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20" l="1"/>
  <c r="H29" i="20"/>
  <c r="S37" i="20"/>
  <c r="S16" i="20"/>
  <c r="S15" i="20"/>
  <c r="S14" i="20"/>
  <c r="H40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5" i="20"/>
  <c r="S42" i="20"/>
  <c r="H34" i="20"/>
  <c r="S39" i="20"/>
  <c r="H33" i="20"/>
  <c r="S36" i="20"/>
  <c r="H28" i="20"/>
  <c r="H30" i="20"/>
  <c r="S40" i="20"/>
  <c r="T43" i="20"/>
  <c r="H24" i="20"/>
  <c r="H23" i="20"/>
  <c r="P36" i="6"/>
  <c r="H15" i="20"/>
  <c r="P30" i="6"/>
  <c r="H14" i="20"/>
  <c r="H13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T19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S10" i="2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H7" i="20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S31" i="20"/>
  <c r="T32" i="20"/>
  <c r="AZ14" i="14"/>
  <c r="AY259" i="14"/>
  <c r="AY181" i="14"/>
  <c r="AY179" i="14"/>
  <c r="AY177" i="14"/>
  <c r="AY175" i="14"/>
  <c r="AY260" i="14"/>
  <c r="AY14" i="14"/>
  <c r="AX259" i="14"/>
  <c r="AX181" i="14"/>
  <c r="AX179" i="14"/>
  <c r="AX177" i="14"/>
  <c r="AX175" i="14"/>
  <c r="AX14" i="14"/>
  <c r="AW259" i="14"/>
  <c r="AW181" i="14"/>
  <c r="AW179" i="14"/>
  <c r="AW175" i="14"/>
  <c r="AW177" i="14"/>
  <c r="AW260" i="14"/>
  <c r="AW14" i="14"/>
  <c r="AV259" i="14"/>
  <c r="AV181" i="14"/>
  <c r="AV179" i="14"/>
  <c r="AV177" i="14"/>
  <c r="AV175" i="14"/>
  <c r="AU175" i="14"/>
  <c r="AU177" i="14"/>
  <c r="AU179" i="14"/>
  <c r="AU181" i="14"/>
  <c r="AU260" i="14"/>
  <c r="AV14" i="14"/>
  <c r="AU259" i="14"/>
  <c r="AU14" i="14"/>
  <c r="AT259" i="14"/>
  <c r="AT181" i="14"/>
  <c r="AT179" i="14"/>
  <c r="AT177" i="14"/>
  <c r="AT175" i="14"/>
  <c r="AS175" i="14"/>
  <c r="AS177" i="14"/>
  <c r="AS179" i="14"/>
  <c r="AS181" i="14"/>
  <c r="AS260" i="14"/>
  <c r="AT14" i="14"/>
  <c r="AS259" i="14"/>
  <c r="AS14" i="14"/>
  <c r="AR259" i="14"/>
  <c r="AR181" i="14"/>
  <c r="AR179" i="14"/>
  <c r="AR177" i="14"/>
  <c r="AR175" i="14"/>
  <c r="AR14" i="14"/>
  <c r="AQ259" i="14"/>
  <c r="AQ181" i="14"/>
  <c r="AQ179" i="14"/>
  <c r="AQ177" i="14"/>
  <c r="AQ175" i="14"/>
  <c r="AQ260" i="14"/>
  <c r="AQ14" i="14"/>
  <c r="AP259" i="14"/>
  <c r="AP181" i="14"/>
  <c r="AP179" i="14"/>
  <c r="AP175" i="14"/>
  <c r="AP177" i="14"/>
  <c r="AP260" i="14"/>
  <c r="AP14" i="14"/>
  <c r="AO259" i="14"/>
  <c r="AO181" i="14"/>
  <c r="AO179" i="14"/>
  <c r="AO175" i="14"/>
  <c r="AO177" i="14"/>
  <c r="AO260" i="14"/>
  <c r="AO14" i="14"/>
  <c r="AN259" i="14"/>
  <c r="AN181" i="14"/>
  <c r="AN179" i="14"/>
  <c r="AN177" i="14"/>
  <c r="AN175" i="14"/>
  <c r="AM175" i="14"/>
  <c r="AM177" i="14"/>
  <c r="AM179" i="14"/>
  <c r="AM181" i="14"/>
  <c r="AM260" i="14"/>
  <c r="AN14" i="14"/>
  <c r="AM259" i="14"/>
  <c r="AM14" i="14"/>
  <c r="AL259" i="14"/>
  <c r="AL181" i="14"/>
  <c r="AL179" i="14"/>
  <c r="AL177" i="14"/>
  <c r="AL175" i="14"/>
  <c r="AK175" i="14"/>
  <c r="AK177" i="14"/>
  <c r="AK179" i="14"/>
  <c r="AK181" i="14"/>
  <c r="AK260" i="14"/>
  <c r="AL14" i="14"/>
  <c r="AK259" i="14"/>
  <c r="AK14" i="14"/>
  <c r="AJ259" i="14"/>
  <c r="AJ181" i="14"/>
  <c r="AJ179" i="14"/>
  <c r="AJ177" i="14"/>
  <c r="AJ175" i="14"/>
  <c r="AJ14" i="14"/>
  <c r="AI259" i="14"/>
  <c r="AI181" i="14"/>
  <c r="AI179" i="14"/>
  <c r="AI177" i="14"/>
  <c r="AI175" i="14"/>
  <c r="AI260" i="14"/>
  <c r="AI14" i="14"/>
  <c r="AH259" i="14"/>
  <c r="AH181" i="14"/>
  <c r="AH179" i="14"/>
  <c r="AH177" i="14"/>
  <c r="AH175" i="14"/>
  <c r="AH14" i="14"/>
  <c r="AG259" i="14"/>
  <c r="AG181" i="14"/>
  <c r="AG179" i="14"/>
  <c r="AG175" i="14"/>
  <c r="AG177" i="14"/>
  <c r="AG260" i="14"/>
  <c r="AG14" i="14"/>
  <c r="AF259" i="14"/>
  <c r="AF181" i="14"/>
  <c r="AF179" i="14"/>
  <c r="AF177" i="14"/>
  <c r="AF175" i="14"/>
  <c r="AE175" i="14"/>
  <c r="AE177" i="14"/>
  <c r="AE179" i="14"/>
  <c r="AE181" i="14"/>
  <c r="AE260" i="14"/>
  <c r="AF14" i="14"/>
  <c r="AE259" i="14"/>
  <c r="AE14" i="14"/>
  <c r="AD259" i="14"/>
  <c r="AD181" i="14"/>
  <c r="AD179" i="14"/>
  <c r="AD177" i="14"/>
  <c r="AD175" i="14"/>
  <c r="AC175" i="14"/>
  <c r="AC177" i="14"/>
  <c r="AC179" i="14"/>
  <c r="AC181" i="14"/>
  <c r="AC260" i="14"/>
  <c r="AD14" i="14"/>
  <c r="AC259" i="14"/>
  <c r="AC14" i="14"/>
  <c r="AB259" i="14"/>
  <c r="AB181" i="14"/>
  <c r="AB179" i="14"/>
  <c r="AB177" i="14"/>
  <c r="AB175" i="14"/>
  <c r="AB14" i="14"/>
  <c r="AA259" i="14"/>
  <c r="E14" i="14"/>
  <c r="D259" i="14"/>
  <c r="F14" i="14"/>
  <c r="E259" i="14"/>
  <c r="G14" i="14"/>
  <c r="F259" i="14"/>
  <c r="H14" i="14"/>
  <c r="G259" i="14"/>
  <c r="I14" i="14"/>
  <c r="H259" i="14"/>
  <c r="J14" i="14"/>
  <c r="I259" i="14"/>
  <c r="K14" i="14"/>
  <c r="J259" i="14"/>
  <c r="L14" i="14"/>
  <c r="K259" i="14"/>
  <c r="M14" i="14"/>
  <c r="L259" i="14"/>
  <c r="N14" i="14"/>
  <c r="M259" i="14"/>
  <c r="O14" i="14"/>
  <c r="N259" i="14"/>
  <c r="P14" i="14"/>
  <c r="O259" i="14"/>
  <c r="Q14" i="14"/>
  <c r="P259" i="14"/>
  <c r="R14" i="14"/>
  <c r="Q259" i="14"/>
  <c r="S14" i="14"/>
  <c r="R259" i="14"/>
  <c r="T14" i="14"/>
  <c r="S259" i="14"/>
  <c r="U14" i="14"/>
  <c r="T259" i="14"/>
  <c r="V14" i="14"/>
  <c r="U259" i="14"/>
  <c r="W14" i="14"/>
  <c r="V259" i="14"/>
  <c r="X14" i="14"/>
  <c r="W259" i="14"/>
  <c r="Y14" i="14"/>
  <c r="X259" i="14"/>
  <c r="Z14" i="14"/>
  <c r="Y259" i="14"/>
  <c r="AA14" i="14"/>
  <c r="Z259" i="14"/>
  <c r="AZ259" i="14"/>
  <c r="AA181" i="14"/>
  <c r="AA179" i="14"/>
  <c r="AA177" i="14"/>
  <c r="AA175" i="14"/>
  <c r="AA260" i="14"/>
  <c r="Z181" i="14"/>
  <c r="Z179" i="14"/>
  <c r="Z175" i="14"/>
  <c r="Z177" i="14"/>
  <c r="Z260" i="14"/>
  <c r="Y181" i="14"/>
  <c r="Y179" i="14"/>
  <c r="Y175" i="14"/>
  <c r="Y177" i="14"/>
  <c r="Y260" i="14"/>
  <c r="X181" i="14"/>
  <c r="X179" i="14"/>
  <c r="X177" i="14"/>
  <c r="X175" i="14"/>
  <c r="W175" i="14"/>
  <c r="W177" i="14"/>
  <c r="W179" i="14"/>
  <c r="W181" i="14"/>
  <c r="W260" i="14"/>
  <c r="V181" i="14"/>
  <c r="V179" i="14"/>
  <c r="V177" i="14"/>
  <c r="V175" i="14"/>
  <c r="U175" i="14"/>
  <c r="U177" i="14"/>
  <c r="U179" i="14"/>
  <c r="U181" i="14"/>
  <c r="U260" i="14"/>
  <c r="T181" i="14"/>
  <c r="T179" i="14"/>
  <c r="T177" i="14"/>
  <c r="T175" i="14"/>
  <c r="S181" i="14"/>
  <c r="S179" i="14"/>
  <c r="S177" i="14"/>
  <c r="S175" i="14"/>
  <c r="S260" i="14"/>
  <c r="R181" i="14"/>
  <c r="R179" i="14"/>
  <c r="R177" i="14"/>
  <c r="R175" i="14"/>
  <c r="Q181" i="14"/>
  <c r="Q179" i="14"/>
  <c r="Q175" i="14"/>
  <c r="Q177" i="14"/>
  <c r="Q260" i="14"/>
  <c r="P181" i="14"/>
  <c r="P179" i="14"/>
  <c r="P177" i="14"/>
  <c r="P175" i="14"/>
  <c r="O175" i="14"/>
  <c r="O177" i="14"/>
  <c r="O179" i="14"/>
  <c r="O181" i="14"/>
  <c r="O260" i="14"/>
  <c r="N181" i="14"/>
  <c r="N179" i="14"/>
  <c r="N177" i="14"/>
  <c r="N175" i="14"/>
  <c r="M175" i="14"/>
  <c r="M177" i="14"/>
  <c r="M179" i="14"/>
  <c r="M181" i="14"/>
  <c r="M260" i="14"/>
  <c r="L181" i="14"/>
  <c r="L179" i="14"/>
  <c r="L177" i="14"/>
  <c r="L175" i="14"/>
  <c r="K181" i="14"/>
  <c r="K179" i="14"/>
  <c r="K177" i="14"/>
  <c r="K175" i="14"/>
  <c r="K260" i="14"/>
  <c r="J181" i="14"/>
  <c r="J179" i="14"/>
  <c r="J175" i="14"/>
  <c r="J177" i="14"/>
  <c r="J260" i="14"/>
  <c r="I181" i="14"/>
  <c r="I179" i="14"/>
  <c r="I175" i="14"/>
  <c r="I177" i="14"/>
  <c r="I260" i="14"/>
  <c r="H181" i="14"/>
  <c r="H179" i="14"/>
  <c r="H177" i="14"/>
  <c r="H175" i="14"/>
  <c r="G175" i="14"/>
  <c r="G177" i="14"/>
  <c r="G179" i="14"/>
  <c r="G181" i="14"/>
  <c r="G260" i="14"/>
  <c r="F181" i="14"/>
  <c r="F179" i="14"/>
  <c r="F177" i="14"/>
  <c r="F175" i="14"/>
  <c r="E175" i="14"/>
  <c r="E177" i="14"/>
  <c r="E179" i="14"/>
  <c r="E181" i="14"/>
  <c r="E260" i="14"/>
  <c r="D181" i="14"/>
  <c r="D179" i="14"/>
  <c r="D177" i="14"/>
  <c r="D175" i="14"/>
  <c r="AZ14" i="15"/>
  <c r="AY259" i="15"/>
  <c r="AY181" i="15"/>
  <c r="AY179" i="15"/>
  <c r="AY177" i="15"/>
  <c r="AY175" i="15"/>
  <c r="AY260" i="15"/>
  <c r="AY14" i="15"/>
  <c r="AX259" i="15"/>
  <c r="AX181" i="15"/>
  <c r="AX179" i="15"/>
  <c r="AX177" i="15"/>
  <c r="AX175" i="15"/>
  <c r="AX14" i="15"/>
  <c r="AW259" i="15"/>
  <c r="AW181" i="15"/>
  <c r="AW179" i="15"/>
  <c r="AW175" i="15"/>
  <c r="AW177" i="15"/>
  <c r="AW260" i="15"/>
  <c r="AW14" i="15"/>
  <c r="AV259" i="15"/>
  <c r="AV181" i="15"/>
  <c r="AV179" i="15"/>
  <c r="AV177" i="15"/>
  <c r="AV175" i="15"/>
  <c r="AU175" i="15"/>
  <c r="AU177" i="15"/>
  <c r="AU179" i="15"/>
  <c r="AU181" i="15"/>
  <c r="AU260" i="15"/>
  <c r="AV14" i="15"/>
  <c r="AU259" i="15"/>
  <c r="AU14" i="15"/>
  <c r="AT259" i="15"/>
  <c r="AT181" i="15"/>
  <c r="AT179" i="15"/>
  <c r="AT177" i="15"/>
  <c r="AT175" i="15"/>
  <c r="AS175" i="15"/>
  <c r="AS177" i="15"/>
  <c r="AS179" i="15"/>
  <c r="AS181" i="15"/>
  <c r="AS260" i="15"/>
  <c r="AT14" i="15"/>
  <c r="AS259" i="15"/>
  <c r="AS14" i="15"/>
  <c r="AR259" i="15"/>
  <c r="AR181" i="15"/>
  <c r="AR179" i="15"/>
  <c r="AR177" i="15"/>
  <c r="AR175" i="15"/>
  <c r="AR14" i="15"/>
  <c r="AQ259" i="15"/>
  <c r="AQ181" i="15"/>
  <c r="AQ179" i="15"/>
  <c r="AQ177" i="15"/>
  <c r="AQ175" i="15"/>
  <c r="AQ260" i="15"/>
  <c r="AQ14" i="15"/>
  <c r="AP259" i="15"/>
  <c r="AP181" i="15"/>
  <c r="AP179" i="15"/>
  <c r="AP175" i="15"/>
  <c r="AP177" i="15"/>
  <c r="AP260" i="15"/>
  <c r="AP14" i="15"/>
  <c r="AO259" i="15"/>
  <c r="AO181" i="15"/>
  <c r="AO179" i="15"/>
  <c r="AO175" i="15"/>
  <c r="AO177" i="15"/>
  <c r="AO260" i="15"/>
  <c r="AO14" i="15"/>
  <c r="AN259" i="15"/>
  <c r="AN181" i="15"/>
  <c r="AN179" i="15"/>
  <c r="AN177" i="15"/>
  <c r="AN175" i="15"/>
  <c r="AM175" i="15"/>
  <c r="AM177" i="15"/>
  <c r="AM179" i="15"/>
  <c r="AM181" i="15"/>
  <c r="AM260" i="15"/>
  <c r="AN14" i="15"/>
  <c r="AM259" i="15"/>
  <c r="AM14" i="15"/>
  <c r="AL259" i="15"/>
  <c r="AL181" i="15"/>
  <c r="AL179" i="15"/>
  <c r="AL177" i="15"/>
  <c r="AL175" i="15"/>
  <c r="AK175" i="15"/>
  <c r="AK177" i="15"/>
  <c r="AK179" i="15"/>
  <c r="AK181" i="15"/>
  <c r="AK260" i="15"/>
  <c r="AL14" i="15"/>
  <c r="AK259" i="15"/>
  <c r="AK14" i="15"/>
  <c r="AJ259" i="15"/>
  <c r="AJ181" i="15"/>
  <c r="AJ179" i="15"/>
  <c r="AJ177" i="15"/>
  <c r="AJ175" i="15"/>
  <c r="AJ14" i="15"/>
  <c r="AI259" i="15"/>
  <c r="AI181" i="15"/>
  <c r="AI179" i="15"/>
  <c r="AI177" i="15"/>
  <c r="AI175" i="15"/>
  <c r="AI260" i="15"/>
  <c r="AI14" i="15"/>
  <c r="AH259" i="15"/>
  <c r="AH181" i="15"/>
  <c r="AH179" i="15"/>
  <c r="AH177" i="15"/>
  <c r="AH175" i="15"/>
  <c r="AH14" i="15"/>
  <c r="AG259" i="15"/>
  <c r="AG181" i="15"/>
  <c r="AG179" i="15"/>
  <c r="AG175" i="15"/>
  <c r="AG177" i="15"/>
  <c r="AG260" i="15"/>
  <c r="AG14" i="15"/>
  <c r="AF259" i="15"/>
  <c r="AF181" i="15"/>
  <c r="AF179" i="15"/>
  <c r="AF177" i="15"/>
  <c r="AF175" i="15"/>
  <c r="AE175" i="15"/>
  <c r="AE177" i="15"/>
  <c r="AE179" i="15"/>
  <c r="AE181" i="15"/>
  <c r="AE260" i="15"/>
  <c r="AF14" i="15"/>
  <c r="AE259" i="15"/>
  <c r="AE14" i="15"/>
  <c r="AD259" i="15"/>
  <c r="AD181" i="15"/>
  <c r="AD179" i="15"/>
  <c r="AD177" i="15"/>
  <c r="AD175" i="15"/>
  <c r="AC175" i="15"/>
  <c r="AC177" i="15"/>
  <c r="AC179" i="15"/>
  <c r="AC181" i="15"/>
  <c r="AC260" i="15"/>
  <c r="AD14" i="15"/>
  <c r="AC259" i="15"/>
  <c r="AC14" i="15"/>
  <c r="AB259" i="15"/>
  <c r="AB181" i="15"/>
  <c r="AB179" i="15"/>
  <c r="AB177" i="15"/>
  <c r="AB175" i="15"/>
  <c r="AB14" i="15"/>
  <c r="AA259" i="15"/>
  <c r="AA181" i="15"/>
  <c r="AA179" i="15"/>
  <c r="AA177" i="15"/>
  <c r="AA175" i="15"/>
  <c r="AA260" i="15"/>
  <c r="AA14" i="15"/>
  <c r="Z259" i="15"/>
  <c r="Z181" i="15"/>
  <c r="Z179" i="15"/>
  <c r="Z175" i="15"/>
  <c r="Z177" i="15"/>
  <c r="Z260" i="15"/>
  <c r="Z14" i="15"/>
  <c r="Y259" i="15"/>
  <c r="Y181" i="15"/>
  <c r="Y179" i="15"/>
  <c r="Y175" i="15"/>
  <c r="Y177" i="15"/>
  <c r="Y260" i="15"/>
  <c r="Y14" i="15"/>
  <c r="X259" i="15"/>
  <c r="X181" i="15"/>
  <c r="X179" i="15"/>
  <c r="X177" i="15"/>
  <c r="X175" i="15"/>
  <c r="W175" i="15"/>
  <c r="W177" i="15"/>
  <c r="W179" i="15"/>
  <c r="W181" i="15"/>
  <c r="W260" i="15"/>
  <c r="X14" i="15"/>
  <c r="W259" i="15"/>
  <c r="W14" i="15"/>
  <c r="V259" i="15"/>
  <c r="V181" i="15"/>
  <c r="V179" i="15"/>
  <c r="V177" i="15"/>
  <c r="V175" i="15"/>
  <c r="U175" i="15"/>
  <c r="U177" i="15"/>
  <c r="U179" i="15"/>
  <c r="U181" i="15"/>
  <c r="U260" i="15"/>
  <c r="V14" i="15"/>
  <c r="U259" i="15"/>
  <c r="U14" i="15"/>
  <c r="T259" i="15"/>
  <c r="T181" i="15"/>
  <c r="T179" i="15"/>
  <c r="T177" i="15"/>
  <c r="T175" i="15"/>
  <c r="T14" i="15"/>
  <c r="S259" i="15"/>
  <c r="S181" i="15"/>
  <c r="S179" i="15"/>
  <c r="S177" i="15"/>
  <c r="S175" i="15"/>
  <c r="S260" i="15"/>
  <c r="S14" i="15"/>
  <c r="R259" i="15"/>
  <c r="R181" i="15"/>
  <c r="R179" i="15"/>
  <c r="R177" i="15"/>
  <c r="R175" i="15"/>
  <c r="R14" i="15"/>
  <c r="Q259" i="15"/>
  <c r="Q181" i="15"/>
  <c r="Q179" i="15"/>
  <c r="Q175" i="15"/>
  <c r="Q177" i="15"/>
  <c r="Q260" i="15"/>
  <c r="Q14" i="15"/>
  <c r="P259" i="15"/>
  <c r="P181" i="15"/>
  <c r="P179" i="15"/>
  <c r="P177" i="15"/>
  <c r="P175" i="15"/>
  <c r="O175" i="15"/>
  <c r="O177" i="15"/>
  <c r="O179" i="15"/>
  <c r="O181" i="15"/>
  <c r="O260" i="15"/>
  <c r="P14" i="15"/>
  <c r="O259" i="15"/>
  <c r="O14" i="15"/>
  <c r="N259" i="15"/>
  <c r="N181" i="15"/>
  <c r="N179" i="15"/>
  <c r="N177" i="15"/>
  <c r="N175" i="15"/>
  <c r="M175" i="15"/>
  <c r="M177" i="15"/>
  <c r="M179" i="15"/>
  <c r="M181" i="15"/>
  <c r="M260" i="15"/>
  <c r="N14" i="15"/>
  <c r="M259" i="15"/>
  <c r="M14" i="15"/>
  <c r="L259" i="15"/>
  <c r="L181" i="15"/>
  <c r="L179" i="15"/>
  <c r="L177" i="15"/>
  <c r="L175" i="15"/>
  <c r="L14" i="15"/>
  <c r="K259" i="15"/>
  <c r="K181" i="15"/>
  <c r="K179" i="15"/>
  <c r="K177" i="15"/>
  <c r="K175" i="15"/>
  <c r="K260" i="15"/>
  <c r="K14" i="15"/>
  <c r="J259" i="15"/>
  <c r="J181" i="15"/>
  <c r="J179" i="15"/>
  <c r="J175" i="15"/>
  <c r="J177" i="15"/>
  <c r="J260" i="15"/>
  <c r="J14" i="15"/>
  <c r="I259" i="15"/>
  <c r="I181" i="15"/>
  <c r="I179" i="15"/>
  <c r="I175" i="15"/>
  <c r="I177" i="15"/>
  <c r="I260" i="15"/>
  <c r="I14" i="15"/>
  <c r="H259" i="15"/>
  <c r="H181" i="15"/>
  <c r="H179" i="15"/>
  <c r="H177" i="15"/>
  <c r="H175" i="15"/>
  <c r="G175" i="15"/>
  <c r="G177" i="15"/>
  <c r="G179" i="15"/>
  <c r="G181" i="15"/>
  <c r="G260" i="15"/>
  <c r="H14" i="15"/>
  <c r="G259" i="15"/>
  <c r="G14" i="15"/>
  <c r="F259" i="15"/>
  <c r="F181" i="15"/>
  <c r="F179" i="15"/>
  <c r="F177" i="15"/>
  <c r="F175" i="15"/>
  <c r="E175" i="15"/>
  <c r="E177" i="15"/>
  <c r="E179" i="15"/>
  <c r="E181" i="15"/>
  <c r="E260" i="15"/>
  <c r="F14" i="15"/>
  <c r="E259" i="15"/>
  <c r="E14" i="15"/>
  <c r="D259" i="15"/>
  <c r="D181" i="15"/>
  <c r="D179" i="15"/>
  <c r="D177" i="15"/>
  <c r="D175" i="15"/>
  <c r="AY14" i="16"/>
  <c r="AY15" i="16"/>
  <c r="AY16" i="16"/>
  <c r="AY10" i="16"/>
  <c r="AY13" i="16"/>
  <c r="AY17" i="16"/>
  <c r="AY29" i="16"/>
  <c r="AX14" i="16"/>
  <c r="AX15" i="16"/>
  <c r="AX16" i="16"/>
  <c r="AX10" i="16"/>
  <c r="AX13" i="16"/>
  <c r="AX17" i="16"/>
  <c r="AX29" i="16"/>
  <c r="AW14" i="16"/>
  <c r="AW15" i="16"/>
  <c r="AW16" i="16"/>
  <c r="AW17" i="16"/>
  <c r="AW29" i="16"/>
  <c r="AV14" i="16"/>
  <c r="AV15" i="16"/>
  <c r="AV16" i="16"/>
  <c r="AV10" i="16"/>
  <c r="AV13" i="16"/>
  <c r="AV17" i="16"/>
  <c r="AV29" i="16"/>
  <c r="AU14" i="16"/>
  <c r="AU15" i="16"/>
  <c r="AU16" i="16"/>
  <c r="AU10" i="16"/>
  <c r="AU13" i="16"/>
  <c r="AU17" i="16"/>
  <c r="AU29" i="16"/>
  <c r="AT14" i="16"/>
  <c r="AT15" i="16"/>
  <c r="AT16" i="16"/>
  <c r="AT17" i="16"/>
  <c r="AT29" i="16"/>
  <c r="AS14" i="16"/>
  <c r="AS15" i="16"/>
  <c r="AS16" i="16"/>
  <c r="AS17" i="16"/>
  <c r="AS29" i="16"/>
  <c r="AR14" i="16"/>
  <c r="AR15" i="16"/>
  <c r="AR16" i="16"/>
  <c r="AR10" i="16"/>
  <c r="AR13" i="16"/>
  <c r="AR17" i="16"/>
  <c r="AR29" i="16"/>
  <c r="AQ14" i="16"/>
  <c r="AQ15" i="16"/>
  <c r="AQ16" i="16"/>
  <c r="AQ10" i="16"/>
  <c r="AQ13" i="16"/>
  <c r="AQ17" i="16"/>
  <c r="AQ29" i="16"/>
  <c r="AP14" i="16"/>
  <c r="AP15" i="16"/>
  <c r="AP16" i="16"/>
  <c r="AP10" i="16"/>
  <c r="AP13" i="16"/>
  <c r="AP17" i="16"/>
  <c r="AP29" i="16"/>
  <c r="AO14" i="16"/>
  <c r="AO15" i="16"/>
  <c r="AO16" i="16"/>
  <c r="AO17" i="16"/>
  <c r="AO29" i="16"/>
  <c r="AN14" i="16"/>
  <c r="AN15" i="16"/>
  <c r="AN16" i="16"/>
  <c r="AN10" i="16"/>
  <c r="AN13" i="16"/>
  <c r="AN17" i="16"/>
  <c r="AN29" i="16"/>
  <c r="AM14" i="16"/>
  <c r="AM15" i="16"/>
  <c r="AM16" i="16"/>
  <c r="AM10" i="16"/>
  <c r="AM13" i="16"/>
  <c r="AM17" i="16"/>
  <c r="AM29" i="16"/>
  <c r="AL14" i="16"/>
  <c r="AL15" i="16"/>
  <c r="AL16" i="16"/>
  <c r="AL10" i="16"/>
  <c r="AL13" i="16"/>
  <c r="AL17" i="16"/>
  <c r="AL29" i="16"/>
  <c r="AK14" i="16"/>
  <c r="AK15" i="16"/>
  <c r="AK16" i="16"/>
  <c r="AK10" i="16"/>
  <c r="AK13" i="16"/>
  <c r="AK17" i="16"/>
  <c r="AK29" i="16"/>
  <c r="AJ14" i="16"/>
  <c r="AJ15" i="16"/>
  <c r="AJ16" i="16"/>
  <c r="AJ17" i="16"/>
  <c r="AJ29" i="16"/>
  <c r="AI14" i="16"/>
  <c r="AI15" i="16"/>
  <c r="AI16" i="16"/>
  <c r="AI10" i="16"/>
  <c r="AI13" i="16"/>
  <c r="AI17" i="16"/>
  <c r="AI29" i="16"/>
  <c r="AH14" i="16"/>
  <c r="AH15" i="16"/>
  <c r="AH16" i="16"/>
  <c r="AH17" i="16"/>
  <c r="AH29" i="16"/>
  <c r="AG14" i="16"/>
  <c r="AG15" i="16"/>
  <c r="AG16" i="16"/>
  <c r="AG10" i="16"/>
  <c r="AG13" i="16"/>
  <c r="AG17" i="16"/>
  <c r="AG29" i="16"/>
  <c r="AF14" i="16"/>
  <c r="AF15" i="16"/>
  <c r="AF16" i="16"/>
  <c r="AF10" i="16"/>
  <c r="AF13" i="16"/>
  <c r="AF17" i="16"/>
  <c r="AF29" i="16"/>
  <c r="AD15" i="16"/>
  <c r="AE16" i="16"/>
  <c r="AE21" i="16"/>
  <c r="AE33" i="16"/>
  <c r="AE22" i="16"/>
  <c r="AE23" i="16"/>
  <c r="AE29" i="16"/>
  <c r="AE39" i="16"/>
  <c r="AE44" i="16"/>
  <c r="AD14" i="16"/>
  <c r="AD16" i="16"/>
  <c r="AE17" i="16"/>
  <c r="AD17" i="16"/>
  <c r="AD29" i="16"/>
  <c r="AC14" i="16"/>
  <c r="AC15" i="16"/>
  <c r="AC16" i="16"/>
  <c r="AC10" i="16"/>
  <c r="AC13" i="16"/>
  <c r="AC17" i="16"/>
  <c r="AC29" i="16"/>
  <c r="AB14" i="16"/>
  <c r="AB15" i="16"/>
  <c r="AB16" i="16"/>
  <c r="AB10" i="16"/>
  <c r="AB13" i="16"/>
  <c r="AB17" i="16"/>
  <c r="AB29" i="16"/>
  <c r="AA14" i="16"/>
  <c r="AA15" i="16"/>
  <c r="AA16" i="16"/>
  <c r="AA10" i="16"/>
  <c r="AA13" i="16"/>
  <c r="AA17" i="16"/>
  <c r="AA29" i="16"/>
  <c r="Z14" i="16"/>
  <c r="Z15" i="16"/>
  <c r="Z16" i="16"/>
  <c r="Z10" i="16"/>
  <c r="Z13" i="16"/>
  <c r="Z17" i="16"/>
  <c r="Z29" i="16"/>
  <c r="X14" i="16"/>
  <c r="Y15" i="16"/>
  <c r="X15" i="16"/>
  <c r="Y16" i="16"/>
  <c r="Y21" i="16"/>
  <c r="Y22" i="16"/>
  <c r="Y24" i="16"/>
  <c r="Y29" i="16"/>
  <c r="Y34" i="16"/>
  <c r="Y40" i="16"/>
  <c r="Y45" i="16"/>
  <c r="Y51" i="16"/>
  <c r="X16" i="16"/>
  <c r="X10" i="16"/>
  <c r="X13" i="16"/>
  <c r="Y14" i="16"/>
  <c r="Y10" i="16"/>
  <c r="Y13" i="16"/>
  <c r="X17" i="16"/>
  <c r="X29" i="16"/>
  <c r="W14" i="16"/>
  <c r="W15" i="16"/>
  <c r="W16" i="16"/>
  <c r="W10" i="16"/>
  <c r="W13" i="16"/>
  <c r="B21" i="16"/>
  <c r="X21" i="16"/>
  <c r="W17" i="16"/>
  <c r="W29" i="16"/>
  <c r="V14" i="16"/>
  <c r="V15" i="16"/>
  <c r="V16" i="16"/>
  <c r="V10" i="16"/>
  <c r="V13" i="16"/>
  <c r="V17" i="16"/>
  <c r="V29" i="16"/>
  <c r="U14" i="16"/>
  <c r="U15" i="16"/>
  <c r="U16" i="16"/>
  <c r="U10" i="16"/>
  <c r="U13" i="16"/>
  <c r="U17" i="16"/>
  <c r="T14" i="16"/>
  <c r="T15" i="16"/>
  <c r="T16" i="16"/>
  <c r="T10" i="16"/>
  <c r="T13" i="16"/>
  <c r="U21" i="16"/>
  <c r="U29" i="16"/>
  <c r="T17" i="16"/>
  <c r="T29" i="16"/>
  <c r="S14" i="16"/>
  <c r="S15" i="16"/>
  <c r="S16" i="16"/>
  <c r="S10" i="16"/>
  <c r="S13" i="16"/>
  <c r="T21" i="16"/>
  <c r="S17" i="16"/>
  <c r="S29" i="16"/>
  <c r="R14" i="16"/>
  <c r="R15" i="16"/>
  <c r="R16" i="16"/>
  <c r="R10" i="16"/>
  <c r="R13" i="16"/>
  <c r="R17" i="16"/>
  <c r="R29" i="16"/>
  <c r="Q14" i="16"/>
  <c r="Q15" i="16"/>
  <c r="Q16" i="16"/>
  <c r="Q10" i="16"/>
  <c r="Q13" i="16"/>
  <c r="Q17" i="16"/>
  <c r="P14" i="16"/>
  <c r="P15" i="16"/>
  <c r="P16" i="16"/>
  <c r="P10" i="16"/>
  <c r="P13" i="16"/>
  <c r="Q21" i="16"/>
  <c r="Q29" i="16"/>
  <c r="P17" i="16"/>
  <c r="P29" i="16"/>
  <c r="O14" i="16"/>
  <c r="O15" i="16"/>
  <c r="O16" i="16"/>
  <c r="O10" i="16"/>
  <c r="O13" i="16"/>
  <c r="P21" i="16"/>
  <c r="O17" i="16"/>
  <c r="O29" i="16"/>
  <c r="N14" i="16"/>
  <c r="N15" i="16"/>
  <c r="N16" i="16"/>
  <c r="N10" i="16"/>
  <c r="N13" i="16"/>
  <c r="N17" i="16"/>
  <c r="N29" i="16"/>
  <c r="M14" i="16"/>
  <c r="M15" i="16"/>
  <c r="M16" i="16"/>
  <c r="M10" i="16"/>
  <c r="M13" i="16"/>
  <c r="M17" i="16"/>
  <c r="L14" i="16"/>
  <c r="L15" i="16"/>
  <c r="L16" i="16"/>
  <c r="L10" i="16"/>
  <c r="L13" i="16"/>
  <c r="M21" i="16"/>
  <c r="M29" i="16"/>
  <c r="L17" i="16"/>
  <c r="L29" i="16"/>
  <c r="K14" i="16"/>
  <c r="K15" i="16"/>
  <c r="K16" i="16"/>
  <c r="K10" i="16"/>
  <c r="K13" i="16"/>
  <c r="L21" i="16"/>
  <c r="K17" i="16"/>
  <c r="K29" i="16"/>
  <c r="J14" i="16"/>
  <c r="J15" i="16"/>
  <c r="J16" i="16"/>
  <c r="J10" i="16"/>
  <c r="J13" i="16"/>
  <c r="J17" i="16"/>
  <c r="J29" i="16"/>
  <c r="I14" i="16"/>
  <c r="I15" i="16"/>
  <c r="I16" i="16"/>
  <c r="I10" i="16"/>
  <c r="I13" i="16"/>
  <c r="I17" i="16"/>
  <c r="I29" i="16"/>
  <c r="H14" i="16"/>
  <c r="H15" i="16"/>
  <c r="H16" i="16"/>
  <c r="H10" i="16"/>
  <c r="H13" i="16"/>
  <c r="H17" i="16"/>
  <c r="H29" i="16"/>
  <c r="G14" i="16"/>
  <c r="G15" i="16"/>
  <c r="G16" i="16"/>
  <c r="G17" i="16"/>
  <c r="G29" i="16"/>
  <c r="F14" i="16"/>
  <c r="F15" i="16"/>
  <c r="F16" i="16"/>
  <c r="F10" i="16"/>
  <c r="F13" i="16"/>
  <c r="G21" i="16"/>
  <c r="F17" i="16"/>
  <c r="F29" i="16"/>
  <c r="E14" i="16"/>
  <c r="E15" i="16"/>
  <c r="E16" i="16"/>
  <c r="E10" i="16"/>
  <c r="E13" i="16"/>
  <c r="E17" i="16"/>
  <c r="E29" i="16"/>
  <c r="D14" i="16"/>
  <c r="D15" i="16"/>
  <c r="D16" i="16"/>
  <c r="D10" i="16"/>
  <c r="D17" i="16"/>
  <c r="D27" i="16"/>
  <c r="D29" i="16"/>
  <c r="E27" i="16"/>
  <c r="D30" i="16"/>
  <c r="AY14" i="17"/>
  <c r="AY15" i="17"/>
  <c r="AY16" i="17"/>
  <c r="AY10" i="17"/>
  <c r="AY13" i="17"/>
  <c r="AY17" i="17"/>
  <c r="AY29" i="17"/>
  <c r="AX14" i="17"/>
  <c r="AX15" i="17"/>
  <c r="AX16" i="17"/>
  <c r="AX17" i="17"/>
  <c r="AX29" i="17"/>
  <c r="AW14" i="17"/>
  <c r="AW15" i="17"/>
  <c r="AW16" i="17"/>
  <c r="AW10" i="17"/>
  <c r="AW13" i="17"/>
  <c r="AW17" i="17"/>
  <c r="AW29" i="17"/>
  <c r="AV14" i="17"/>
  <c r="AV15" i="17"/>
  <c r="AV16" i="17"/>
  <c r="AV10" i="17"/>
  <c r="AV13" i="17"/>
  <c r="AV17" i="17"/>
  <c r="AV29" i="17"/>
  <c r="AU14" i="17"/>
  <c r="AU15" i="17"/>
  <c r="AU16" i="17"/>
  <c r="AU17" i="17"/>
  <c r="AU29" i="17"/>
  <c r="AT14" i="17"/>
  <c r="AT15" i="17"/>
  <c r="AT16" i="17"/>
  <c r="AT17" i="17"/>
  <c r="AT29" i="17"/>
  <c r="AS14" i="17"/>
  <c r="AS15" i="17"/>
  <c r="AS16" i="17"/>
  <c r="AS10" i="17"/>
  <c r="AS13" i="17"/>
  <c r="AS17" i="17"/>
  <c r="AS29" i="17"/>
  <c r="AR14" i="17"/>
  <c r="AR15" i="17"/>
  <c r="AR16" i="17"/>
  <c r="AR10" i="17"/>
  <c r="AR13" i="17"/>
  <c r="AR17" i="17"/>
  <c r="AR29" i="17"/>
  <c r="AQ14" i="17"/>
  <c r="AQ15" i="17"/>
  <c r="AQ16" i="17"/>
  <c r="AQ10" i="17"/>
  <c r="AQ13" i="17"/>
  <c r="AQ17" i="17"/>
  <c r="AQ29" i="17"/>
  <c r="AP14" i="17"/>
  <c r="AP15" i="17"/>
  <c r="AP16" i="17"/>
  <c r="AP17" i="17"/>
  <c r="AP29" i="17"/>
  <c r="AO14" i="17"/>
  <c r="AO15" i="17"/>
  <c r="AO16" i="17"/>
  <c r="AO17" i="17"/>
  <c r="AO29" i="17"/>
  <c r="AN14" i="17"/>
  <c r="AN15" i="17"/>
  <c r="AN16" i="17"/>
  <c r="AN10" i="17"/>
  <c r="AN13" i="17"/>
  <c r="AN17" i="17"/>
  <c r="AN29" i="17"/>
  <c r="AM14" i="17"/>
  <c r="AM15" i="17"/>
  <c r="AM16" i="17"/>
  <c r="AM17" i="17"/>
  <c r="AM29" i="17"/>
  <c r="AL14" i="17"/>
  <c r="AL15" i="17"/>
  <c r="AL16" i="17"/>
  <c r="AL10" i="17"/>
  <c r="AL13" i="17"/>
  <c r="AL17" i="17"/>
  <c r="AL29" i="17"/>
  <c r="AK14" i="17"/>
  <c r="AK15" i="17"/>
  <c r="AK16" i="17"/>
  <c r="AK10" i="17"/>
  <c r="AK13" i="17"/>
  <c r="AK17" i="17"/>
  <c r="AK29" i="17"/>
  <c r="AJ14" i="17"/>
  <c r="AJ15" i="17"/>
  <c r="AJ16" i="17"/>
  <c r="AJ17" i="17"/>
  <c r="AJ29" i="17"/>
  <c r="AI14" i="17"/>
  <c r="AI15" i="17"/>
  <c r="AI16" i="17"/>
  <c r="AI10" i="17"/>
  <c r="AI13" i="17"/>
  <c r="AI17" i="17"/>
  <c r="AI29" i="17"/>
  <c r="AH14" i="17"/>
  <c r="AH15" i="17"/>
  <c r="AH16" i="17"/>
  <c r="AH17" i="17"/>
  <c r="AH29" i="17"/>
  <c r="AG14" i="17"/>
  <c r="AG15" i="17"/>
  <c r="AG16" i="17"/>
  <c r="AG10" i="17"/>
  <c r="AG13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0" i="17"/>
  <c r="AE13" i="17"/>
  <c r="AE17" i="17"/>
  <c r="AE29" i="17"/>
  <c r="AD14" i="17"/>
  <c r="AD15" i="17"/>
  <c r="AD16" i="17"/>
  <c r="AD17" i="17"/>
  <c r="AD29" i="17"/>
  <c r="AB14" i="17"/>
  <c r="AC15" i="17"/>
  <c r="AB15" i="17"/>
  <c r="AC16" i="17"/>
  <c r="AC21" i="17"/>
  <c r="AC22" i="17"/>
  <c r="AC24" i="17"/>
  <c r="AC29" i="17"/>
  <c r="AC34" i="17"/>
  <c r="AC40" i="17"/>
  <c r="AC45" i="17"/>
  <c r="AC51" i="17"/>
  <c r="AB16" i="17"/>
  <c r="AC17" i="17"/>
  <c r="AB10" i="17"/>
  <c r="AB13" i="17"/>
  <c r="AC14" i="17"/>
  <c r="AC10" i="17"/>
  <c r="AC13" i="17"/>
  <c r="AB17" i="17"/>
  <c r="AB29" i="17"/>
  <c r="AA14" i="17"/>
  <c r="AA15" i="17"/>
  <c r="AA16" i="17"/>
  <c r="AA10" i="17"/>
  <c r="AA13" i="17"/>
  <c r="AA17" i="17"/>
  <c r="AA29" i="17"/>
  <c r="Z14" i="17"/>
  <c r="Z15" i="17"/>
  <c r="Z16" i="17"/>
  <c r="Z17" i="17"/>
  <c r="Z29" i="17"/>
  <c r="Y14" i="17"/>
  <c r="Y15" i="17"/>
  <c r="Y16" i="17"/>
  <c r="Y10" i="17"/>
  <c r="Y13" i="17"/>
  <c r="Y17" i="17"/>
  <c r="Y29" i="17"/>
  <c r="X14" i="17"/>
  <c r="X15" i="17"/>
  <c r="X16" i="17"/>
  <c r="X10" i="17"/>
  <c r="X13" i="17"/>
  <c r="X17" i="17"/>
  <c r="X29" i="17"/>
  <c r="W14" i="17"/>
  <c r="W15" i="17"/>
  <c r="W16" i="17"/>
  <c r="W10" i="17"/>
  <c r="W13" i="17"/>
  <c r="W17" i="17"/>
  <c r="W29" i="17"/>
  <c r="V14" i="17"/>
  <c r="V15" i="17"/>
  <c r="V16" i="17"/>
  <c r="V10" i="17"/>
  <c r="V13" i="17"/>
  <c r="V17" i="17"/>
  <c r="V29" i="17"/>
  <c r="U14" i="17"/>
  <c r="U15" i="17"/>
  <c r="U16" i="17"/>
  <c r="U10" i="17"/>
  <c r="U13" i="17"/>
  <c r="U17" i="17"/>
  <c r="U29" i="17"/>
  <c r="T14" i="17"/>
  <c r="T15" i="17"/>
  <c r="T16" i="17"/>
  <c r="T10" i="17"/>
  <c r="T13" i="17"/>
  <c r="T17" i="17"/>
  <c r="T29" i="17"/>
  <c r="S14" i="17"/>
  <c r="S15" i="17"/>
  <c r="S16" i="17"/>
  <c r="S10" i="17"/>
  <c r="S13" i="17"/>
  <c r="S17" i="17"/>
  <c r="S29" i="17"/>
  <c r="R14" i="17"/>
  <c r="R15" i="17"/>
  <c r="R16" i="17"/>
  <c r="R10" i="17"/>
  <c r="R13" i="17"/>
  <c r="R17" i="17"/>
  <c r="R29" i="17"/>
  <c r="Q14" i="17"/>
  <c r="Q15" i="17"/>
  <c r="Q16" i="17"/>
  <c r="Q10" i="17"/>
  <c r="Q13" i="17"/>
  <c r="Q17" i="17"/>
  <c r="Q29" i="17"/>
  <c r="P14" i="17"/>
  <c r="P15" i="17"/>
  <c r="P16" i="17"/>
  <c r="P10" i="17"/>
  <c r="P13" i="17"/>
  <c r="P17" i="17"/>
  <c r="P29" i="17"/>
  <c r="O14" i="17"/>
  <c r="O15" i="17"/>
  <c r="O16" i="17"/>
  <c r="O10" i="17"/>
  <c r="O13" i="17"/>
  <c r="O17" i="17"/>
  <c r="O29" i="17"/>
  <c r="N14" i="17"/>
  <c r="N15" i="17"/>
  <c r="N16" i="17"/>
  <c r="N10" i="17"/>
  <c r="N13" i="17"/>
  <c r="N17" i="17"/>
  <c r="N29" i="17"/>
  <c r="M14" i="17"/>
  <c r="M15" i="17"/>
  <c r="M16" i="17"/>
  <c r="M10" i="17"/>
  <c r="M13" i="17"/>
  <c r="M17" i="17"/>
  <c r="M29" i="17"/>
  <c r="L14" i="17"/>
  <c r="L15" i="17"/>
  <c r="L16" i="17"/>
  <c r="L10" i="17"/>
  <c r="L13" i="17"/>
  <c r="L17" i="17"/>
  <c r="L29" i="17"/>
  <c r="K14" i="17"/>
  <c r="K15" i="17"/>
  <c r="K16" i="17"/>
  <c r="K10" i="17"/>
  <c r="K13" i="17"/>
  <c r="K17" i="17"/>
  <c r="K29" i="17"/>
  <c r="J14" i="17"/>
  <c r="J15" i="17"/>
  <c r="J16" i="17"/>
  <c r="J10" i="17"/>
  <c r="J13" i="17"/>
  <c r="J17" i="17"/>
  <c r="J29" i="17"/>
  <c r="I14" i="17"/>
  <c r="I15" i="17"/>
  <c r="I16" i="17"/>
  <c r="I10" i="17"/>
  <c r="I13" i="17"/>
  <c r="I17" i="17"/>
  <c r="I29" i="17"/>
  <c r="H14" i="17"/>
  <c r="H15" i="17"/>
  <c r="H16" i="17"/>
  <c r="H10" i="17"/>
  <c r="H13" i="17"/>
  <c r="H17" i="17"/>
  <c r="H29" i="17"/>
  <c r="G14" i="17"/>
  <c r="G15" i="17"/>
  <c r="G16" i="17"/>
  <c r="G10" i="17"/>
  <c r="G13" i="17"/>
  <c r="G17" i="17"/>
  <c r="G29" i="17"/>
  <c r="F14" i="17"/>
  <c r="F15" i="17"/>
  <c r="F16" i="17"/>
  <c r="F10" i="17"/>
  <c r="F13" i="17"/>
  <c r="F17" i="17"/>
  <c r="F29" i="17"/>
  <c r="E14" i="17"/>
  <c r="E15" i="17"/>
  <c r="E16" i="17"/>
  <c r="E10" i="17"/>
  <c r="E13" i="17"/>
  <c r="E17" i="17"/>
  <c r="E29" i="17"/>
  <c r="D14" i="17"/>
  <c r="D15" i="17"/>
  <c r="D16" i="17"/>
  <c r="D10" i="17"/>
  <c r="D13" i="17"/>
  <c r="D17" i="17"/>
  <c r="B21" i="17"/>
  <c r="D21" i="17"/>
  <c r="D44" i="17"/>
  <c r="D27" i="17"/>
  <c r="D29" i="17"/>
  <c r="E27" i="17"/>
  <c r="E30" i="17"/>
  <c r="D30" i="17"/>
  <c r="AY14" i="18"/>
  <c r="AY15" i="18"/>
  <c r="AY16" i="18"/>
  <c r="AY10" i="18"/>
  <c r="AY13" i="18"/>
  <c r="AY17" i="18"/>
  <c r="AY29" i="18"/>
  <c r="AX14" i="18"/>
  <c r="AX15" i="18"/>
  <c r="AX16" i="18"/>
  <c r="AX10" i="18"/>
  <c r="AX13" i="18"/>
  <c r="B21" i="18"/>
  <c r="AY21" i="18"/>
  <c r="AX17" i="18"/>
  <c r="AX29" i="18"/>
  <c r="AW14" i="18"/>
  <c r="AW15" i="18"/>
  <c r="AW16" i="18"/>
  <c r="AW10" i="18"/>
  <c r="AW13" i="18"/>
  <c r="AW17" i="18"/>
  <c r="AW29" i="18"/>
  <c r="AV14" i="18"/>
  <c r="AV15" i="18"/>
  <c r="AV16" i="18"/>
  <c r="AV10" i="18"/>
  <c r="AV13" i="18"/>
  <c r="AW21" i="18"/>
  <c r="AV17" i="18"/>
  <c r="AV29" i="18"/>
  <c r="AT15" i="18"/>
  <c r="AU16" i="18"/>
  <c r="AU21" i="18"/>
  <c r="AU23" i="18"/>
  <c r="AU22" i="18"/>
  <c r="AU34" i="18"/>
  <c r="AU24" i="18"/>
  <c r="AU29" i="18"/>
  <c r="AU33" i="18"/>
  <c r="AU39" i="18"/>
  <c r="AU40" i="18"/>
  <c r="AU44" i="18"/>
  <c r="AU45" i="18"/>
  <c r="AU51" i="18"/>
  <c r="AU50" i="18"/>
  <c r="AT14" i="18"/>
  <c r="AT16" i="18"/>
  <c r="AT10" i="18"/>
  <c r="AT13" i="18"/>
  <c r="AU14" i="18"/>
  <c r="AU17" i="18"/>
  <c r="AT17" i="18"/>
  <c r="AT29" i="18"/>
  <c r="AS14" i="18"/>
  <c r="AS15" i="18"/>
  <c r="AS16" i="18"/>
  <c r="AS10" i="18"/>
  <c r="AS13" i="18"/>
  <c r="AS17" i="18"/>
  <c r="AS29" i="18"/>
  <c r="AR14" i="18"/>
  <c r="AR15" i="18"/>
  <c r="AR16" i="18"/>
  <c r="AR10" i="18"/>
  <c r="AR13" i="18"/>
  <c r="AR17" i="18"/>
  <c r="AR29" i="18"/>
  <c r="AQ14" i="18"/>
  <c r="AQ15" i="18"/>
  <c r="AQ16" i="18"/>
  <c r="AQ10" i="18"/>
  <c r="AQ13" i="18"/>
  <c r="AQ17" i="18"/>
  <c r="AQ29" i="18"/>
  <c r="AP14" i="18"/>
  <c r="AP15" i="18"/>
  <c r="AP16" i="18"/>
  <c r="AP10" i="18"/>
  <c r="AP13" i="18"/>
  <c r="AP17" i="18"/>
  <c r="AP29" i="18"/>
  <c r="AO14" i="18"/>
  <c r="AO15" i="18"/>
  <c r="AO16" i="18"/>
  <c r="AO10" i="18"/>
  <c r="AO13" i="18"/>
  <c r="AO17" i="18"/>
  <c r="AO29" i="18"/>
  <c r="AN14" i="18"/>
  <c r="AN15" i="18"/>
  <c r="AN16" i="18"/>
  <c r="AN10" i="18"/>
  <c r="AN13" i="18"/>
  <c r="AN17" i="18"/>
  <c r="AN29" i="18"/>
  <c r="AM14" i="18"/>
  <c r="AM15" i="18"/>
  <c r="AM16" i="18"/>
  <c r="AM10" i="18"/>
  <c r="AM13" i="18"/>
  <c r="AM17" i="18"/>
  <c r="AM29" i="18"/>
  <c r="AL14" i="18"/>
  <c r="AL15" i="18"/>
  <c r="AL16" i="18"/>
  <c r="AL10" i="18"/>
  <c r="AL13" i="18"/>
  <c r="AL17" i="18"/>
  <c r="AL29" i="18"/>
  <c r="AK14" i="18"/>
  <c r="AK15" i="18"/>
  <c r="AK16" i="18"/>
  <c r="AK10" i="18"/>
  <c r="AK13" i="18"/>
  <c r="AK17" i="18"/>
  <c r="AK29" i="18"/>
  <c r="AJ14" i="18"/>
  <c r="AJ15" i="18"/>
  <c r="AJ16" i="18"/>
  <c r="AJ10" i="18"/>
  <c r="AJ13" i="18"/>
  <c r="AJ17" i="18"/>
  <c r="AJ29" i="18"/>
  <c r="AI14" i="18"/>
  <c r="AI15" i="18"/>
  <c r="AI16" i="18"/>
  <c r="AI10" i="18"/>
  <c r="AI13" i="18"/>
  <c r="AI17" i="18"/>
  <c r="AI29" i="18"/>
  <c r="AH21" i="18"/>
  <c r="AH33" i="18"/>
  <c r="AH22" i="18"/>
  <c r="AH34" i="18"/>
  <c r="AH35" i="18"/>
  <c r="AH24" i="18"/>
  <c r="AH29" i="18"/>
  <c r="AH40" i="18"/>
  <c r="AH39" i="18"/>
  <c r="AH44" i="18"/>
  <c r="AH50" i="18"/>
  <c r="AH45" i="18"/>
  <c r="AH51" i="18"/>
  <c r="AG14" i="18"/>
  <c r="AH15" i="18"/>
  <c r="AG15" i="18"/>
  <c r="AH16" i="18"/>
  <c r="AG16" i="18"/>
  <c r="AH17" i="18"/>
  <c r="AG17" i="18"/>
  <c r="AG29" i="18"/>
  <c r="AF14" i="18"/>
  <c r="AF15" i="18"/>
  <c r="AF16" i="18"/>
  <c r="AF10" i="18"/>
  <c r="AF13" i="18"/>
  <c r="AF17" i="18"/>
  <c r="AF29" i="18"/>
  <c r="AE14" i="18"/>
  <c r="AE15" i="18"/>
  <c r="AE16" i="18"/>
  <c r="AE10" i="18"/>
  <c r="AE13" i="18"/>
  <c r="AE17" i="18"/>
  <c r="AE29" i="18"/>
  <c r="AD14" i="18"/>
  <c r="AD15" i="18"/>
  <c r="AD16" i="18"/>
  <c r="AD10" i="18"/>
  <c r="AD13" i="18"/>
  <c r="AD17" i="18"/>
  <c r="AD29" i="18"/>
  <c r="AC14" i="18"/>
  <c r="AC15" i="18"/>
  <c r="AC16" i="18"/>
  <c r="AC10" i="18"/>
  <c r="AC13" i="18"/>
  <c r="AC17" i="18"/>
  <c r="AC29" i="18"/>
  <c r="AB14" i="18"/>
  <c r="AB15" i="18"/>
  <c r="AB16" i="18"/>
  <c r="AB10" i="18"/>
  <c r="AB13" i="18"/>
  <c r="AB17" i="18"/>
  <c r="AB29" i="18"/>
  <c r="AA14" i="18"/>
  <c r="AA15" i="18"/>
  <c r="AA16" i="18"/>
  <c r="AA10" i="18"/>
  <c r="AA13" i="18"/>
  <c r="AA17" i="18"/>
  <c r="AA29" i="18"/>
  <c r="Z14" i="18"/>
  <c r="Z15" i="18"/>
  <c r="Z16" i="18"/>
  <c r="Z10" i="18"/>
  <c r="Z13" i="18"/>
  <c r="Z17" i="18"/>
  <c r="Z29" i="18"/>
  <c r="Y14" i="18"/>
  <c r="Y15" i="18"/>
  <c r="Y16" i="18"/>
  <c r="Y10" i="18"/>
  <c r="Y13" i="18"/>
  <c r="Y17" i="18"/>
  <c r="Y29" i="18"/>
  <c r="W14" i="18"/>
  <c r="X15" i="18"/>
  <c r="W15" i="18"/>
  <c r="X16" i="18"/>
  <c r="X21" i="18"/>
  <c r="X23" i="18"/>
  <c r="X22" i="18"/>
  <c r="X24" i="18"/>
  <c r="X29" i="18"/>
  <c r="X34" i="18"/>
  <c r="X40" i="18"/>
  <c r="X44" i="18"/>
  <c r="X45" i="18"/>
  <c r="X46" i="18"/>
  <c r="X51" i="18"/>
  <c r="W16" i="18"/>
  <c r="X17" i="18"/>
  <c r="W10" i="18"/>
  <c r="W13" i="18"/>
  <c r="X14" i="18"/>
  <c r="X10" i="18"/>
  <c r="X13" i="18"/>
  <c r="W17" i="18"/>
  <c r="W29" i="18"/>
  <c r="V14" i="18"/>
  <c r="V15" i="18"/>
  <c r="V16" i="18"/>
  <c r="V10" i="18"/>
  <c r="V13" i="18"/>
  <c r="V17" i="18"/>
  <c r="V29" i="18"/>
  <c r="U14" i="18"/>
  <c r="U15" i="18"/>
  <c r="U16" i="18"/>
  <c r="U10" i="18"/>
  <c r="U13" i="18"/>
  <c r="U17" i="18"/>
  <c r="U29" i="18"/>
  <c r="T14" i="18"/>
  <c r="T15" i="18"/>
  <c r="T16" i="18"/>
  <c r="T17" i="18"/>
  <c r="T29" i="18"/>
  <c r="S14" i="18"/>
  <c r="S15" i="18"/>
  <c r="S16" i="18"/>
  <c r="S10" i="18"/>
  <c r="S13" i="18"/>
  <c r="S17" i="18"/>
  <c r="S29" i="18"/>
  <c r="R14" i="18"/>
  <c r="R15" i="18"/>
  <c r="R16" i="18"/>
  <c r="R10" i="18"/>
  <c r="R13" i="18"/>
  <c r="R17" i="18"/>
  <c r="R29" i="18"/>
  <c r="Q14" i="18"/>
  <c r="Q15" i="18"/>
  <c r="Q16" i="18"/>
  <c r="Q10" i="18"/>
  <c r="Q13" i="18"/>
  <c r="Q17" i="18"/>
  <c r="Q29" i="18"/>
  <c r="P14" i="18"/>
  <c r="P15" i="18"/>
  <c r="P16" i="18"/>
  <c r="P10" i="18"/>
  <c r="P13" i="18"/>
  <c r="P17" i="18"/>
  <c r="P29" i="18"/>
  <c r="O14" i="18"/>
  <c r="O15" i="18"/>
  <c r="O16" i="18"/>
  <c r="O10" i="18"/>
  <c r="O13" i="18"/>
  <c r="B22" i="18"/>
  <c r="P22" i="18"/>
  <c r="O17" i="18"/>
  <c r="O29" i="18"/>
  <c r="N14" i="18"/>
  <c r="N15" i="18"/>
  <c r="N16" i="18"/>
  <c r="N10" i="18"/>
  <c r="N13" i="18"/>
  <c r="N17" i="18"/>
  <c r="N29" i="18"/>
  <c r="M14" i="18"/>
  <c r="M15" i="18"/>
  <c r="M16" i="18"/>
  <c r="M10" i="18"/>
  <c r="M13" i="18"/>
  <c r="M17" i="18"/>
  <c r="M29" i="18"/>
  <c r="L14" i="18"/>
  <c r="L15" i="18"/>
  <c r="L16" i="18"/>
  <c r="L17" i="18"/>
  <c r="L29" i="18"/>
  <c r="K14" i="18"/>
  <c r="K15" i="18"/>
  <c r="K16" i="18"/>
  <c r="K10" i="18"/>
  <c r="K13" i="18"/>
  <c r="K17" i="18"/>
  <c r="K29" i="18"/>
  <c r="J14" i="18"/>
  <c r="J15" i="18"/>
  <c r="J16" i="18"/>
  <c r="J10" i="18"/>
  <c r="J13" i="18"/>
  <c r="J17" i="18"/>
  <c r="J29" i="18"/>
  <c r="I14" i="18"/>
  <c r="I15" i="18"/>
  <c r="I16" i="18"/>
  <c r="I10" i="18"/>
  <c r="I13" i="18"/>
  <c r="I17" i="18"/>
  <c r="I29" i="18"/>
  <c r="H14" i="18"/>
  <c r="H15" i="18"/>
  <c r="H16" i="18"/>
  <c r="H10" i="18"/>
  <c r="H13" i="18"/>
  <c r="H17" i="18"/>
  <c r="H29" i="18"/>
  <c r="G14" i="18"/>
  <c r="G15" i="18"/>
  <c r="G16" i="18"/>
  <c r="G10" i="18"/>
  <c r="G13" i="18"/>
  <c r="H22" i="18"/>
  <c r="G17" i="18"/>
  <c r="G29" i="18"/>
  <c r="F14" i="18"/>
  <c r="F15" i="18"/>
  <c r="F16" i="18"/>
  <c r="F10" i="18"/>
  <c r="F13" i="18"/>
  <c r="F17" i="18"/>
  <c r="F29" i="18"/>
  <c r="E14" i="18"/>
  <c r="E15" i="18"/>
  <c r="E16" i="18"/>
  <c r="E10" i="18"/>
  <c r="E13" i="18"/>
  <c r="E17" i="18"/>
  <c r="E29" i="18"/>
  <c r="D14" i="18"/>
  <c r="D15" i="18"/>
  <c r="D16" i="18"/>
  <c r="D17" i="18"/>
  <c r="D21" i="18"/>
  <c r="D27" i="18"/>
  <c r="D29" i="18"/>
  <c r="D22" i="18"/>
  <c r="D34" i="18"/>
  <c r="D40" i="18"/>
  <c r="D44" i="18"/>
  <c r="B22" i="17"/>
  <c r="D22" i="17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K21" i="18"/>
  <c r="K22" i="18"/>
  <c r="O21" i="18"/>
  <c r="O22" i="18"/>
  <c r="S21" i="18"/>
  <c r="S22" i="18"/>
  <c r="G21" i="18"/>
  <c r="G22" i="18"/>
  <c r="W21" i="18"/>
  <c r="W22" i="18"/>
  <c r="H45" i="18"/>
  <c r="H51" i="18"/>
  <c r="H24" i="18"/>
  <c r="P45" i="18"/>
  <c r="P51" i="18"/>
  <c r="P24" i="18"/>
  <c r="AB22" i="18"/>
  <c r="AB21" i="18"/>
  <c r="AC21" i="18"/>
  <c r="AC22" i="18"/>
  <c r="AD22" i="18"/>
  <c r="AD21" i="18"/>
  <c r="AG21" i="18"/>
  <c r="AG22" i="18"/>
  <c r="J22" i="17"/>
  <c r="J21" i="17"/>
  <c r="K22" i="17"/>
  <c r="R22" i="17"/>
  <c r="R21" i="17"/>
  <c r="S22" i="17"/>
  <c r="Z22" i="17"/>
  <c r="Z21" i="17"/>
  <c r="AT22" i="17"/>
  <c r="AT21" i="17"/>
  <c r="V21" i="16"/>
  <c r="H21" i="18"/>
  <c r="I21" i="18"/>
  <c r="I22" i="18"/>
  <c r="J21" i="18"/>
  <c r="J22" i="18"/>
  <c r="P21" i="18"/>
  <c r="Q21" i="18"/>
  <c r="Q22" i="18"/>
  <c r="R21" i="18"/>
  <c r="R22" i="18"/>
  <c r="AA21" i="18"/>
  <c r="AA22" i="18"/>
  <c r="AJ22" i="18"/>
  <c r="AJ21" i="18"/>
  <c r="AM21" i="18"/>
  <c r="AM22" i="18"/>
  <c r="AN22" i="18"/>
  <c r="AN21" i="18"/>
  <c r="AQ21" i="18"/>
  <c r="AQ22" i="18"/>
  <c r="AR22" i="18"/>
  <c r="AR21" i="18"/>
  <c r="AX22" i="18"/>
  <c r="AX21" i="18"/>
  <c r="D50" i="17"/>
  <c r="H22" i="17"/>
  <c r="H21" i="17"/>
  <c r="I22" i="17"/>
  <c r="P22" i="17"/>
  <c r="P21" i="17"/>
  <c r="Q22" i="17"/>
  <c r="AG21" i="17"/>
  <c r="AG22" i="17"/>
  <c r="AL22" i="17"/>
  <c r="AL21" i="17"/>
  <c r="R21" i="16"/>
  <c r="D45" i="17"/>
  <c r="D51" i="17"/>
  <c r="D24" i="17"/>
  <c r="D34" i="17"/>
  <c r="D40" i="17"/>
  <c r="D45" i="18"/>
  <c r="D51" i="18"/>
  <c r="D24" i="18"/>
  <c r="E27" i="18"/>
  <c r="D30" i="18"/>
  <c r="H34" i="18"/>
  <c r="H40" i="18"/>
  <c r="L22" i="18"/>
  <c r="P34" i="18"/>
  <c r="P40" i="18"/>
  <c r="T22" i="18"/>
  <c r="Y21" i="18"/>
  <c r="Y22" i="18"/>
  <c r="AE21" i="18"/>
  <c r="AE22" i="18"/>
  <c r="AF22" i="18"/>
  <c r="AF21" i="18"/>
  <c r="F22" i="17"/>
  <c r="F21" i="17"/>
  <c r="G22" i="17"/>
  <c r="N22" i="17"/>
  <c r="N21" i="17"/>
  <c r="O22" i="17"/>
  <c r="V22" i="17"/>
  <c r="V21" i="17"/>
  <c r="W22" i="17"/>
  <c r="X21" i="17"/>
  <c r="X22" i="17"/>
  <c r="AD22" i="17"/>
  <c r="AD21" i="17"/>
  <c r="N21" i="16"/>
  <c r="D46" i="18"/>
  <c r="D50" i="18"/>
  <c r="D23" i="18"/>
  <c r="D33" i="18"/>
  <c r="D10" i="18"/>
  <c r="F21" i="18"/>
  <c r="F22" i="18"/>
  <c r="L21" i="18"/>
  <c r="L10" i="18"/>
  <c r="L13" i="18"/>
  <c r="N21" i="18"/>
  <c r="N22" i="18"/>
  <c r="T21" i="18"/>
  <c r="T10" i="18"/>
  <c r="T13" i="18"/>
  <c r="V21" i="18"/>
  <c r="V22" i="18"/>
  <c r="Z21" i="18"/>
  <c r="Z22" i="18"/>
  <c r="AK21" i="18"/>
  <c r="AK22" i="18"/>
  <c r="AL22" i="18"/>
  <c r="AL21" i="18"/>
  <c r="AO21" i="18"/>
  <c r="AO22" i="18"/>
  <c r="AP22" i="18"/>
  <c r="AP21" i="18"/>
  <c r="AS21" i="18"/>
  <c r="AS22" i="18"/>
  <c r="AT22" i="18"/>
  <c r="AT21" i="18"/>
  <c r="E22" i="17"/>
  <c r="L22" i="17"/>
  <c r="L21" i="17"/>
  <c r="M22" i="17"/>
  <c r="T22" i="17"/>
  <c r="T21" i="17"/>
  <c r="U22" i="17"/>
  <c r="AB21" i="17"/>
  <c r="AB22" i="17"/>
  <c r="AJ22" i="17"/>
  <c r="AJ21" i="17"/>
  <c r="E30" i="16"/>
  <c r="F27" i="16"/>
  <c r="J21" i="16"/>
  <c r="AS22" i="17"/>
  <c r="AS21" i="17"/>
  <c r="AX22" i="17"/>
  <c r="AX21" i="17"/>
  <c r="F21" i="16"/>
  <c r="G44" i="16"/>
  <c r="G23" i="16"/>
  <c r="G33" i="16"/>
  <c r="I21" i="16"/>
  <c r="L33" i="16"/>
  <c r="L23" i="16"/>
  <c r="L44" i="16"/>
  <c r="M23" i="16"/>
  <c r="M33" i="16"/>
  <c r="M44" i="16"/>
  <c r="P33" i="16"/>
  <c r="P23" i="16"/>
  <c r="P44" i="16"/>
  <c r="Q23" i="16"/>
  <c r="Q33" i="16"/>
  <c r="Q44" i="16"/>
  <c r="T33" i="16"/>
  <c r="T23" i="16"/>
  <c r="T44" i="16"/>
  <c r="U23" i="16"/>
  <c r="U33" i="16"/>
  <c r="U44" i="16"/>
  <c r="X33" i="16"/>
  <c r="X23" i="16"/>
  <c r="X44" i="16"/>
  <c r="AD21" i="16"/>
  <c r="AQ21" i="16"/>
  <c r="AV21" i="16"/>
  <c r="AZ17" i="18"/>
  <c r="X50" i="18"/>
  <c r="X33" i="18"/>
  <c r="AU35" i="18"/>
  <c r="AW22" i="18"/>
  <c r="AY22" i="18"/>
  <c r="Y21" i="17"/>
  <c r="AF22" i="17"/>
  <c r="AO10" i="17"/>
  <c r="AO13" i="17"/>
  <c r="Z21" i="16"/>
  <c r="AN21" i="16"/>
  <c r="AR21" i="16"/>
  <c r="AY21" i="16"/>
  <c r="D33" i="17"/>
  <c r="AG10" i="18"/>
  <c r="AG13" i="18"/>
  <c r="AH14" i="18"/>
  <c r="AH10" i="18"/>
  <c r="AH13" i="18"/>
  <c r="AU15" i="18"/>
  <c r="AU10" i="18"/>
  <c r="AU13" i="18"/>
  <c r="AW44" i="18"/>
  <c r="AW23" i="18"/>
  <c r="AW33" i="18"/>
  <c r="AY23" i="18"/>
  <c r="AY44" i="18"/>
  <c r="AY33" i="18"/>
  <c r="E21" i="17"/>
  <c r="F27" i="17"/>
  <c r="G21" i="17"/>
  <c r="I21" i="17"/>
  <c r="K21" i="17"/>
  <c r="M21" i="17"/>
  <c r="O21" i="17"/>
  <c r="Q21" i="17"/>
  <c r="S21" i="17"/>
  <c r="U21" i="17"/>
  <c r="W21" i="17"/>
  <c r="Z10" i="17"/>
  <c r="Z13" i="17"/>
  <c r="AC23" i="17"/>
  <c r="AC33" i="17"/>
  <c r="AC44" i="17"/>
  <c r="AH22" i="17"/>
  <c r="AH21" i="17"/>
  <c r="AJ10" i="17"/>
  <c r="AJ13" i="17"/>
  <c r="AM21" i="17"/>
  <c r="AM22" i="17"/>
  <c r="AO21" i="17"/>
  <c r="AO22" i="17"/>
  <c r="AR21" i="17"/>
  <c r="AR22" i="17"/>
  <c r="AW21" i="17"/>
  <c r="AW22" i="17"/>
  <c r="D13" i="16"/>
  <c r="AE50" i="16"/>
  <c r="AE45" i="16"/>
  <c r="AE46" i="16"/>
  <c r="BA14" i="14"/>
  <c r="AJ21" i="16"/>
  <c r="AA21" i="16"/>
  <c r="D21" i="16"/>
  <c r="AH46" i="18"/>
  <c r="AH23" i="18"/>
  <c r="AU46" i="18"/>
  <c r="D23" i="17"/>
  <c r="Y22" i="17"/>
  <c r="AF21" i="17"/>
  <c r="Y17" i="16"/>
  <c r="AZ17" i="16"/>
  <c r="AO21" i="16"/>
  <c r="AW21" i="16"/>
  <c r="AZ17" i="17"/>
  <c r="AH10" i="17"/>
  <c r="AH13" i="17"/>
  <c r="AP10" i="17"/>
  <c r="AP13" i="17"/>
  <c r="AU10" i="17"/>
  <c r="AU13" i="17"/>
  <c r="K21" i="16"/>
  <c r="O21" i="16"/>
  <c r="S21" i="16"/>
  <c r="W21" i="16"/>
  <c r="AE24" i="16"/>
  <c r="AE34" i="16"/>
  <c r="AE51" i="16"/>
  <c r="AL21" i="16"/>
  <c r="AS21" i="16"/>
  <c r="R260" i="15"/>
  <c r="AX260" i="15"/>
  <c r="AH260" i="14"/>
  <c r="AD10" i="17"/>
  <c r="AD13" i="17"/>
  <c r="AM10" i="17"/>
  <c r="AM13" i="17"/>
  <c r="AT10" i="17"/>
  <c r="AT13" i="17"/>
  <c r="AX10" i="17"/>
  <c r="AX13" i="17"/>
  <c r="G10" i="16"/>
  <c r="G13" i="16"/>
  <c r="AB21" i="16"/>
  <c r="AH21" i="16"/>
  <c r="AM21" i="16"/>
  <c r="AH260" i="15"/>
  <c r="R260" i="14"/>
  <c r="AX260" i="14"/>
  <c r="Y23" i="16"/>
  <c r="Y33" i="16"/>
  <c r="Y44" i="16"/>
  <c r="AC21" i="16"/>
  <c r="AG21" i="16"/>
  <c r="AJ10" i="16"/>
  <c r="AJ13" i="16"/>
  <c r="AE15" i="16"/>
  <c r="AD10" i="16"/>
  <c r="AD13" i="16"/>
  <c r="AE14" i="16"/>
  <c r="AE10" i="16"/>
  <c r="AE13" i="16"/>
  <c r="AH10" i="16"/>
  <c r="AH13" i="16"/>
  <c r="AO10" i="16"/>
  <c r="AO13" i="16"/>
  <c r="AS10" i="16"/>
  <c r="AS13" i="16"/>
  <c r="AT10" i="16"/>
  <c r="AT13" i="16"/>
  <c r="AZ259" i="15"/>
  <c r="F260" i="15"/>
  <c r="N260" i="15"/>
  <c r="V260" i="15"/>
  <c r="AD260" i="15"/>
  <c r="AL260" i="15"/>
  <c r="AT260" i="15"/>
  <c r="F260" i="14"/>
  <c r="N260" i="14"/>
  <c r="V260" i="14"/>
  <c r="AD260" i="14"/>
  <c r="AL260" i="14"/>
  <c r="AT260" i="14"/>
  <c r="S8" i="20"/>
  <c r="H9" i="20"/>
  <c r="AW10" i="16"/>
  <c r="AW13" i="16"/>
  <c r="D260" i="15"/>
  <c r="BA14" i="15"/>
  <c r="H260" i="15"/>
  <c r="L260" i="15"/>
  <c r="P260" i="15"/>
  <c r="T260" i="15"/>
  <c r="X260" i="15"/>
  <c r="AB260" i="15"/>
  <c r="AF260" i="15"/>
  <c r="AJ260" i="15"/>
  <c r="AN260" i="15"/>
  <c r="AR260" i="15"/>
  <c r="AV260" i="15"/>
  <c r="D260" i="14"/>
  <c r="H260" i="14"/>
  <c r="L260" i="14"/>
  <c r="P260" i="14"/>
  <c r="T260" i="14"/>
  <c r="X260" i="14"/>
  <c r="AB260" i="14"/>
  <c r="AF260" i="14"/>
  <c r="AJ260" i="14"/>
  <c r="AN260" i="14"/>
  <c r="AR260" i="14"/>
  <c r="AV260" i="14"/>
  <c r="S7" i="20"/>
  <c r="S9" i="20"/>
  <c r="T11" i="20"/>
  <c r="T45" i="20"/>
  <c r="H8" i="20"/>
  <c r="H10" i="20"/>
  <c r="B22" i="16"/>
  <c r="AV22" i="18"/>
  <c r="AV21" i="18"/>
  <c r="AJ22" i="16"/>
  <c r="AM22" i="16"/>
  <c r="AH22" i="16"/>
  <c r="W22" i="16"/>
  <c r="S22" i="16"/>
  <c r="O22" i="16"/>
  <c r="K22" i="16"/>
  <c r="D22" i="16"/>
  <c r="AZ260" i="14"/>
  <c r="AP21" i="16"/>
  <c r="AP22" i="16"/>
  <c r="AK22" i="16"/>
  <c r="AK21" i="16"/>
  <c r="AC22" i="16"/>
  <c r="AH44" i="16"/>
  <c r="AH23" i="16"/>
  <c r="AH33" i="16"/>
  <c r="AY21" i="17"/>
  <c r="AY22" i="17"/>
  <c r="AS22" i="16"/>
  <c r="AE40" i="16"/>
  <c r="AE35" i="16"/>
  <c r="O44" i="16"/>
  <c r="O23" i="16"/>
  <c r="O33" i="16"/>
  <c r="AI21" i="17"/>
  <c r="AI22" i="17"/>
  <c r="AO23" i="16"/>
  <c r="AO33" i="16"/>
  <c r="AO44" i="16"/>
  <c r="X22" i="16"/>
  <c r="AF33" i="17"/>
  <c r="AF44" i="17"/>
  <c r="AF23" i="17"/>
  <c r="AJ23" i="16"/>
  <c r="AJ44" i="16"/>
  <c r="AJ33" i="16"/>
  <c r="E22" i="16"/>
  <c r="E21" i="16"/>
  <c r="AR24" i="17"/>
  <c r="AR34" i="17"/>
  <c r="AR40" i="17"/>
  <c r="AR45" i="17"/>
  <c r="AR51" i="17"/>
  <c r="AM34" i="17"/>
  <c r="AM40" i="17"/>
  <c r="AM45" i="17"/>
  <c r="AM51" i="17"/>
  <c r="AM24" i="17"/>
  <c r="AH45" i="17"/>
  <c r="AH51" i="17"/>
  <c r="AH34" i="17"/>
  <c r="AH40" i="17"/>
  <c r="AH24" i="17"/>
  <c r="AA21" i="17"/>
  <c r="AA22" i="17"/>
  <c r="Q44" i="17"/>
  <c r="Q23" i="17"/>
  <c r="Q33" i="17"/>
  <c r="I44" i="17"/>
  <c r="I23" i="17"/>
  <c r="I33" i="17"/>
  <c r="AY39" i="18"/>
  <c r="D35" i="17"/>
  <c r="D39" i="17"/>
  <c r="AR22" i="16"/>
  <c r="Z22" i="16"/>
  <c r="M22" i="16"/>
  <c r="Y23" i="17"/>
  <c r="Y33" i="17"/>
  <c r="Y44" i="17"/>
  <c r="AV22" i="16"/>
  <c r="AD22" i="16"/>
  <c r="X39" i="16"/>
  <c r="T50" i="16"/>
  <c r="Q39" i="16"/>
  <c r="P39" i="16"/>
  <c r="L50" i="16"/>
  <c r="I22" i="16"/>
  <c r="G50" i="16"/>
  <c r="AX45" i="17"/>
  <c r="AX51" i="17"/>
  <c r="AX24" i="17"/>
  <c r="AX34" i="17"/>
  <c r="AX40" i="17"/>
  <c r="J33" i="16"/>
  <c r="J44" i="16"/>
  <c r="J23" i="16"/>
  <c r="AJ33" i="17"/>
  <c r="AJ44" i="17"/>
  <c r="AJ23" i="17"/>
  <c r="U34" i="17"/>
  <c r="U40" i="17"/>
  <c r="U45" i="17"/>
  <c r="U51" i="17"/>
  <c r="U24" i="17"/>
  <c r="L33" i="17"/>
  <c r="L23" i="17"/>
  <c r="L44" i="17"/>
  <c r="AT24" i="18"/>
  <c r="AT45" i="18"/>
  <c r="AT51" i="18"/>
  <c r="AT34" i="18"/>
  <c r="AT40" i="18"/>
  <c r="AP24" i="18"/>
  <c r="AP45" i="18"/>
  <c r="AP51" i="18"/>
  <c r="AP34" i="18"/>
  <c r="AP40" i="18"/>
  <c r="AL24" i="18"/>
  <c r="AL45" i="18"/>
  <c r="AL51" i="18"/>
  <c r="AL34" i="18"/>
  <c r="AL40" i="18"/>
  <c r="Z33" i="18"/>
  <c r="Z44" i="18"/>
  <c r="Z23" i="18"/>
  <c r="T23" i="18"/>
  <c r="T33" i="18"/>
  <c r="T44" i="18"/>
  <c r="L23" i="18"/>
  <c r="L33" i="18"/>
  <c r="L44" i="18"/>
  <c r="D35" i="18"/>
  <c r="D39" i="18"/>
  <c r="AD45" i="17"/>
  <c r="AD51" i="17"/>
  <c r="AD34" i="17"/>
  <c r="AD40" i="17"/>
  <c r="AD24" i="17"/>
  <c r="V33" i="17"/>
  <c r="V23" i="17"/>
  <c r="V44" i="17"/>
  <c r="N24" i="17"/>
  <c r="N45" i="17"/>
  <c r="N51" i="17"/>
  <c r="N34" i="17"/>
  <c r="N40" i="17"/>
  <c r="AF33" i="18"/>
  <c r="AF23" i="18"/>
  <c r="AF44" i="18"/>
  <c r="Y34" i="18"/>
  <c r="Y40" i="18"/>
  <c r="Y45" i="18"/>
  <c r="Y51" i="18"/>
  <c r="Y24" i="18"/>
  <c r="L45" i="18"/>
  <c r="L51" i="18"/>
  <c r="L24" i="18"/>
  <c r="L34" i="18"/>
  <c r="L40" i="18"/>
  <c r="R22" i="16"/>
  <c r="AG23" i="17"/>
  <c r="AG44" i="17"/>
  <c r="AG33" i="17"/>
  <c r="I34" i="17"/>
  <c r="I40" i="17"/>
  <c r="I45" i="17"/>
  <c r="I51" i="17"/>
  <c r="I24" i="17"/>
  <c r="AR33" i="18"/>
  <c r="AR23" i="18"/>
  <c r="AR44" i="18"/>
  <c r="AN33" i="18"/>
  <c r="AN23" i="18"/>
  <c r="AN44" i="18"/>
  <c r="AJ33" i="18"/>
  <c r="AJ23" i="18"/>
  <c r="AJ44" i="18"/>
  <c r="R24" i="18"/>
  <c r="R34" i="18"/>
  <c r="R40" i="18"/>
  <c r="R45" i="18"/>
  <c r="R51" i="18"/>
  <c r="P23" i="18"/>
  <c r="P33" i="18"/>
  <c r="P44" i="18"/>
  <c r="I44" i="18"/>
  <c r="I23" i="18"/>
  <c r="I33" i="18"/>
  <c r="AT33" i="17"/>
  <c r="AT44" i="17"/>
  <c r="AT23" i="17"/>
  <c r="S34" i="17"/>
  <c r="S40" i="17"/>
  <c r="S45" i="17"/>
  <c r="S51" i="17"/>
  <c r="S24" i="17"/>
  <c r="J33" i="17"/>
  <c r="J23" i="17"/>
  <c r="J44" i="17"/>
  <c r="AD33" i="18"/>
  <c r="AD23" i="18"/>
  <c r="AD44" i="18"/>
  <c r="AB23" i="18"/>
  <c r="AB44" i="18"/>
  <c r="AB33" i="18"/>
  <c r="G24" i="18"/>
  <c r="G34" i="18"/>
  <c r="G40" i="18"/>
  <c r="G45" i="18"/>
  <c r="G51" i="18"/>
  <c r="O24" i="18"/>
  <c r="O34" i="18"/>
  <c r="O40" i="18"/>
  <c r="O45" i="18"/>
  <c r="O51" i="18"/>
  <c r="AZ260" i="15"/>
  <c r="AI21" i="16"/>
  <c r="AI22" i="16"/>
  <c r="AG33" i="16"/>
  <c r="AG23" i="16"/>
  <c r="AG44" i="16"/>
  <c r="Y46" i="16"/>
  <c r="Y50" i="16"/>
  <c r="AB23" i="16"/>
  <c r="AB33" i="16"/>
  <c r="AB44" i="16"/>
  <c r="AU21" i="17"/>
  <c r="AU22" i="17"/>
  <c r="AL22" i="16"/>
  <c r="K44" i="16"/>
  <c r="K23" i="16"/>
  <c r="K33" i="16"/>
  <c r="AO22" i="16"/>
  <c r="T22" i="16"/>
  <c r="Y34" i="17"/>
  <c r="Y40" i="17"/>
  <c r="Y24" i="17"/>
  <c r="Y45" i="17"/>
  <c r="Y51" i="17"/>
  <c r="AZ10" i="16"/>
  <c r="AR33" i="17"/>
  <c r="AR23" i="17"/>
  <c r="AR44" i="17"/>
  <c r="AM44" i="17"/>
  <c r="AM23" i="17"/>
  <c r="AM33" i="17"/>
  <c r="AC46" i="17"/>
  <c r="AC50" i="17"/>
  <c r="W23" i="17"/>
  <c r="W44" i="17"/>
  <c r="W33" i="17"/>
  <c r="O23" i="17"/>
  <c r="O44" i="17"/>
  <c r="O33" i="17"/>
  <c r="G23" i="17"/>
  <c r="G44" i="17"/>
  <c r="G33" i="17"/>
  <c r="AY50" i="18"/>
  <c r="AW45" i="18"/>
  <c r="AW46" i="18"/>
  <c r="AW50" i="18"/>
  <c r="AR23" i="16"/>
  <c r="AR33" i="16"/>
  <c r="AR44" i="16"/>
  <c r="Z33" i="16"/>
  <c r="Z44" i="16"/>
  <c r="Z23" i="16"/>
  <c r="AZ10" i="17"/>
  <c r="X35" i="18"/>
  <c r="X39" i="18"/>
  <c r="AV23" i="16"/>
  <c r="AV33" i="16"/>
  <c r="AV44" i="16"/>
  <c r="AD44" i="16"/>
  <c r="AD23" i="16"/>
  <c r="AD33" i="16"/>
  <c r="U50" i="16"/>
  <c r="M50" i="16"/>
  <c r="G22" i="16"/>
  <c r="F33" i="16"/>
  <c r="F23" i="16"/>
  <c r="F44" i="16"/>
  <c r="AS23" i="17"/>
  <c r="AS33" i="17"/>
  <c r="AS44" i="17"/>
  <c r="J22" i="16"/>
  <c r="AJ24" i="17"/>
  <c r="AJ34" i="17"/>
  <c r="AJ40" i="17"/>
  <c r="AJ45" i="17"/>
  <c r="AJ51" i="17"/>
  <c r="T33" i="17"/>
  <c r="T23" i="17"/>
  <c r="T44" i="17"/>
  <c r="L45" i="17"/>
  <c r="L51" i="17"/>
  <c r="L24" i="17"/>
  <c r="L34" i="17"/>
  <c r="L40" i="17"/>
  <c r="AS34" i="18"/>
  <c r="AS40" i="18"/>
  <c r="AS24" i="18"/>
  <c r="AS45" i="18"/>
  <c r="AS51" i="18"/>
  <c r="AO34" i="18"/>
  <c r="AO40" i="18"/>
  <c r="AO24" i="18"/>
  <c r="AO45" i="18"/>
  <c r="AO51" i="18"/>
  <c r="AK34" i="18"/>
  <c r="AK40" i="18"/>
  <c r="AK24" i="18"/>
  <c r="AK45" i="18"/>
  <c r="AK51" i="18"/>
  <c r="V24" i="18"/>
  <c r="V34" i="18"/>
  <c r="V40" i="18"/>
  <c r="V45" i="18"/>
  <c r="V51" i="18"/>
  <c r="N24" i="18"/>
  <c r="N34" i="18"/>
  <c r="N40" i="18"/>
  <c r="N45" i="18"/>
  <c r="N51" i="18"/>
  <c r="F24" i="18"/>
  <c r="F34" i="18"/>
  <c r="F40" i="18"/>
  <c r="F45" i="18"/>
  <c r="F51" i="18"/>
  <c r="N33" i="16"/>
  <c r="N44" i="16"/>
  <c r="N23" i="16"/>
  <c r="X24" i="17"/>
  <c r="X34" i="17"/>
  <c r="X40" i="17"/>
  <c r="X45" i="17"/>
  <c r="X51" i="17"/>
  <c r="V24" i="17"/>
  <c r="V45" i="17"/>
  <c r="V51" i="17"/>
  <c r="V34" i="17"/>
  <c r="V40" i="17"/>
  <c r="G34" i="17"/>
  <c r="G40" i="17"/>
  <c r="G45" i="17"/>
  <c r="G51" i="17"/>
  <c r="G24" i="17"/>
  <c r="AF45" i="18"/>
  <c r="AF51" i="18"/>
  <c r="AF24" i="18"/>
  <c r="AF34" i="18"/>
  <c r="AF40" i="18"/>
  <c r="Y44" i="18"/>
  <c r="Y33" i="18"/>
  <c r="Y23" i="18"/>
  <c r="AL33" i="17"/>
  <c r="AL44" i="17"/>
  <c r="AL23" i="17"/>
  <c r="Q34" i="17"/>
  <c r="Q40" i="17"/>
  <c r="Q45" i="17"/>
  <c r="Q51" i="17"/>
  <c r="Q24" i="17"/>
  <c r="H33" i="17"/>
  <c r="H23" i="17"/>
  <c r="H44" i="17"/>
  <c r="AX33" i="18"/>
  <c r="AX23" i="18"/>
  <c r="AX44" i="18"/>
  <c r="AR45" i="18"/>
  <c r="AR51" i="18"/>
  <c r="AR24" i="18"/>
  <c r="AR34" i="18"/>
  <c r="AR40" i="18"/>
  <c r="AN45" i="18"/>
  <c r="AN51" i="18"/>
  <c r="AN24" i="18"/>
  <c r="AN34" i="18"/>
  <c r="AN40" i="18"/>
  <c r="AJ45" i="18"/>
  <c r="AJ51" i="18"/>
  <c r="AJ24" i="18"/>
  <c r="AJ34" i="18"/>
  <c r="AJ40" i="18"/>
  <c r="R33" i="18"/>
  <c r="R44" i="18"/>
  <c r="R23" i="18"/>
  <c r="J24" i="18"/>
  <c r="J34" i="18"/>
  <c r="J40" i="18"/>
  <c r="J45" i="18"/>
  <c r="J51" i="18"/>
  <c r="H23" i="18"/>
  <c r="H33" i="18"/>
  <c r="H44" i="18"/>
  <c r="AT45" i="17"/>
  <c r="AT51" i="17"/>
  <c r="AT24" i="17"/>
  <c r="AT34" i="17"/>
  <c r="AT40" i="17"/>
  <c r="R33" i="17"/>
  <c r="R23" i="17"/>
  <c r="R44" i="17"/>
  <c r="J24" i="17"/>
  <c r="J45" i="17"/>
  <c r="J51" i="17"/>
  <c r="J34" i="17"/>
  <c r="J40" i="17"/>
  <c r="AD24" i="18"/>
  <c r="AD45" i="18"/>
  <c r="AD51" i="18"/>
  <c r="AD34" i="18"/>
  <c r="AD40" i="18"/>
  <c r="AB45" i="18"/>
  <c r="AB51" i="18"/>
  <c r="AB34" i="18"/>
  <c r="AB40" i="18"/>
  <c r="AB24" i="18"/>
  <c r="G23" i="18"/>
  <c r="G33" i="18"/>
  <c r="G44" i="18"/>
  <c r="O23" i="18"/>
  <c r="O33" i="18"/>
  <c r="O44" i="18"/>
  <c r="AX21" i="16"/>
  <c r="AX22" i="16"/>
  <c r="AU21" i="16"/>
  <c r="AU22" i="16"/>
  <c r="AF22" i="16"/>
  <c r="AF21" i="16"/>
  <c r="AG22" i="16"/>
  <c r="Y39" i="16"/>
  <c r="Y35" i="16"/>
  <c r="AB22" i="16"/>
  <c r="AN21" i="17"/>
  <c r="AN22" i="17"/>
  <c r="AL44" i="16"/>
  <c r="AL23" i="16"/>
  <c r="AL33" i="16"/>
  <c r="W44" i="16"/>
  <c r="W23" i="16"/>
  <c r="W33" i="16"/>
  <c r="AV21" i="17"/>
  <c r="AV22" i="17"/>
  <c r="AW33" i="16"/>
  <c r="AW44" i="16"/>
  <c r="AW23" i="16"/>
  <c r="AA22" i="16"/>
  <c r="P22" i="16"/>
  <c r="H21" i="16"/>
  <c r="AT21" i="16"/>
  <c r="AZ21" i="16"/>
  <c r="D33" i="16"/>
  <c r="D23" i="16"/>
  <c r="D44" i="16"/>
  <c r="AW45" i="17"/>
  <c r="AW51" i="17"/>
  <c r="AW24" i="17"/>
  <c r="AW34" i="17"/>
  <c r="AW40" i="17"/>
  <c r="AO24" i="17"/>
  <c r="AO45" i="17"/>
  <c r="AO51" i="17"/>
  <c r="AO34" i="17"/>
  <c r="AO40" i="17"/>
  <c r="AK22" i="17"/>
  <c r="AK21" i="17"/>
  <c r="AC39" i="17"/>
  <c r="AC35" i="17"/>
  <c r="U44" i="17"/>
  <c r="U23" i="17"/>
  <c r="U33" i="17"/>
  <c r="M44" i="17"/>
  <c r="M23" i="17"/>
  <c r="M33" i="17"/>
  <c r="G27" i="17"/>
  <c r="F30" i="17"/>
  <c r="AY33" i="16"/>
  <c r="AY23" i="16"/>
  <c r="AY44" i="16"/>
  <c r="AN23" i="16"/>
  <c r="AN33" i="16"/>
  <c r="AN44" i="16"/>
  <c r="U22" i="16"/>
  <c r="AP22" i="17"/>
  <c r="AP21" i="17"/>
  <c r="AY34" i="18"/>
  <c r="AY40" i="18"/>
  <c r="AY45" i="18"/>
  <c r="AY51" i="18"/>
  <c r="AY24" i="18"/>
  <c r="AQ22" i="16"/>
  <c r="X50" i="16"/>
  <c r="U39" i="16"/>
  <c r="T39" i="16"/>
  <c r="P50" i="16"/>
  <c r="M39" i="16"/>
  <c r="L39" i="16"/>
  <c r="G39" i="16"/>
  <c r="F22" i="16"/>
  <c r="AS45" i="17"/>
  <c r="AS51" i="17"/>
  <c r="AS24" i="17"/>
  <c r="AS34" i="17"/>
  <c r="AS40" i="17"/>
  <c r="G27" i="16"/>
  <c r="F30" i="16"/>
  <c r="AB24" i="17"/>
  <c r="AB34" i="17"/>
  <c r="AB40" i="17"/>
  <c r="AB45" i="17"/>
  <c r="AB51" i="17"/>
  <c r="T45" i="17"/>
  <c r="T51" i="17"/>
  <c r="T24" i="17"/>
  <c r="T34" i="17"/>
  <c r="T40" i="17"/>
  <c r="E34" i="17"/>
  <c r="E40" i="17"/>
  <c r="E45" i="17"/>
  <c r="E51" i="17"/>
  <c r="E24" i="17"/>
  <c r="AS44" i="18"/>
  <c r="AS23" i="18"/>
  <c r="AS33" i="18"/>
  <c r="AO44" i="18"/>
  <c r="AO23" i="18"/>
  <c r="AO33" i="18"/>
  <c r="AK44" i="18"/>
  <c r="AK23" i="18"/>
  <c r="AK33" i="18"/>
  <c r="V33" i="18"/>
  <c r="V44" i="18"/>
  <c r="V23" i="18"/>
  <c r="N33" i="18"/>
  <c r="N44" i="18"/>
  <c r="N23" i="18"/>
  <c r="F33" i="18"/>
  <c r="F44" i="18"/>
  <c r="F23" i="18"/>
  <c r="N22" i="16"/>
  <c r="X33" i="17"/>
  <c r="X23" i="17"/>
  <c r="X44" i="17"/>
  <c r="O34" i="17"/>
  <c r="O40" i="17"/>
  <c r="O45" i="17"/>
  <c r="O51" i="17"/>
  <c r="O24" i="17"/>
  <c r="F33" i="17"/>
  <c r="F23" i="17"/>
  <c r="F44" i="17"/>
  <c r="AE34" i="18"/>
  <c r="AE40" i="18"/>
  <c r="AE24" i="18"/>
  <c r="AE45" i="18"/>
  <c r="AE51" i="18"/>
  <c r="T45" i="18"/>
  <c r="T51" i="18"/>
  <c r="T24" i="18"/>
  <c r="T34" i="18"/>
  <c r="T40" i="18"/>
  <c r="AL45" i="17"/>
  <c r="AL51" i="17"/>
  <c r="AL24" i="17"/>
  <c r="AL34" i="17"/>
  <c r="AL40" i="17"/>
  <c r="P33" i="17"/>
  <c r="P23" i="17"/>
  <c r="P44" i="17"/>
  <c r="H45" i="17"/>
  <c r="H51" i="17"/>
  <c r="H24" i="17"/>
  <c r="H34" i="17"/>
  <c r="H40" i="17"/>
  <c r="AX24" i="18"/>
  <c r="AX45" i="18"/>
  <c r="AX51" i="18"/>
  <c r="AX34" i="18"/>
  <c r="AX40" i="18"/>
  <c r="AQ34" i="18"/>
  <c r="AQ40" i="18"/>
  <c r="AQ24" i="18"/>
  <c r="AQ45" i="18"/>
  <c r="AQ51" i="18"/>
  <c r="AM34" i="18"/>
  <c r="AM40" i="18"/>
  <c r="AM24" i="18"/>
  <c r="AM45" i="18"/>
  <c r="AM51" i="18"/>
  <c r="AA24" i="18"/>
  <c r="AA45" i="18"/>
  <c r="AA51" i="18"/>
  <c r="AA34" i="18"/>
  <c r="AA40" i="18"/>
  <c r="Q34" i="18"/>
  <c r="Q40" i="18"/>
  <c r="Q45" i="18"/>
  <c r="Q51" i="18"/>
  <c r="Q24" i="18"/>
  <c r="J33" i="18"/>
  <c r="J44" i="18"/>
  <c r="J23" i="18"/>
  <c r="V33" i="16"/>
  <c r="V44" i="16"/>
  <c r="V23" i="16"/>
  <c r="Z33" i="17"/>
  <c r="Z44" i="17"/>
  <c r="Z23" i="17"/>
  <c r="R24" i="17"/>
  <c r="R45" i="17"/>
  <c r="R51" i="17"/>
  <c r="R34" i="17"/>
  <c r="R40" i="17"/>
  <c r="AG34" i="18"/>
  <c r="AG40" i="18"/>
  <c r="AG24" i="18"/>
  <c r="AG45" i="18"/>
  <c r="AG51" i="18"/>
  <c r="AC34" i="18"/>
  <c r="AC40" i="18"/>
  <c r="AC24" i="18"/>
  <c r="AC45" i="18"/>
  <c r="AC51" i="18"/>
  <c r="W24" i="18"/>
  <c r="W34" i="18"/>
  <c r="W40" i="18"/>
  <c r="W45" i="18"/>
  <c r="W51" i="18"/>
  <c r="S24" i="18"/>
  <c r="S34" i="18"/>
  <c r="S40" i="18"/>
  <c r="S45" i="18"/>
  <c r="S51" i="18"/>
  <c r="K24" i="18"/>
  <c r="K34" i="18"/>
  <c r="K40" i="18"/>
  <c r="K45" i="18"/>
  <c r="K51" i="18"/>
  <c r="AT22" i="16"/>
  <c r="AC33" i="16"/>
  <c r="AC44" i="16"/>
  <c r="AC23" i="16"/>
  <c r="AM33" i="16"/>
  <c r="AM23" i="16"/>
  <c r="AM44" i="16"/>
  <c r="H22" i="16"/>
  <c r="AE21" i="17"/>
  <c r="AE22" i="17"/>
  <c r="AQ22" i="17"/>
  <c r="AZ22" i="17"/>
  <c r="AS33" i="16"/>
  <c r="AS44" i="16"/>
  <c r="AS23" i="16"/>
  <c r="S44" i="16"/>
  <c r="S23" i="16"/>
  <c r="S33" i="16"/>
  <c r="AQ21" i="17"/>
  <c r="AW22" i="16"/>
  <c r="L22" i="16"/>
  <c r="AA33" i="16"/>
  <c r="AA23" i="16"/>
  <c r="AA44" i="16"/>
  <c r="AW23" i="17"/>
  <c r="AW33" i="17"/>
  <c r="AW44" i="17"/>
  <c r="AO23" i="17"/>
  <c r="AO33" i="17"/>
  <c r="AO44" i="17"/>
  <c r="AH23" i="17"/>
  <c r="AH33" i="17"/>
  <c r="AH44" i="17"/>
  <c r="S23" i="17"/>
  <c r="S44" i="17"/>
  <c r="S33" i="17"/>
  <c r="K23" i="17"/>
  <c r="K44" i="17"/>
  <c r="K33" i="17"/>
  <c r="E44" i="17"/>
  <c r="E23" i="17"/>
  <c r="E33" i="17"/>
  <c r="AW39" i="18"/>
  <c r="AI21" i="18"/>
  <c r="AI22" i="18"/>
  <c r="AY22" i="16"/>
  <c r="AN22" i="16"/>
  <c r="Q22" i="16"/>
  <c r="AF24" i="17"/>
  <c r="AF45" i="17"/>
  <c r="AF51" i="17"/>
  <c r="AF34" i="17"/>
  <c r="AF40" i="17"/>
  <c r="AW34" i="18"/>
  <c r="AW40" i="18"/>
  <c r="AW51" i="18"/>
  <c r="AW24" i="18"/>
  <c r="AQ33" i="16"/>
  <c r="AQ23" i="16"/>
  <c r="AQ44" i="16"/>
  <c r="Q50" i="16"/>
  <c r="I23" i="16"/>
  <c r="I33" i="16"/>
  <c r="I44" i="16"/>
  <c r="AX33" i="17"/>
  <c r="AX44" i="17"/>
  <c r="AX23" i="17"/>
  <c r="AB33" i="17"/>
  <c r="AB23" i="17"/>
  <c r="AB44" i="17"/>
  <c r="M34" i="17"/>
  <c r="M40" i="17"/>
  <c r="M45" i="17"/>
  <c r="M51" i="17"/>
  <c r="M24" i="17"/>
  <c r="AT33" i="18"/>
  <c r="AT23" i="18"/>
  <c r="AT44" i="18"/>
  <c r="AP33" i="18"/>
  <c r="AP23" i="18"/>
  <c r="AP44" i="18"/>
  <c r="AL33" i="18"/>
  <c r="AL23" i="18"/>
  <c r="AL44" i="18"/>
  <c r="Z24" i="18"/>
  <c r="Z34" i="18"/>
  <c r="Z40" i="18"/>
  <c r="Z45" i="18"/>
  <c r="Z51" i="18"/>
  <c r="U21" i="18"/>
  <c r="U22" i="18"/>
  <c r="M21" i="18"/>
  <c r="M22" i="18"/>
  <c r="AZ10" i="18"/>
  <c r="D13" i="18"/>
  <c r="AD23" i="17"/>
  <c r="AD44" i="17"/>
  <c r="AD33" i="17"/>
  <c r="W34" i="17"/>
  <c r="W40" i="17"/>
  <c r="W45" i="17"/>
  <c r="W51" i="17"/>
  <c r="W24" i="17"/>
  <c r="N33" i="17"/>
  <c r="N23" i="17"/>
  <c r="N44" i="17"/>
  <c r="F24" i="17"/>
  <c r="F45" i="17"/>
  <c r="F51" i="17"/>
  <c r="F34" i="17"/>
  <c r="F40" i="17"/>
  <c r="AE23" i="18"/>
  <c r="AE44" i="18"/>
  <c r="AE33" i="18"/>
  <c r="F27" i="18"/>
  <c r="E30" i="18"/>
  <c r="R33" i="16"/>
  <c r="R44" i="16"/>
  <c r="R23" i="16"/>
  <c r="AG24" i="17"/>
  <c r="AG34" i="17"/>
  <c r="AG40" i="17"/>
  <c r="AG45" i="17"/>
  <c r="AG51" i="17"/>
  <c r="P45" i="17"/>
  <c r="P51" i="17"/>
  <c r="P24" i="17"/>
  <c r="P34" i="17"/>
  <c r="P40" i="17"/>
  <c r="D46" i="17"/>
  <c r="AQ23" i="18"/>
  <c r="AQ44" i="18"/>
  <c r="AQ33" i="18"/>
  <c r="AM23" i="18"/>
  <c r="AM44" i="18"/>
  <c r="AM33" i="18"/>
  <c r="AA23" i="18"/>
  <c r="AA33" i="18"/>
  <c r="AA44" i="18"/>
  <c r="Q44" i="18"/>
  <c r="Q23" i="18"/>
  <c r="Q33" i="18"/>
  <c r="I34" i="18"/>
  <c r="I40" i="18"/>
  <c r="I45" i="18"/>
  <c r="I51" i="18"/>
  <c r="I24" i="18"/>
  <c r="V22" i="16"/>
  <c r="Z45" i="17"/>
  <c r="Z51" i="17"/>
  <c r="Z24" i="17"/>
  <c r="Z34" i="17"/>
  <c r="Z40" i="17"/>
  <c r="K34" i="17"/>
  <c r="K40" i="17"/>
  <c r="K45" i="17"/>
  <c r="K51" i="17"/>
  <c r="K24" i="17"/>
  <c r="AG44" i="18"/>
  <c r="AG23" i="18"/>
  <c r="AG33" i="18"/>
  <c r="AC44" i="18"/>
  <c r="AC23" i="18"/>
  <c r="AC33" i="18"/>
  <c r="W23" i="18"/>
  <c r="W33" i="18"/>
  <c r="W44" i="18"/>
  <c r="S23" i="18"/>
  <c r="S33" i="18"/>
  <c r="S44" i="18"/>
  <c r="K23" i="18"/>
  <c r="K33" i="18"/>
  <c r="K44" i="18"/>
  <c r="Q35" i="18"/>
  <c r="Q39" i="18"/>
  <c r="AE39" i="18"/>
  <c r="AE35" i="18"/>
  <c r="U44" i="18"/>
  <c r="U23" i="18"/>
  <c r="U33" i="18"/>
  <c r="AT35" i="18"/>
  <c r="AT39" i="18"/>
  <c r="AI23" i="18"/>
  <c r="AI44" i="18"/>
  <c r="AI33" i="18"/>
  <c r="AH46" i="17"/>
  <c r="AH50" i="17"/>
  <c r="AT34" i="16"/>
  <c r="AT40" i="16"/>
  <c r="AT24" i="16"/>
  <c r="AT45" i="16"/>
  <c r="AT51" i="16"/>
  <c r="AK39" i="18"/>
  <c r="AK35" i="18"/>
  <c r="AY50" i="16"/>
  <c r="AV33" i="17"/>
  <c r="AV44" i="17"/>
  <c r="AV23" i="17"/>
  <c r="AU33" i="16"/>
  <c r="AU23" i="16"/>
  <c r="AU44" i="16"/>
  <c r="Y46" i="18"/>
  <c r="Y50" i="18"/>
  <c r="J45" i="16"/>
  <c r="J51" i="16"/>
  <c r="J24" i="16"/>
  <c r="J34" i="16"/>
  <c r="J40" i="16"/>
  <c r="AV39" i="16"/>
  <c r="G46" i="17"/>
  <c r="G50" i="17"/>
  <c r="T24" i="16"/>
  <c r="T34" i="16"/>
  <c r="T45" i="16"/>
  <c r="AI24" i="16"/>
  <c r="AI34" i="16"/>
  <c r="AI40" i="16"/>
  <c r="AI45" i="16"/>
  <c r="AI51" i="16"/>
  <c r="P35" i="18"/>
  <c r="P39" i="18"/>
  <c r="L35" i="18"/>
  <c r="L39" i="18"/>
  <c r="AJ50" i="17"/>
  <c r="AJ46" i="17"/>
  <c r="AR45" i="16"/>
  <c r="AR51" i="16"/>
  <c r="AR34" i="16"/>
  <c r="AR40" i="16"/>
  <c r="AR24" i="16"/>
  <c r="AA44" i="17"/>
  <c r="AA23" i="17"/>
  <c r="AE23" i="17"/>
  <c r="AI23" i="17"/>
  <c r="AK23" i="17"/>
  <c r="AN23" i="17"/>
  <c r="AP23" i="17"/>
  <c r="AQ23" i="17"/>
  <c r="AU23" i="17"/>
  <c r="AY23" i="17"/>
  <c r="AZ23" i="17"/>
  <c r="AA33" i="17"/>
  <c r="AJ39" i="16"/>
  <c r="AO34" i="16"/>
  <c r="AO35" i="16"/>
  <c r="AO39" i="16"/>
  <c r="O39" i="16"/>
  <c r="AH39" i="16"/>
  <c r="AK33" i="16"/>
  <c r="AK44" i="16"/>
  <c r="AK23" i="16"/>
  <c r="AJ24" i="16"/>
  <c r="AJ34" i="16"/>
  <c r="AJ40" i="16"/>
  <c r="AJ45" i="16"/>
  <c r="AJ51" i="16"/>
  <c r="W46" i="18"/>
  <c r="W50" i="18"/>
  <c r="AG46" i="18"/>
  <c r="AG50" i="18"/>
  <c r="AQ39" i="18"/>
  <c r="AQ35" i="18"/>
  <c r="R39" i="16"/>
  <c r="AE46" i="18"/>
  <c r="AE50" i="18"/>
  <c r="AD46" i="17"/>
  <c r="AD50" i="17"/>
  <c r="M34" i="18"/>
  <c r="M40" i="18"/>
  <c r="M45" i="18"/>
  <c r="M51" i="18"/>
  <c r="M24" i="18"/>
  <c r="AP35" i="18"/>
  <c r="AP39" i="18"/>
  <c r="AX35" i="17"/>
  <c r="AX39" i="17"/>
  <c r="AQ39" i="16"/>
  <c r="AQ34" i="16"/>
  <c r="AQ35" i="16"/>
  <c r="AN45" i="16"/>
  <c r="AN51" i="16"/>
  <c r="AN24" i="16"/>
  <c r="AN34" i="16"/>
  <c r="AN40" i="16"/>
  <c r="AW35" i="18"/>
  <c r="E46" i="17"/>
  <c r="E50" i="17"/>
  <c r="S39" i="17"/>
  <c r="S35" i="17"/>
  <c r="AH35" i="17"/>
  <c r="AH39" i="17"/>
  <c r="AA50" i="16"/>
  <c r="AA45" i="16"/>
  <c r="AA46" i="16"/>
  <c r="AW45" i="16"/>
  <c r="AW51" i="16"/>
  <c r="AW24" i="16"/>
  <c r="AW34" i="16"/>
  <c r="AW40" i="16"/>
  <c r="AS39" i="16"/>
  <c r="H33" i="16"/>
  <c r="H44" i="16"/>
  <c r="H23" i="16"/>
  <c r="AT23" i="16"/>
  <c r="AT33" i="16"/>
  <c r="AT44" i="16"/>
  <c r="Z50" i="17"/>
  <c r="Z46" i="17"/>
  <c r="V39" i="16"/>
  <c r="P35" i="17"/>
  <c r="P39" i="17"/>
  <c r="F50" i="17"/>
  <c r="F46" i="17"/>
  <c r="X39" i="17"/>
  <c r="X35" i="17"/>
  <c r="F35" i="18"/>
  <c r="F39" i="18"/>
  <c r="AO46" i="18"/>
  <c r="AO50" i="18"/>
  <c r="AN46" i="16"/>
  <c r="AN50" i="16"/>
  <c r="M39" i="17"/>
  <c r="M35" i="17"/>
  <c r="AK33" i="17"/>
  <c r="AK44" i="17"/>
  <c r="D50" i="16"/>
  <c r="AW46" i="16"/>
  <c r="AW50" i="16"/>
  <c r="W39" i="16"/>
  <c r="AB24" i="16"/>
  <c r="AB34" i="16"/>
  <c r="AB40" i="16"/>
  <c r="AB45" i="16"/>
  <c r="AB51" i="16"/>
  <c r="AF23" i="16"/>
  <c r="AF33" i="16"/>
  <c r="AF44" i="16"/>
  <c r="AX34" i="16"/>
  <c r="AX40" i="16"/>
  <c r="AX24" i="16"/>
  <c r="AX45" i="16"/>
  <c r="AX51" i="16"/>
  <c r="H35" i="18"/>
  <c r="H39" i="18"/>
  <c r="H50" i="17"/>
  <c r="H46" i="17"/>
  <c r="AL35" i="17"/>
  <c r="AL39" i="17"/>
  <c r="AS46" i="17"/>
  <c r="AS50" i="17"/>
  <c r="AR39" i="16"/>
  <c r="AR35" i="16"/>
  <c r="W39" i="17"/>
  <c r="W35" i="17"/>
  <c r="AR50" i="17"/>
  <c r="AR46" i="17"/>
  <c r="AO45" i="16"/>
  <c r="AO51" i="16"/>
  <c r="AO40" i="16"/>
  <c r="AO24" i="16"/>
  <c r="AL34" i="16"/>
  <c r="AL40" i="16"/>
  <c r="AL45" i="16"/>
  <c r="AL51" i="16"/>
  <c r="AL24" i="16"/>
  <c r="AB39" i="16"/>
  <c r="AG50" i="16"/>
  <c r="AI33" i="16"/>
  <c r="AI44" i="16"/>
  <c r="AI23" i="16"/>
  <c r="AB35" i="18"/>
  <c r="AB39" i="18"/>
  <c r="J35" i="17"/>
  <c r="J39" i="17"/>
  <c r="AJ50" i="18"/>
  <c r="AJ46" i="18"/>
  <c r="AR35" i="18"/>
  <c r="AR39" i="18"/>
  <c r="AG39" i="17"/>
  <c r="AG35" i="17"/>
  <c r="AF50" i="18"/>
  <c r="AF46" i="18"/>
  <c r="V35" i="17"/>
  <c r="V39" i="17"/>
  <c r="L50" i="17"/>
  <c r="L46" i="17"/>
  <c r="AJ35" i="17"/>
  <c r="AJ39" i="17"/>
  <c r="AD34" i="16"/>
  <c r="AD40" i="16"/>
  <c r="AD45" i="16"/>
  <c r="AD51" i="16"/>
  <c r="AD24" i="16"/>
  <c r="I39" i="17"/>
  <c r="I35" i="17"/>
  <c r="AJ46" i="16"/>
  <c r="AJ50" i="16"/>
  <c r="AF35" i="17"/>
  <c r="AF39" i="17"/>
  <c r="AS45" i="16"/>
  <c r="AS51" i="16"/>
  <c r="AS24" i="16"/>
  <c r="AS34" i="16"/>
  <c r="AS40" i="16"/>
  <c r="AK45" i="16"/>
  <c r="AK51" i="16"/>
  <c r="AK24" i="16"/>
  <c r="AK34" i="16"/>
  <c r="AK40" i="16"/>
  <c r="D24" i="16"/>
  <c r="AZ22" i="16"/>
  <c r="D34" i="16"/>
  <c r="D40" i="16"/>
  <c r="D45" i="16"/>
  <c r="D51" i="16"/>
  <c r="W34" i="16"/>
  <c r="W40" i="16"/>
  <c r="W45" i="16"/>
  <c r="W51" i="16"/>
  <c r="W24" i="16"/>
  <c r="AZ21" i="17"/>
  <c r="K39" i="18"/>
  <c r="K35" i="18"/>
  <c r="AB50" i="17"/>
  <c r="AB46" i="17"/>
  <c r="L24" i="16"/>
  <c r="L34" i="16"/>
  <c r="L45" i="16"/>
  <c r="H24" i="16"/>
  <c r="H45" i="16"/>
  <c r="H51" i="16"/>
  <c r="H34" i="16"/>
  <c r="H40" i="16"/>
  <c r="V50" i="16"/>
  <c r="F50" i="18"/>
  <c r="F46" i="18"/>
  <c r="U24" i="16"/>
  <c r="U45" i="16"/>
  <c r="U34" i="16"/>
  <c r="U39" i="17"/>
  <c r="U35" i="17"/>
  <c r="AG45" i="16"/>
  <c r="AG51" i="16"/>
  <c r="AG24" i="16"/>
  <c r="AG34" i="16"/>
  <c r="AG40" i="16"/>
  <c r="R35" i="17"/>
  <c r="R39" i="17"/>
  <c r="R35" i="18"/>
  <c r="R39" i="18"/>
  <c r="R45" i="16"/>
  <c r="R51" i="16"/>
  <c r="R24" i="16"/>
  <c r="R34" i="16"/>
  <c r="R40" i="16"/>
  <c r="J35" i="16"/>
  <c r="J39" i="16"/>
  <c r="Y39" i="17"/>
  <c r="Y35" i="17"/>
  <c r="Q39" i="17"/>
  <c r="Q35" i="17"/>
  <c r="AF50" i="17"/>
  <c r="AF46" i="17"/>
  <c r="S46" i="18"/>
  <c r="S50" i="18"/>
  <c r="AQ46" i="18"/>
  <c r="AQ50" i="18"/>
  <c r="N50" i="17"/>
  <c r="N46" i="17"/>
  <c r="M44" i="18"/>
  <c r="M23" i="18"/>
  <c r="M33" i="18"/>
  <c r="AT50" i="18"/>
  <c r="AT46" i="18"/>
  <c r="AB39" i="17"/>
  <c r="AB35" i="17"/>
  <c r="AW46" i="17"/>
  <c r="AW50" i="17"/>
  <c r="AE34" i="17"/>
  <c r="AE40" i="17"/>
  <c r="AE24" i="17"/>
  <c r="AE45" i="17"/>
  <c r="AE51" i="17"/>
  <c r="AC50" i="16"/>
  <c r="AC45" i="16"/>
  <c r="AC46" i="16"/>
  <c r="AS39" i="18"/>
  <c r="AS35" i="18"/>
  <c r="AQ24" i="16"/>
  <c r="AQ45" i="16"/>
  <c r="AQ51" i="16"/>
  <c r="AQ40" i="16"/>
  <c r="AN39" i="16"/>
  <c r="AN35" i="16"/>
  <c r="AK24" i="17"/>
  <c r="AK45" i="17"/>
  <c r="AK51" i="17"/>
  <c r="AK34" i="17"/>
  <c r="AK40" i="17"/>
  <c r="P24" i="16"/>
  <c r="P34" i="16"/>
  <c r="P45" i="16"/>
  <c r="AW35" i="16"/>
  <c r="AW39" i="16"/>
  <c r="AL50" i="16"/>
  <c r="AL46" i="16"/>
  <c r="AF24" i="16"/>
  <c r="AF45" i="16"/>
  <c r="AF51" i="16"/>
  <c r="AF34" i="16"/>
  <c r="AF40" i="16"/>
  <c r="AX44" i="16"/>
  <c r="AX23" i="16"/>
  <c r="AX33" i="16"/>
  <c r="G46" i="18"/>
  <c r="G50" i="18"/>
  <c r="R50" i="17"/>
  <c r="R46" i="17"/>
  <c r="AX50" i="18"/>
  <c r="AX46" i="18"/>
  <c r="N50" i="16"/>
  <c r="N45" i="16"/>
  <c r="N46" i="16"/>
  <c r="T50" i="17"/>
  <c r="T46" i="17"/>
  <c r="AS39" i="17"/>
  <c r="AS35" i="17"/>
  <c r="F39" i="16"/>
  <c r="AD46" i="16"/>
  <c r="AD50" i="16"/>
  <c r="Z50" i="16"/>
  <c r="AY46" i="18"/>
  <c r="O39" i="17"/>
  <c r="O35" i="17"/>
  <c r="W46" i="17"/>
  <c r="W50" i="17"/>
  <c r="AM39" i="17"/>
  <c r="AM35" i="17"/>
  <c r="K39" i="16"/>
  <c r="K34" i="16"/>
  <c r="K35" i="16"/>
  <c r="AU34" i="17"/>
  <c r="AU40" i="17"/>
  <c r="AU45" i="17"/>
  <c r="AU51" i="17"/>
  <c r="AU24" i="17"/>
  <c r="AB46" i="18"/>
  <c r="AB50" i="18"/>
  <c r="AD35" i="18"/>
  <c r="AD39" i="18"/>
  <c r="AT50" i="17"/>
  <c r="AT46" i="17"/>
  <c r="I46" i="18"/>
  <c r="I50" i="18"/>
  <c r="AN35" i="18"/>
  <c r="AN39" i="18"/>
  <c r="AG46" i="17"/>
  <c r="AG50" i="17"/>
  <c r="T46" i="18"/>
  <c r="T50" i="18"/>
  <c r="Z50" i="18"/>
  <c r="Z46" i="18"/>
  <c r="I24" i="16"/>
  <c r="I45" i="16"/>
  <c r="I51" i="16"/>
  <c r="I34" i="16"/>
  <c r="I40" i="16"/>
  <c r="AV45" i="16"/>
  <c r="AV51" i="16"/>
  <c r="AV24" i="16"/>
  <c r="AV34" i="16"/>
  <c r="AV40" i="16"/>
  <c r="M24" i="16"/>
  <c r="M45" i="16"/>
  <c r="M34" i="16"/>
  <c r="Q46" i="17"/>
  <c r="Q50" i="17"/>
  <c r="E23" i="16"/>
  <c r="AP23" i="16"/>
  <c r="AZ23" i="16"/>
  <c r="E33" i="16"/>
  <c r="E44" i="16"/>
  <c r="X24" i="16"/>
  <c r="X34" i="16"/>
  <c r="X45" i="16"/>
  <c r="AI34" i="17"/>
  <c r="AI40" i="17"/>
  <c r="AI24" i="17"/>
  <c r="AI45" i="17"/>
  <c r="AI51" i="17"/>
  <c r="O50" i="16"/>
  <c r="O45" i="16"/>
  <c r="O46" i="16"/>
  <c r="AY34" i="17"/>
  <c r="AY40" i="17"/>
  <c r="AY24" i="17"/>
  <c r="AY45" i="17"/>
  <c r="AY51" i="17"/>
  <c r="AH45" i="16"/>
  <c r="AH46" i="16"/>
  <c r="AH50" i="16"/>
  <c r="AP34" i="16"/>
  <c r="AP40" i="16"/>
  <c r="AP45" i="16"/>
  <c r="AP51" i="16"/>
  <c r="AP24" i="16"/>
  <c r="K40" i="16"/>
  <c r="K45" i="16"/>
  <c r="K51" i="16"/>
  <c r="K24" i="16"/>
  <c r="AH34" i="16"/>
  <c r="AH40" i="16"/>
  <c r="AH51" i="16"/>
  <c r="AH24" i="16"/>
  <c r="AV33" i="18"/>
  <c r="AV23" i="18"/>
  <c r="AV44" i="18"/>
  <c r="AC39" i="18"/>
  <c r="AC35" i="18"/>
  <c r="V45" i="16"/>
  <c r="V51" i="16"/>
  <c r="V24" i="16"/>
  <c r="V34" i="16"/>
  <c r="V40" i="16"/>
  <c r="AA39" i="18"/>
  <c r="AA35" i="18"/>
  <c r="R50" i="16"/>
  <c r="R46" i="16"/>
  <c r="N35" i="17"/>
  <c r="N39" i="17"/>
  <c r="AD35" i="17"/>
  <c r="AD39" i="17"/>
  <c r="AL50" i="18"/>
  <c r="AL46" i="18"/>
  <c r="AX46" i="17"/>
  <c r="AX50" i="17"/>
  <c r="Q24" i="16"/>
  <c r="Q45" i="16"/>
  <c r="Q34" i="16"/>
  <c r="AO39" i="17"/>
  <c r="AO35" i="17"/>
  <c r="S39" i="16"/>
  <c r="AS46" i="16"/>
  <c r="AS50" i="16"/>
  <c r="AM39" i="16"/>
  <c r="J35" i="18"/>
  <c r="J39" i="18"/>
  <c r="N35" i="18"/>
  <c r="N39" i="18"/>
  <c r="AS46" i="18"/>
  <c r="AS50" i="18"/>
  <c r="G30" i="17"/>
  <c r="H27" i="17"/>
  <c r="AL39" i="16"/>
  <c r="AL35" i="16"/>
  <c r="AN33" i="17"/>
  <c r="AN44" i="17"/>
  <c r="O39" i="18"/>
  <c r="O35" i="18"/>
  <c r="H46" i="18"/>
  <c r="H50" i="18"/>
  <c r="AX35" i="18"/>
  <c r="AX39" i="18"/>
  <c r="AL50" i="17"/>
  <c r="AL46" i="17"/>
  <c r="T35" i="17"/>
  <c r="T39" i="17"/>
  <c r="F50" i="16"/>
  <c r="F45" i="16"/>
  <c r="F46" i="16"/>
  <c r="AD35" i="16"/>
  <c r="AD39" i="16"/>
  <c r="AR50" i="16"/>
  <c r="AM46" i="17"/>
  <c r="AM50" i="17"/>
  <c r="K50" i="16"/>
  <c r="K46" i="16"/>
  <c r="AB46" i="16"/>
  <c r="AB50" i="16"/>
  <c r="AD50" i="18"/>
  <c r="AD46" i="18"/>
  <c r="I35" i="18"/>
  <c r="I39" i="18"/>
  <c r="AN50" i="18"/>
  <c r="AN46" i="18"/>
  <c r="S34" i="16"/>
  <c r="S40" i="16"/>
  <c r="S45" i="16"/>
  <c r="S51" i="16"/>
  <c r="S24" i="16"/>
  <c r="W39" i="18"/>
  <c r="W35" i="18"/>
  <c r="AC50" i="18"/>
  <c r="AC46" i="18"/>
  <c r="Q46" i="18"/>
  <c r="Q50" i="18"/>
  <c r="AM39" i="18"/>
  <c r="AM35" i="18"/>
  <c r="AL35" i="18"/>
  <c r="AL39" i="18"/>
  <c r="I46" i="16"/>
  <c r="I50" i="16"/>
  <c r="AY24" i="16"/>
  <c r="AY34" i="16"/>
  <c r="AY40" i="16"/>
  <c r="AY45" i="16"/>
  <c r="AY51" i="16"/>
  <c r="K39" i="17"/>
  <c r="K35" i="17"/>
  <c r="S46" i="17"/>
  <c r="S50" i="17"/>
  <c r="AQ34" i="17"/>
  <c r="AQ40" i="17"/>
  <c r="AQ45" i="17"/>
  <c r="AQ51" i="17"/>
  <c r="AQ24" i="17"/>
  <c r="S50" i="16"/>
  <c r="AM50" i="16"/>
  <c r="AM45" i="16"/>
  <c r="AM46" i="16"/>
  <c r="Z35" i="17"/>
  <c r="Z39" i="17"/>
  <c r="N51" i="16"/>
  <c r="N24" i="16"/>
  <c r="N34" i="16"/>
  <c r="N40" i="16"/>
  <c r="V50" i="18"/>
  <c r="V46" i="18"/>
  <c r="AK46" i="18"/>
  <c r="AK50" i="18"/>
  <c r="AP33" i="17"/>
  <c r="AP44" i="17"/>
  <c r="AY39" i="16"/>
  <c r="AY35" i="16"/>
  <c r="U46" i="17"/>
  <c r="U50" i="17"/>
  <c r="K46" i="18"/>
  <c r="K50" i="18"/>
  <c r="S39" i="18"/>
  <c r="S35" i="18"/>
  <c r="AG39" i="18"/>
  <c r="AG35" i="18"/>
  <c r="AA46" i="18"/>
  <c r="AA50" i="18"/>
  <c r="AM46" i="18"/>
  <c r="AM50" i="18"/>
  <c r="G27" i="18"/>
  <c r="F30" i="18"/>
  <c r="E21" i="18"/>
  <c r="E22" i="18"/>
  <c r="U34" i="18"/>
  <c r="U40" i="18"/>
  <c r="U45" i="18"/>
  <c r="U51" i="18"/>
  <c r="U24" i="18"/>
  <c r="AP50" i="18"/>
  <c r="AP46" i="18"/>
  <c r="I39" i="16"/>
  <c r="I35" i="16"/>
  <c r="AQ50" i="16"/>
  <c r="AI34" i="18"/>
  <c r="AI40" i="18"/>
  <c r="AI24" i="18"/>
  <c r="AI45" i="18"/>
  <c r="AI51" i="18"/>
  <c r="E39" i="17"/>
  <c r="E35" i="17"/>
  <c r="K46" i="17"/>
  <c r="K50" i="17"/>
  <c r="AO46" i="17"/>
  <c r="AO50" i="17"/>
  <c r="AW39" i="17"/>
  <c r="AW35" i="17"/>
  <c r="AA39" i="16"/>
  <c r="AA34" i="16"/>
  <c r="AA35" i="16"/>
  <c r="AQ44" i="17"/>
  <c r="AQ33" i="17"/>
  <c r="AE44" i="17"/>
  <c r="AE33" i="17"/>
  <c r="AC39" i="16"/>
  <c r="J50" i="18"/>
  <c r="J46" i="18"/>
  <c r="P50" i="17"/>
  <c r="P46" i="17"/>
  <c r="F35" i="17"/>
  <c r="F39" i="17"/>
  <c r="X50" i="17"/>
  <c r="X46" i="17"/>
  <c r="N50" i="18"/>
  <c r="N46" i="18"/>
  <c r="V35" i="18"/>
  <c r="V39" i="18"/>
  <c r="AO39" i="18"/>
  <c r="AO35" i="18"/>
  <c r="H27" i="16"/>
  <c r="G30" i="16"/>
  <c r="F51" i="16"/>
  <c r="F24" i="16"/>
  <c r="F34" i="16"/>
  <c r="F40" i="16"/>
  <c r="AP45" i="17"/>
  <c r="AP51" i="17"/>
  <c r="AP24" i="17"/>
  <c r="AP34" i="17"/>
  <c r="AP40" i="17"/>
  <c r="M46" i="17"/>
  <c r="M50" i="17"/>
  <c r="D39" i="16"/>
  <c r="D35" i="16"/>
  <c r="AA24" i="16"/>
  <c r="AA40" i="16"/>
  <c r="AA51" i="16"/>
  <c r="AV24" i="17"/>
  <c r="AV45" i="17"/>
  <c r="AV51" i="17"/>
  <c r="AV34" i="17"/>
  <c r="AV40" i="17"/>
  <c r="W50" i="16"/>
  <c r="W46" i="16"/>
  <c r="AN24" i="17"/>
  <c r="AN45" i="17"/>
  <c r="AN51" i="17"/>
  <c r="AN34" i="17"/>
  <c r="AN40" i="17"/>
  <c r="AU24" i="16"/>
  <c r="AU45" i="16"/>
  <c r="AU51" i="16"/>
  <c r="AU34" i="16"/>
  <c r="AU40" i="16"/>
  <c r="O46" i="18"/>
  <c r="O50" i="18"/>
  <c r="G39" i="18"/>
  <c r="G35" i="18"/>
  <c r="R50" i="18"/>
  <c r="R46" i="18"/>
  <c r="H35" i="17"/>
  <c r="H39" i="17"/>
  <c r="Y35" i="18"/>
  <c r="Y39" i="18"/>
  <c r="N35" i="16"/>
  <c r="N39" i="16"/>
  <c r="G34" i="16"/>
  <c r="G45" i="16"/>
  <c r="G24" i="16"/>
  <c r="AV46" i="16"/>
  <c r="AV50" i="16"/>
  <c r="Z39" i="16"/>
  <c r="G39" i="17"/>
  <c r="G35" i="17"/>
  <c r="O46" i="17"/>
  <c r="O50" i="17"/>
  <c r="AR39" i="17"/>
  <c r="AR35" i="17"/>
  <c r="AU44" i="17"/>
  <c r="AU33" i="17"/>
  <c r="AG35" i="16"/>
  <c r="AG39" i="16"/>
  <c r="J50" i="17"/>
  <c r="J46" i="17"/>
  <c r="AT35" i="17"/>
  <c r="AT39" i="17"/>
  <c r="P46" i="18"/>
  <c r="P50" i="18"/>
  <c r="AJ35" i="18"/>
  <c r="AJ39" i="18"/>
  <c r="AR50" i="18"/>
  <c r="AR46" i="18"/>
  <c r="AF35" i="18"/>
  <c r="AF39" i="18"/>
  <c r="V50" i="17"/>
  <c r="V46" i="17"/>
  <c r="L46" i="18"/>
  <c r="L50" i="18"/>
  <c r="T35" i="18"/>
  <c r="T39" i="18"/>
  <c r="Z39" i="18"/>
  <c r="Z35" i="18"/>
  <c r="L35" i="17"/>
  <c r="L39" i="17"/>
  <c r="J50" i="16"/>
  <c r="J46" i="16"/>
  <c r="Y46" i="17"/>
  <c r="Y50" i="17"/>
  <c r="Z45" i="16"/>
  <c r="Z51" i="16"/>
  <c r="Z24" i="16"/>
  <c r="Z34" i="16"/>
  <c r="Z40" i="16"/>
  <c r="AY35" i="18"/>
  <c r="I46" i="17"/>
  <c r="I50" i="17"/>
  <c r="AA34" i="17"/>
  <c r="AA40" i="17"/>
  <c r="AA45" i="17"/>
  <c r="AA51" i="17"/>
  <c r="AA24" i="17"/>
  <c r="AZ24" i="17"/>
  <c r="E24" i="16"/>
  <c r="E45" i="16"/>
  <c r="E51" i="16"/>
  <c r="E34" i="16"/>
  <c r="E40" i="16"/>
  <c r="AO50" i="16"/>
  <c r="AO46" i="16"/>
  <c r="AI44" i="17"/>
  <c r="AI33" i="17"/>
  <c r="AY44" i="17"/>
  <c r="AY33" i="17"/>
  <c r="AC51" i="16"/>
  <c r="AC24" i="16"/>
  <c r="AC34" i="16"/>
  <c r="AC40" i="16"/>
  <c r="AP44" i="16"/>
  <c r="AP33" i="16"/>
  <c r="O34" i="16"/>
  <c r="O40" i="16"/>
  <c r="O51" i="16"/>
  <c r="O24" i="16"/>
  <c r="AM24" i="16"/>
  <c r="AM34" i="16"/>
  <c r="AM40" i="16"/>
  <c r="AM51" i="16"/>
  <c r="AV45" i="18"/>
  <c r="AV51" i="18"/>
  <c r="AV24" i="18"/>
  <c r="AV34" i="18"/>
  <c r="AV40" i="18"/>
  <c r="AN39" i="17"/>
  <c r="AN35" i="17"/>
  <c r="E46" i="16"/>
  <c r="E50" i="16"/>
  <c r="AX39" i="16"/>
  <c r="AX35" i="16"/>
  <c r="AI39" i="16"/>
  <c r="AI35" i="16"/>
  <c r="AS35" i="16"/>
  <c r="AH35" i="16"/>
  <c r="AY46" i="16"/>
  <c r="AP39" i="16"/>
  <c r="AP35" i="16"/>
  <c r="AY50" i="17"/>
  <c r="AY46" i="17"/>
  <c r="AU46" i="17"/>
  <c r="AU50" i="17"/>
  <c r="Z35" i="16"/>
  <c r="G51" i="16"/>
  <c r="G46" i="16"/>
  <c r="I27" i="16"/>
  <c r="H30" i="16"/>
  <c r="AC35" i="16"/>
  <c r="AQ46" i="16"/>
  <c r="G30" i="18"/>
  <c r="H27" i="18"/>
  <c r="AP46" i="17"/>
  <c r="AP50" i="17"/>
  <c r="AV35" i="18"/>
  <c r="AV39" i="18"/>
  <c r="X51" i="16"/>
  <c r="X46" i="16"/>
  <c r="E39" i="16"/>
  <c r="E35" i="16"/>
  <c r="M40" i="16"/>
  <c r="M35" i="16"/>
  <c r="M46" i="18"/>
  <c r="M50" i="18"/>
  <c r="U51" i="16"/>
  <c r="U46" i="16"/>
  <c r="V46" i="16"/>
  <c r="AG46" i="16"/>
  <c r="AF39" i="16"/>
  <c r="AF35" i="16"/>
  <c r="AK39" i="17"/>
  <c r="AK35" i="17"/>
  <c r="AT50" i="16"/>
  <c r="AT46" i="16"/>
  <c r="H50" i="16"/>
  <c r="H46" i="16"/>
  <c r="AK50" i="16"/>
  <c r="AK46" i="16"/>
  <c r="O35" i="16"/>
  <c r="AJ35" i="16"/>
  <c r="AA50" i="17"/>
  <c r="AA46" i="17"/>
  <c r="AI39" i="18"/>
  <c r="AI35" i="18"/>
  <c r="AE46" i="17"/>
  <c r="AE50" i="17"/>
  <c r="Q51" i="16"/>
  <c r="Q46" i="16"/>
  <c r="U40" i="16"/>
  <c r="U35" i="16"/>
  <c r="AF46" i="16"/>
  <c r="AF50" i="16"/>
  <c r="AK46" i="17"/>
  <c r="AK50" i="17"/>
  <c r="AU39" i="16"/>
  <c r="AU35" i="16"/>
  <c r="U46" i="18"/>
  <c r="U50" i="18"/>
  <c r="G40" i="16"/>
  <c r="G35" i="16"/>
  <c r="AE35" i="17"/>
  <c r="AE39" i="17"/>
  <c r="AQ39" i="17"/>
  <c r="AQ35" i="17"/>
  <c r="E34" i="18"/>
  <c r="E40" i="18"/>
  <c r="E45" i="18"/>
  <c r="E51" i="18"/>
  <c r="E24" i="18"/>
  <c r="AZ24" i="18"/>
  <c r="AZ22" i="18"/>
  <c r="AP35" i="17"/>
  <c r="AP39" i="17"/>
  <c r="X40" i="16"/>
  <c r="X35" i="16"/>
  <c r="M51" i="16"/>
  <c r="M46" i="16"/>
  <c r="AX50" i="16"/>
  <c r="AX46" i="16"/>
  <c r="P51" i="16"/>
  <c r="P46" i="16"/>
  <c r="L51" i="16"/>
  <c r="L46" i="16"/>
  <c r="W35" i="16"/>
  <c r="D46" i="16"/>
  <c r="V35" i="16"/>
  <c r="AT39" i="16"/>
  <c r="AT35" i="16"/>
  <c r="H39" i="16"/>
  <c r="H35" i="16"/>
  <c r="R35" i="16"/>
  <c r="AK35" i="16"/>
  <c r="AK39" i="16"/>
  <c r="T51" i="16"/>
  <c r="T46" i="16"/>
  <c r="AU50" i="16"/>
  <c r="AU46" i="16"/>
  <c r="AV50" i="17"/>
  <c r="AV46" i="17"/>
  <c r="AI46" i="18"/>
  <c r="AI50" i="18"/>
  <c r="U35" i="18"/>
  <c r="U39" i="18"/>
  <c r="AY39" i="17"/>
  <c r="AY35" i="17"/>
  <c r="AI46" i="17"/>
  <c r="AI50" i="17"/>
  <c r="AM35" i="16"/>
  <c r="AZ24" i="16"/>
  <c r="AP50" i="16"/>
  <c r="AP46" i="16"/>
  <c r="AI35" i="17"/>
  <c r="AI39" i="17"/>
  <c r="AU39" i="17"/>
  <c r="AU35" i="17"/>
  <c r="AQ50" i="17"/>
  <c r="AQ46" i="17"/>
  <c r="E44" i="18"/>
  <c r="E23" i="18"/>
  <c r="AZ23" i="18"/>
  <c r="E33" i="18"/>
  <c r="AZ21" i="18"/>
  <c r="S46" i="16"/>
  <c r="AR46" i="16"/>
  <c r="AN50" i="17"/>
  <c r="AN46" i="17"/>
  <c r="I27" i="17"/>
  <c r="H30" i="17"/>
  <c r="S35" i="16"/>
  <c r="Q40" i="16"/>
  <c r="Q35" i="16"/>
  <c r="AV50" i="18"/>
  <c r="AV46" i="18"/>
  <c r="Z46" i="16"/>
  <c r="F35" i="16"/>
  <c r="P40" i="16"/>
  <c r="P35" i="16"/>
  <c r="M35" i="18"/>
  <c r="M39" i="18"/>
  <c r="L40" i="16"/>
  <c r="L35" i="16"/>
  <c r="AI50" i="16"/>
  <c r="AI46" i="16"/>
  <c r="AB35" i="16"/>
  <c r="AA39" i="17"/>
  <c r="AA35" i="17"/>
  <c r="T40" i="16"/>
  <c r="T35" i="16"/>
  <c r="AV35" i="16"/>
  <c r="AV39" i="17"/>
  <c r="AV35" i="17"/>
  <c r="E46" i="18"/>
  <c r="E50" i="18"/>
  <c r="I30" i="17"/>
  <c r="J27" i="17"/>
  <c r="E35" i="18"/>
  <c r="E39" i="18"/>
  <c r="I30" i="16"/>
  <c r="J27" i="16"/>
  <c r="I27" i="18"/>
  <c r="H30" i="18"/>
  <c r="K27" i="16"/>
  <c r="J30" i="16"/>
  <c r="K27" i="17"/>
  <c r="J30" i="17"/>
  <c r="J27" i="18"/>
  <c r="I30" i="18"/>
  <c r="K30" i="17"/>
  <c r="L27" i="17"/>
  <c r="K27" i="18"/>
  <c r="J30" i="18"/>
  <c r="L27" i="16"/>
  <c r="K30" i="16"/>
  <c r="K30" i="18"/>
  <c r="L27" i="18"/>
  <c r="M27" i="17"/>
  <c r="L30" i="17"/>
  <c r="M27" i="16"/>
  <c r="L30" i="16"/>
  <c r="M30" i="17"/>
  <c r="N27" i="17"/>
  <c r="M27" i="18"/>
  <c r="L30" i="18"/>
  <c r="M30" i="16"/>
  <c r="N27" i="16"/>
  <c r="N27" i="18"/>
  <c r="M30" i="18"/>
  <c r="O27" i="16"/>
  <c r="N30" i="16"/>
  <c r="O27" i="17"/>
  <c r="N30" i="17"/>
  <c r="P27" i="16"/>
  <c r="O30" i="16"/>
  <c r="O30" i="17"/>
  <c r="P27" i="17"/>
  <c r="O27" i="18"/>
  <c r="N30" i="18"/>
  <c r="Q27" i="17"/>
  <c r="P30" i="17"/>
  <c r="O30" i="18"/>
  <c r="P27" i="18"/>
  <c r="Q27" i="16"/>
  <c r="P30" i="16"/>
  <c r="Q27" i="18"/>
  <c r="P30" i="18"/>
  <c r="Q30" i="16"/>
  <c r="R27" i="16"/>
  <c r="Q30" i="17"/>
  <c r="R27" i="17"/>
  <c r="S27" i="16"/>
  <c r="R30" i="16"/>
  <c r="S27" i="17"/>
  <c r="R30" i="17"/>
  <c r="R27" i="18"/>
  <c r="Q30" i="18"/>
  <c r="S30" i="17"/>
  <c r="T27" i="17"/>
  <c r="S27" i="18"/>
  <c r="R30" i="18"/>
  <c r="T27" i="16"/>
  <c r="S30" i="16"/>
  <c r="S30" i="18"/>
  <c r="T27" i="18"/>
  <c r="U27" i="17"/>
  <c r="T30" i="17"/>
  <c r="U27" i="16"/>
  <c r="T30" i="16"/>
  <c r="U30" i="17"/>
  <c r="V27" i="17"/>
  <c r="U27" i="18"/>
  <c r="T30" i="18"/>
  <c r="U30" i="16"/>
  <c r="V27" i="16"/>
  <c r="V27" i="18"/>
  <c r="U30" i="18"/>
  <c r="W27" i="16"/>
  <c r="V30" i="16"/>
  <c r="W27" i="17"/>
  <c r="V30" i="17"/>
  <c r="X27" i="16"/>
  <c r="W30" i="16"/>
  <c r="W30" i="17"/>
  <c r="X27" i="17"/>
  <c r="W27" i="18"/>
  <c r="V30" i="18"/>
  <c r="Y27" i="17"/>
  <c r="X30" i="17"/>
  <c r="W30" i="18"/>
  <c r="X27" i="18"/>
  <c r="X30" i="16"/>
  <c r="Y27" i="16"/>
  <c r="Y27" i="18"/>
  <c r="X30" i="18"/>
  <c r="Z27" i="16"/>
  <c r="Y30" i="16"/>
  <c r="Y30" i="17"/>
  <c r="Z27" i="17"/>
  <c r="AA27" i="16"/>
  <c r="Z30" i="16"/>
  <c r="AA27" i="17"/>
  <c r="Z30" i="17"/>
  <c r="Z27" i="18"/>
  <c r="Y30" i="18"/>
  <c r="AA30" i="17"/>
  <c r="AB27" i="17"/>
  <c r="Z30" i="18"/>
  <c r="AA27" i="18"/>
  <c r="AA30" i="16"/>
  <c r="AB27" i="16"/>
  <c r="AA30" i="18"/>
  <c r="AB27" i="18"/>
  <c r="AB30" i="16"/>
  <c r="AC27" i="16"/>
  <c r="AC27" i="17"/>
  <c r="AB30" i="17"/>
  <c r="AD27" i="16"/>
  <c r="AC30" i="16"/>
  <c r="AC27" i="18"/>
  <c r="AB30" i="18"/>
  <c r="AC30" i="17"/>
  <c r="AD27" i="17"/>
  <c r="AC30" i="18"/>
  <c r="AD27" i="18"/>
  <c r="AE27" i="17"/>
  <c r="AD30" i="17"/>
  <c r="AD30" i="16"/>
  <c r="AE27" i="16"/>
  <c r="AF27" i="17"/>
  <c r="AE30" i="17"/>
  <c r="AE30" i="16"/>
  <c r="AF27" i="16"/>
  <c r="AE27" i="18"/>
  <c r="AD30" i="18"/>
  <c r="AF30" i="16"/>
  <c r="AG27" i="16"/>
  <c r="AE30" i="18"/>
  <c r="AF27" i="18"/>
  <c r="AF30" i="17"/>
  <c r="AG27" i="17"/>
  <c r="AG27" i="18"/>
  <c r="AF30" i="18"/>
  <c r="AG30" i="17"/>
  <c r="AH27" i="17"/>
  <c r="AH27" i="16"/>
  <c r="AG30" i="16"/>
  <c r="AI27" i="17"/>
  <c r="AH30" i="17"/>
  <c r="AI27" i="16"/>
  <c r="AH30" i="16"/>
  <c r="AG30" i="18"/>
  <c r="AH27" i="18"/>
  <c r="AJ27" i="16"/>
  <c r="AI30" i="16"/>
  <c r="AI27" i="18"/>
  <c r="AH30" i="18"/>
  <c r="AJ27" i="17"/>
  <c r="AI30" i="17"/>
  <c r="AI30" i="18"/>
  <c r="AJ27" i="18"/>
  <c r="AJ30" i="17"/>
  <c r="AK27" i="17"/>
  <c r="AJ30" i="16"/>
  <c r="AK27" i="16"/>
  <c r="AK30" i="17"/>
  <c r="AL27" i="17"/>
  <c r="AL27" i="16"/>
  <c r="AK30" i="16"/>
  <c r="AK27" i="18"/>
  <c r="AJ30" i="18"/>
  <c r="AL30" i="16"/>
  <c r="AM27" i="16"/>
  <c r="AM27" i="17"/>
  <c r="AL30" i="17"/>
  <c r="AK30" i="18"/>
  <c r="AL27" i="18"/>
  <c r="AN27" i="17"/>
  <c r="AM30" i="17"/>
  <c r="AM27" i="18"/>
  <c r="AL30" i="18"/>
  <c r="AM30" i="16"/>
  <c r="AN27" i="16"/>
  <c r="AM30" i="18"/>
  <c r="AN27" i="18"/>
  <c r="AN30" i="16"/>
  <c r="AO27" i="16"/>
  <c r="AO27" i="17"/>
  <c r="AN30" i="17"/>
  <c r="AP27" i="16"/>
  <c r="AO30" i="16"/>
  <c r="AO27" i="18"/>
  <c r="AN30" i="18"/>
  <c r="AO30" i="17"/>
  <c r="AP27" i="17"/>
  <c r="AO30" i="18"/>
  <c r="AP27" i="18"/>
  <c r="AQ27" i="17"/>
  <c r="AP30" i="17"/>
  <c r="AP30" i="16"/>
  <c r="AQ27" i="16"/>
  <c r="AQ30" i="17"/>
  <c r="AR27" i="17"/>
  <c r="AR27" i="16"/>
  <c r="AQ30" i="16"/>
  <c r="AQ27" i="18"/>
  <c r="AP30" i="18"/>
  <c r="AR30" i="16"/>
  <c r="AS27" i="16"/>
  <c r="AR30" i="17"/>
  <c r="AS27" i="17"/>
  <c r="AQ30" i="18"/>
  <c r="AR27" i="18"/>
  <c r="AS30" i="17"/>
  <c r="AT27" i="17"/>
  <c r="AS27" i="18"/>
  <c r="AR30" i="18"/>
  <c r="AT27" i="16"/>
  <c r="AS30" i="16"/>
  <c r="AS30" i="18"/>
  <c r="AT27" i="18"/>
  <c r="AU27" i="17"/>
  <c r="AT30" i="17"/>
  <c r="AU27" i="16"/>
  <c r="AT30" i="16"/>
  <c r="AV27" i="17"/>
  <c r="AU30" i="17"/>
  <c r="AU27" i="18"/>
  <c r="AT30" i="18"/>
  <c r="AV27" i="16"/>
  <c r="AU30" i="16"/>
  <c r="AU30" i="18"/>
  <c r="AV27" i="18"/>
  <c r="AV30" i="16"/>
  <c r="AW27" i="16"/>
  <c r="AW27" i="17"/>
  <c r="AV30" i="17"/>
  <c r="AX27" i="16"/>
  <c r="AW30" i="16"/>
  <c r="AW27" i="18"/>
  <c r="AV30" i="18"/>
  <c r="AW30" i="17"/>
  <c r="AX27" i="17"/>
  <c r="AW30" i="18"/>
  <c r="AX27" i="18"/>
  <c r="AY27" i="17"/>
  <c r="AY30" i="17"/>
  <c r="AX30" i="17"/>
  <c r="AZ30" i="17"/>
  <c r="AY27" i="16"/>
  <c r="AY30" i="16"/>
  <c r="AX30" i="16"/>
  <c r="AZ30" i="16"/>
  <c r="AY27" i="18"/>
  <c r="AY30" i="18"/>
  <c r="AX30" i="18"/>
  <c r="AZ30" i="18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G16" i="5"/>
</calcChain>
</file>

<file path=xl/sharedStrings.xml><?xml version="1.0" encoding="utf-8"?>
<sst xmlns="http://schemas.openxmlformats.org/spreadsheetml/2006/main" count="2529" uniqueCount="414">
  <si>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</si>
  <si>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</si>
  <si>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</si>
  <si>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</si>
  <si>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</si>
  <si>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</si>
  <si>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</si>
  <si>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</si>
  <si>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</si>
  <si>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</si>
  <si>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</si>
  <si>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</si>
  <si>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</si>
  <si>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</si>
  <si>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</si>
  <si>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</si>
  <si>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</si>
  <si>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</si>
  <si>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</si>
  <si>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</si>
  <si>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</si>
  <si>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</si>
  <si>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</si>
  <si>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</si>
  <si>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</si>
  <si>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</si>
  <si>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</si>
  <si>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</si>
  <si>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</si>
  <si>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</si>
  <si>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</si>
  <si>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</si>
  <si>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</si>
  <si>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</si>
  <si>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</si>
  <si>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</si>
  <si>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</si>
  <si>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</si>
  <si>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</si>
  <si>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</si>
  <si>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</si>
  <si>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</si>
  <si>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</si>
  <si>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</si>
  <si>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</si>
  <si>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</si>
  <si>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</si>
  <si>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</si>
  <si>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</si>
  <si>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</si>
  <si>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</si>
  <si>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</si>
  <si>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</si>
  <si>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</si>
  <si>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</si>
  <si>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</si>
  <si>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</si>
  <si>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</si>
  <si>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</si>
  <si>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</si>
  <si>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</si>
  <si>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</si>
  <si>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</si>
  <si>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</si>
  <si>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</si>
  <si>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</si>
  <si>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</si>
  <si>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</si>
  <si>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</si>
  <si>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</si>
  <si>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</si>
  <si>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</si>
  <si>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</si>
  <si>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</si>
  <si>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</si>
  <si>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</si>
  <si>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</si>
  <si>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</si>
  <si>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</si>
  <si>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</si>
  <si>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</si>
  <si>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</si>
  <si>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</si>
  <si>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</si>
  <si>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</si>
  <si>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</si>
  <si>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</si>
  <si>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</si>
  <si>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</si>
  <si>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</si>
  <si>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</si>
  <si>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</si>
  <si>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</si>
  <si>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</si>
  <si>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</si>
  <si>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</si>
  <si>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</si>
  <si>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</si>
  <si>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</si>
  <si>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</si>
  <si>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</si>
  <si>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</si>
  <si>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</si>
  <si>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</si>
  <si>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</si>
  <si>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</si>
  <si>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</si>
  <si>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</si>
  <si>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</si>
  <si>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</si>
  <si>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</si>
  <si>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</si>
  <si>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</si>
  <si>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</si>
  <si>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</si>
  <si>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</si>
  <si>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</si>
  <si>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</si>
  <si>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</si>
  <si>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</si>
  <si>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</si>
  <si>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</si>
  <si>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</si>
  <si>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</si>
  <si>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</si>
  <si>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</si>
  <si>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</si>
  <si>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</si>
  <si>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</si>
  <si>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</si>
  <si>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</si>
  <si>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</si>
  <si>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</si>
  <si>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</si>
  <si>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</si>
  <si>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</si>
  <si>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</si>
  <si>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</si>
  <si>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</si>
  <si>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</si>
  <si>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</si>
  <si>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</si>
  <si>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</si>
  <si>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</si>
  <si>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</si>
  <si>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</si>
  <si>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</si>
  <si>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</si>
  <si>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</si>
  <si>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</si>
  <si>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</si>
  <si>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</si>
  <si>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</si>
  <si>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</si>
  <si>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</si>
  <si>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</si>
  <si>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</si>
  <si>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</si>
  <si>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</si>
  <si>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</si>
  <si>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</si>
  <si>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</si>
  <si>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</si>
  <si>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</si>
  <si>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</si>
  <si>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</si>
  <si>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/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</si>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</sst>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2006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337</v>
      </c>
      <c r="D8">
        <v>2</v>
      </c>
      <c r="E8" t="s">
        <v>338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12</v>
      </c>
      <c r="E2" s="110"/>
    </row>
    <row r="3" spans="1:52">
      <c r="A3" s="100" t="s">
        <v>286</v>
      </c>
      <c r="B3" s="107">
        <v>4981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464.71229130770831</v>
      </c>
      <c r="E7" s="144">
        <v>464.71229130770831</v>
      </c>
      <c r="F7" s="144">
        <v>464.71229130770831</v>
      </c>
      <c r="G7" s="144">
        <v>464.71229130770831</v>
      </c>
      <c r="H7" s="144">
        <v>464.71229130770831</v>
      </c>
      <c r="I7" s="144">
        <v>464.71229130770831</v>
      </c>
      <c r="J7" s="144">
        <v>464.71229130770831</v>
      </c>
      <c r="K7" s="144">
        <v>464.71229130770831</v>
      </c>
      <c r="L7" s="144">
        <v>464.71229130770831</v>
      </c>
      <c r="M7" s="144">
        <v>464.71229130770831</v>
      </c>
      <c r="N7" s="144">
        <v>464.71229130770831</v>
      </c>
      <c r="O7" s="144">
        <v>464.71229130770831</v>
      </c>
      <c r="P7" s="144">
        <v>464.71229130770831</v>
      </c>
      <c r="Q7" s="144">
        <v>464.71229130770831</v>
      </c>
      <c r="R7" s="144">
        <v>464.71229130770831</v>
      </c>
      <c r="S7" s="144">
        <v>464.71229130770831</v>
      </c>
      <c r="T7" s="144">
        <v>464.71229130770831</v>
      </c>
      <c r="U7" s="144">
        <v>464.71229130770831</v>
      </c>
      <c r="V7" s="144">
        <v>464.71229130770831</v>
      </c>
      <c r="W7" s="144">
        <v>464.71229130770831</v>
      </c>
      <c r="X7" s="144">
        <v>464.71229130770831</v>
      </c>
      <c r="Y7" s="144">
        <v>464.71229130770831</v>
      </c>
      <c r="Z7" s="144">
        <v>464.71229130770831</v>
      </c>
      <c r="AA7" s="144">
        <v>464.71229130770831</v>
      </c>
      <c r="AB7" s="144">
        <v>464.71229130770831</v>
      </c>
      <c r="AC7" s="144">
        <v>464.71229130770831</v>
      </c>
      <c r="AD7" s="144">
        <v>464.71229130770831</v>
      </c>
      <c r="AE7" s="144">
        <v>464.71229130770831</v>
      </c>
      <c r="AF7" s="144">
        <v>464.71229130770831</v>
      </c>
      <c r="AG7" s="144">
        <v>464.71229130770831</v>
      </c>
      <c r="AH7" s="144">
        <v>464.71229130770831</v>
      </c>
      <c r="AI7" s="144">
        <v>464.71229130770831</v>
      </c>
      <c r="AJ7" s="144">
        <v>464.71229130770831</v>
      </c>
      <c r="AK7" s="144">
        <v>464.71229130770831</v>
      </c>
      <c r="AL7" s="144">
        <v>464.71229130770831</v>
      </c>
      <c r="AM7" s="144">
        <v>464.71229130770831</v>
      </c>
      <c r="AN7" s="144">
        <v>464.71229130770831</v>
      </c>
      <c r="AO7" s="144">
        <v>464.71229130770831</v>
      </c>
      <c r="AP7" s="144">
        <v>464.71229130770831</v>
      </c>
      <c r="AQ7" s="144">
        <v>464.71229130770831</v>
      </c>
      <c r="AR7" s="144">
        <v>464.71229130770831</v>
      </c>
      <c r="AS7" s="144">
        <v>464.71229130770831</v>
      </c>
      <c r="AT7" s="144">
        <v>464.71229130770831</v>
      </c>
      <c r="AU7" s="144">
        <v>464.71229130770831</v>
      </c>
      <c r="AV7" s="144">
        <v>464.71229130770831</v>
      </c>
      <c r="AW7" s="144">
        <v>464.71229130770831</v>
      </c>
      <c r="AX7" s="144">
        <v>464.71229130770831</v>
      </c>
      <c r="AY7" s="144">
        <v>464.71229130770831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849.55112745979591</v>
      </c>
      <c r="D13" s="138">
        <f t="shared" ref="D13:AY13" si="1">D$7-D$10</f>
        <v>464.71229130770831</v>
      </c>
      <c r="E13" s="138">
        <f t="shared" si="1"/>
        <v>464.71229130770831</v>
      </c>
      <c r="F13" s="138">
        <f t="shared" si="1"/>
        <v>464.71229130770831</v>
      </c>
      <c r="G13" s="138">
        <f t="shared" si="1"/>
        <v>464.71229130770831</v>
      </c>
      <c r="H13" s="138">
        <f t="shared" si="1"/>
        <v>464.71229130770831</v>
      </c>
      <c r="I13" s="138">
        <f t="shared" si="1"/>
        <v>464.71229130770831</v>
      </c>
      <c r="J13" s="138">
        <f t="shared" si="1"/>
        <v>464.71229130770831</v>
      </c>
      <c r="K13" s="138">
        <f t="shared" si="1"/>
        <v>464.71229130770831</v>
      </c>
      <c r="L13" s="138">
        <f t="shared" si="1"/>
        <v>464.71229130770831</v>
      </c>
      <c r="M13" s="138">
        <f t="shared" si="1"/>
        <v>464.71229130770831</v>
      </c>
      <c r="N13" s="138">
        <f t="shared" si="1"/>
        <v>464.71229130770831</v>
      </c>
      <c r="O13" s="138">
        <f t="shared" si="1"/>
        <v>464.71229130770831</v>
      </c>
      <c r="P13" s="138">
        <f t="shared" si="1"/>
        <v>464.71229130770831</v>
      </c>
      <c r="Q13" s="138">
        <f t="shared" si="1"/>
        <v>464.71229130770831</v>
      </c>
      <c r="R13" s="138">
        <f t="shared" si="1"/>
        <v>464.71229130770831</v>
      </c>
      <c r="S13" s="138">
        <f t="shared" si="1"/>
        <v>464.71229130770831</v>
      </c>
      <c r="T13" s="138">
        <f t="shared" si="1"/>
        <v>464.71229130770831</v>
      </c>
      <c r="U13" s="138">
        <f t="shared" si="1"/>
        <v>464.71229130770831</v>
      </c>
      <c r="V13" s="138">
        <f t="shared" si="1"/>
        <v>464.71229130770831</v>
      </c>
      <c r="W13" s="138">
        <f t="shared" si="1"/>
        <v>464.71229130770831</v>
      </c>
      <c r="X13" s="138">
        <f t="shared" si="1"/>
        <v>464.71229130770831</v>
      </c>
      <c r="Y13" s="138">
        <f t="shared" si="1"/>
        <v>464.71229130770831</v>
      </c>
      <c r="Z13" s="138">
        <f t="shared" si="1"/>
        <v>464.71229130770831</v>
      </c>
      <c r="AA13" s="138">
        <f t="shared" si="1"/>
        <v>464.71229130770831</v>
      </c>
      <c r="AB13" s="138">
        <f t="shared" si="1"/>
        <v>464.71229130770831</v>
      </c>
      <c r="AC13" s="138">
        <f t="shared" si="1"/>
        <v>464.71229130770831</v>
      </c>
      <c r="AD13" s="138">
        <f t="shared" si="1"/>
        <v>464.71229130770831</v>
      </c>
      <c r="AE13" s="138">
        <f t="shared" si="1"/>
        <v>464.71229130770831</v>
      </c>
      <c r="AF13" s="138">
        <f t="shared" si="1"/>
        <v>464.71229130770831</v>
      </c>
      <c r="AG13" s="138">
        <f t="shared" si="1"/>
        <v>464.71229130770831</v>
      </c>
      <c r="AH13" s="138">
        <f t="shared" si="1"/>
        <v>464.71229130770831</v>
      </c>
      <c r="AI13" s="138">
        <f t="shared" si="1"/>
        <v>464.71229130770831</v>
      </c>
      <c r="AJ13" s="138">
        <f t="shared" si="1"/>
        <v>464.71229130770831</v>
      </c>
      <c r="AK13" s="138">
        <f t="shared" si="1"/>
        <v>464.71229130770831</v>
      </c>
      <c r="AL13" s="138">
        <f t="shared" si="1"/>
        <v>464.71229130770831</v>
      </c>
      <c r="AM13" s="138">
        <f t="shared" si="1"/>
        <v>464.71229130770831</v>
      </c>
      <c r="AN13" s="138">
        <f t="shared" si="1"/>
        <v>464.71229130770831</v>
      </c>
      <c r="AO13" s="138">
        <f t="shared" si="1"/>
        <v>464.71229130770831</v>
      </c>
      <c r="AP13" s="138">
        <f t="shared" si="1"/>
        <v>464.71229130770831</v>
      </c>
      <c r="AQ13" s="138">
        <f t="shared" si="1"/>
        <v>464.71229130770831</v>
      </c>
      <c r="AR13" s="138">
        <f t="shared" si="1"/>
        <v>464.71229130770831</v>
      </c>
      <c r="AS13" s="138">
        <f t="shared" si="1"/>
        <v>464.71229130770831</v>
      </c>
      <c r="AT13" s="138">
        <f t="shared" si="1"/>
        <v>464.71229130770831</v>
      </c>
      <c r="AU13" s="138">
        <f t="shared" si="1"/>
        <v>464.71229130770831</v>
      </c>
      <c r="AV13" s="138">
        <f t="shared" si="1"/>
        <v>464.71229130770831</v>
      </c>
      <c r="AW13" s="138">
        <f t="shared" si="1"/>
        <v>464.71229130770831</v>
      </c>
      <c r="AX13" s="138">
        <f t="shared" si="1"/>
        <v>464.71229130770831</v>
      </c>
      <c r="AY13" s="138">
        <f t="shared" si="1"/>
        <v>464.71229130770831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464.71229130770831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464.71229130770831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 t="s">
        <v>339</v>
      </c>
      <c r="Y20" s="117"/>
      <c r="Z20" s="117"/>
      <c r="AA20" s="117"/>
      <c r="AB20" s="117"/>
      <c r="AC20" s="117"/>
      <c r="AD20" s="117" t="s">
        <v>339</v>
      </c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shipping_manufacturing!$G$19/100</f>
        <v>0.25</v>
      </c>
      <c r="C21" s="156" t="s">
        <v>293</v>
      </c>
      <c r="D21" s="106">
        <f>IF(C$20="Yes",0,SUM(C$13:C$16)*$B$21)</f>
        <v>212.38778186494898</v>
      </c>
      <c r="E21" s="106">
        <f t="shared" ref="E21:AY21" si="3">IF(D$20="Yes",0,SUM(D$13:D$16)*$B$21)</f>
        <v>116.17807282692708</v>
      </c>
      <c r="F21" s="106">
        <f t="shared" si="3"/>
        <v>116.17807282692708</v>
      </c>
      <c r="G21" s="106">
        <f t="shared" si="3"/>
        <v>116.17807282692708</v>
      </c>
      <c r="H21" s="106">
        <f t="shared" si="3"/>
        <v>116.17807282692708</v>
      </c>
      <c r="I21" s="106">
        <f t="shared" si="3"/>
        <v>116.17807282692708</v>
      </c>
      <c r="J21" s="106">
        <f t="shared" si="3"/>
        <v>116.17807282692708</v>
      </c>
      <c r="K21" s="106">
        <f t="shared" si="3"/>
        <v>116.17807282692708</v>
      </c>
      <c r="L21" s="106">
        <f t="shared" si="3"/>
        <v>116.17807282692708</v>
      </c>
      <c r="M21" s="106">
        <f t="shared" si="3"/>
        <v>116.17807282692708</v>
      </c>
      <c r="N21" s="106">
        <f t="shared" si="3"/>
        <v>116.17807282692708</v>
      </c>
      <c r="O21" s="106">
        <f t="shared" si="3"/>
        <v>116.17807282692708</v>
      </c>
      <c r="P21" s="106">
        <f t="shared" si="3"/>
        <v>116.17807282692708</v>
      </c>
      <c r="Q21" s="106">
        <f t="shared" si="3"/>
        <v>116.17807282692708</v>
      </c>
      <c r="R21" s="106">
        <f t="shared" si="3"/>
        <v>116.17807282692708</v>
      </c>
      <c r="S21" s="106">
        <f t="shared" si="3"/>
        <v>116.17807282692708</v>
      </c>
      <c r="T21" s="106">
        <f t="shared" si="3"/>
        <v>116.17807282692708</v>
      </c>
      <c r="U21" s="106">
        <f t="shared" si="3"/>
        <v>116.17807282692708</v>
      </c>
      <c r="V21" s="106">
        <f t="shared" si="3"/>
        <v>116.17807282692708</v>
      </c>
      <c r="W21" s="106">
        <f t="shared" si="3"/>
        <v>116.17807282692708</v>
      </c>
      <c r="X21" s="106">
        <f t="shared" si="3"/>
        <v>116.17807282692708</v>
      </c>
      <c r="Y21" s="106">
        <f t="shared" si="3"/>
        <v>0</v>
      </c>
      <c r="Z21" s="106">
        <f t="shared" si="3"/>
        <v>232.35614565385416</v>
      </c>
      <c r="AA21" s="106">
        <f t="shared" si="3"/>
        <v>116.17807282692708</v>
      </c>
      <c r="AB21" s="106">
        <f t="shared" si="3"/>
        <v>116.17807282692708</v>
      </c>
      <c r="AC21" s="106">
        <f t="shared" si="3"/>
        <v>116.17807282692708</v>
      </c>
      <c r="AD21" s="106">
        <f t="shared" si="3"/>
        <v>116.17807282692708</v>
      </c>
      <c r="AE21" s="106">
        <f t="shared" si="3"/>
        <v>0</v>
      </c>
      <c r="AF21" s="106">
        <f t="shared" si="3"/>
        <v>232.35614565385416</v>
      </c>
      <c r="AG21" s="106">
        <f t="shared" si="3"/>
        <v>116.17807282692708</v>
      </c>
      <c r="AH21" s="106">
        <f t="shared" si="3"/>
        <v>116.17807282692708</v>
      </c>
      <c r="AI21" s="106">
        <f t="shared" si="3"/>
        <v>116.17807282692708</v>
      </c>
      <c r="AJ21" s="106">
        <f t="shared" si="3"/>
        <v>116.17807282692708</v>
      </c>
      <c r="AK21" s="106">
        <f t="shared" si="3"/>
        <v>116.17807282692708</v>
      </c>
      <c r="AL21" s="106">
        <f t="shared" si="3"/>
        <v>116.17807282692708</v>
      </c>
      <c r="AM21" s="106">
        <f t="shared" si="3"/>
        <v>116.17807282692708</v>
      </c>
      <c r="AN21" s="106">
        <f t="shared" si="3"/>
        <v>116.17807282692708</v>
      </c>
      <c r="AO21" s="106">
        <f t="shared" si="3"/>
        <v>116.17807282692708</v>
      </c>
      <c r="AP21" s="106">
        <f t="shared" si="3"/>
        <v>116.17807282692708</v>
      </c>
      <c r="AQ21" s="106">
        <f t="shared" si="3"/>
        <v>116.17807282692708</v>
      </c>
      <c r="AR21" s="106">
        <f t="shared" si="3"/>
        <v>116.17807282692708</v>
      </c>
      <c r="AS21" s="106">
        <f t="shared" si="3"/>
        <v>116.17807282692708</v>
      </c>
      <c r="AT21" s="106">
        <f t="shared" si="3"/>
        <v>116.17807282692708</v>
      </c>
      <c r="AU21" s="106">
        <f t="shared" si="3"/>
        <v>116.17807282692708</v>
      </c>
      <c r="AV21" s="106">
        <f t="shared" si="3"/>
        <v>116.17807282692708</v>
      </c>
      <c r="AW21" s="106">
        <f t="shared" si="3"/>
        <v>116.17807282692708</v>
      </c>
      <c r="AX21" s="106">
        <f t="shared" si="3"/>
        <v>116.17807282692708</v>
      </c>
      <c r="AY21" s="106">
        <f t="shared" si="3"/>
        <v>116.17807282692708</v>
      </c>
      <c r="AZ21" s="157">
        <f>SUM($D21:$AY21)</f>
        <v>5672.7572047305212</v>
      </c>
    </row>
    <row r="22" spans="1:52" s="110" customFormat="1">
      <c r="A22" s="158" t="s">
        <v>123</v>
      </c>
      <c r="B22" s="159">
        <f>1-$B$21</f>
        <v>0.75</v>
      </c>
      <c r="C22" s="159" t="s">
        <v>293</v>
      </c>
      <c r="D22" s="114">
        <f>IF(C$20="Yes",0,SUM(C$13:C$16)*$B$22)</f>
        <v>637.16334559484699</v>
      </c>
      <c r="E22" s="114">
        <f t="shared" ref="E22:AY22" si="4">IF(D$20="Yes",0,SUM(D$13:D$16)*$B$22)</f>
        <v>348.53421848078125</v>
      </c>
      <c r="F22" s="114">
        <f t="shared" si="4"/>
        <v>348.53421848078125</v>
      </c>
      <c r="G22" s="114">
        <f t="shared" si="4"/>
        <v>348.53421848078125</v>
      </c>
      <c r="H22" s="114">
        <f t="shared" si="4"/>
        <v>348.53421848078125</v>
      </c>
      <c r="I22" s="114">
        <f t="shared" si="4"/>
        <v>348.53421848078125</v>
      </c>
      <c r="J22" s="114">
        <f t="shared" si="4"/>
        <v>348.53421848078125</v>
      </c>
      <c r="K22" s="114">
        <f t="shared" si="4"/>
        <v>348.53421848078125</v>
      </c>
      <c r="L22" s="114">
        <f t="shared" si="4"/>
        <v>348.53421848078125</v>
      </c>
      <c r="M22" s="114">
        <f t="shared" si="4"/>
        <v>348.53421848078125</v>
      </c>
      <c r="N22" s="114">
        <f t="shared" si="4"/>
        <v>348.53421848078125</v>
      </c>
      <c r="O22" s="114">
        <f t="shared" si="4"/>
        <v>348.53421848078125</v>
      </c>
      <c r="P22" s="114">
        <f t="shared" si="4"/>
        <v>348.53421848078125</v>
      </c>
      <c r="Q22" s="114">
        <f t="shared" si="4"/>
        <v>348.53421848078125</v>
      </c>
      <c r="R22" s="114">
        <f t="shared" si="4"/>
        <v>348.53421848078125</v>
      </c>
      <c r="S22" s="114">
        <f t="shared" si="4"/>
        <v>348.53421848078125</v>
      </c>
      <c r="T22" s="114">
        <f t="shared" si="4"/>
        <v>348.53421848078125</v>
      </c>
      <c r="U22" s="114">
        <f t="shared" si="4"/>
        <v>348.53421848078125</v>
      </c>
      <c r="V22" s="114">
        <f t="shared" si="4"/>
        <v>348.53421848078125</v>
      </c>
      <c r="W22" s="114">
        <f t="shared" si="4"/>
        <v>348.53421848078125</v>
      </c>
      <c r="X22" s="114">
        <f t="shared" si="4"/>
        <v>348.53421848078125</v>
      </c>
      <c r="Y22" s="114">
        <f t="shared" si="4"/>
        <v>0</v>
      </c>
      <c r="Z22" s="114">
        <f t="shared" si="4"/>
        <v>697.0684369615625</v>
      </c>
      <c r="AA22" s="114">
        <f t="shared" si="4"/>
        <v>348.53421848078125</v>
      </c>
      <c r="AB22" s="114">
        <f t="shared" si="4"/>
        <v>348.53421848078125</v>
      </c>
      <c r="AC22" s="114">
        <f t="shared" si="4"/>
        <v>348.53421848078125</v>
      </c>
      <c r="AD22" s="114">
        <f t="shared" si="4"/>
        <v>348.53421848078125</v>
      </c>
      <c r="AE22" s="114">
        <f t="shared" si="4"/>
        <v>0</v>
      </c>
      <c r="AF22" s="114">
        <f t="shared" si="4"/>
        <v>697.0684369615625</v>
      </c>
      <c r="AG22" s="114">
        <f t="shared" si="4"/>
        <v>348.53421848078125</v>
      </c>
      <c r="AH22" s="114">
        <f t="shared" si="4"/>
        <v>348.53421848078125</v>
      </c>
      <c r="AI22" s="114">
        <f t="shared" si="4"/>
        <v>348.53421848078125</v>
      </c>
      <c r="AJ22" s="114">
        <f t="shared" si="4"/>
        <v>348.53421848078125</v>
      </c>
      <c r="AK22" s="114">
        <f t="shared" si="4"/>
        <v>348.53421848078125</v>
      </c>
      <c r="AL22" s="114">
        <f t="shared" si="4"/>
        <v>348.53421848078125</v>
      </c>
      <c r="AM22" s="114">
        <f t="shared" si="4"/>
        <v>348.53421848078125</v>
      </c>
      <c r="AN22" s="114">
        <f t="shared" si="4"/>
        <v>348.53421848078125</v>
      </c>
      <c r="AO22" s="114">
        <f t="shared" si="4"/>
        <v>348.53421848078125</v>
      </c>
      <c r="AP22" s="114">
        <f t="shared" si="4"/>
        <v>348.53421848078125</v>
      </c>
      <c r="AQ22" s="114">
        <f t="shared" si="4"/>
        <v>348.53421848078125</v>
      </c>
      <c r="AR22" s="114">
        <f t="shared" si="4"/>
        <v>348.53421848078125</v>
      </c>
      <c r="AS22" s="114">
        <f t="shared" si="4"/>
        <v>348.53421848078125</v>
      </c>
      <c r="AT22" s="114">
        <f t="shared" si="4"/>
        <v>348.53421848078125</v>
      </c>
      <c r="AU22" s="114">
        <f t="shared" si="4"/>
        <v>348.53421848078125</v>
      </c>
      <c r="AV22" s="114">
        <f t="shared" si="4"/>
        <v>348.53421848078125</v>
      </c>
      <c r="AW22" s="114">
        <f t="shared" si="4"/>
        <v>348.53421848078125</v>
      </c>
      <c r="AX22" s="114">
        <f t="shared" si="4"/>
        <v>348.53421848078125</v>
      </c>
      <c r="AY22" s="114">
        <f t="shared" si="4"/>
        <v>348.53421848078125</v>
      </c>
      <c r="AZ22" s="141">
        <f t="shared" ref="AZ22:AZ30" si="5">SUM($D22:$AY22)</f>
        <v>17018.27161419157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424775.56372989796</v>
      </c>
      <c r="E23" s="100">
        <f t="shared" ref="E23:AY23" si="6">E$21*$B$23</f>
        <v>232356.14565385415</v>
      </c>
      <c r="F23" s="100">
        <f t="shared" si="6"/>
        <v>232356.14565385415</v>
      </c>
      <c r="G23" s="100">
        <f t="shared" si="6"/>
        <v>232356.14565385415</v>
      </c>
      <c r="H23" s="100">
        <f t="shared" si="6"/>
        <v>232356.14565385415</v>
      </c>
      <c r="I23" s="100">
        <f t="shared" si="6"/>
        <v>232356.14565385415</v>
      </c>
      <c r="J23" s="100">
        <f t="shared" si="6"/>
        <v>232356.14565385415</v>
      </c>
      <c r="K23" s="100">
        <f t="shared" si="6"/>
        <v>232356.14565385415</v>
      </c>
      <c r="L23" s="100">
        <f t="shared" si="6"/>
        <v>232356.14565385415</v>
      </c>
      <c r="M23" s="100">
        <f t="shared" si="6"/>
        <v>232356.14565385415</v>
      </c>
      <c r="N23" s="100">
        <f t="shared" si="6"/>
        <v>232356.14565385415</v>
      </c>
      <c r="O23" s="100">
        <f t="shared" si="6"/>
        <v>232356.14565385415</v>
      </c>
      <c r="P23" s="100">
        <f t="shared" si="6"/>
        <v>232356.14565385415</v>
      </c>
      <c r="Q23" s="100">
        <f t="shared" si="6"/>
        <v>232356.14565385415</v>
      </c>
      <c r="R23" s="100">
        <f t="shared" si="6"/>
        <v>232356.14565385415</v>
      </c>
      <c r="S23" s="100">
        <f t="shared" si="6"/>
        <v>232356.14565385415</v>
      </c>
      <c r="T23" s="100">
        <f t="shared" si="6"/>
        <v>232356.14565385415</v>
      </c>
      <c r="U23" s="100">
        <f t="shared" si="6"/>
        <v>232356.14565385415</v>
      </c>
      <c r="V23" s="100">
        <f t="shared" si="6"/>
        <v>232356.14565385415</v>
      </c>
      <c r="W23" s="100">
        <f t="shared" si="6"/>
        <v>232356.14565385415</v>
      </c>
      <c r="X23" s="100">
        <f t="shared" si="6"/>
        <v>232356.14565385415</v>
      </c>
      <c r="Y23" s="100">
        <f t="shared" si="6"/>
        <v>0</v>
      </c>
      <c r="Z23" s="100">
        <f t="shared" si="6"/>
        <v>464712.29130770831</v>
      </c>
      <c r="AA23" s="100">
        <f t="shared" si="6"/>
        <v>232356.14565385415</v>
      </c>
      <c r="AB23" s="100">
        <f t="shared" si="6"/>
        <v>232356.14565385415</v>
      </c>
      <c r="AC23" s="100">
        <f t="shared" si="6"/>
        <v>232356.14565385415</v>
      </c>
      <c r="AD23" s="100">
        <f t="shared" si="6"/>
        <v>232356.14565385415</v>
      </c>
      <c r="AE23" s="100">
        <f t="shared" si="6"/>
        <v>0</v>
      </c>
      <c r="AF23" s="100">
        <f t="shared" si="6"/>
        <v>464712.29130770831</v>
      </c>
      <c r="AG23" s="100">
        <f t="shared" si="6"/>
        <v>232356.14565385415</v>
      </c>
      <c r="AH23" s="100">
        <f t="shared" si="6"/>
        <v>232356.14565385415</v>
      </c>
      <c r="AI23" s="100">
        <f t="shared" si="6"/>
        <v>232356.14565385415</v>
      </c>
      <c r="AJ23" s="100">
        <f t="shared" si="6"/>
        <v>232356.14565385415</v>
      </c>
      <c r="AK23" s="100">
        <f t="shared" si="6"/>
        <v>232356.14565385415</v>
      </c>
      <c r="AL23" s="100">
        <f t="shared" si="6"/>
        <v>232356.14565385415</v>
      </c>
      <c r="AM23" s="100">
        <f t="shared" si="6"/>
        <v>232356.14565385415</v>
      </c>
      <c r="AN23" s="100">
        <f t="shared" si="6"/>
        <v>232356.14565385415</v>
      </c>
      <c r="AO23" s="100">
        <f t="shared" si="6"/>
        <v>232356.14565385415</v>
      </c>
      <c r="AP23" s="100">
        <f t="shared" si="6"/>
        <v>232356.14565385415</v>
      </c>
      <c r="AQ23" s="100">
        <f t="shared" si="6"/>
        <v>232356.14565385415</v>
      </c>
      <c r="AR23" s="100">
        <f t="shared" si="6"/>
        <v>232356.14565385415</v>
      </c>
      <c r="AS23" s="100">
        <f t="shared" si="6"/>
        <v>232356.14565385415</v>
      </c>
      <c r="AT23" s="100">
        <f t="shared" si="6"/>
        <v>232356.14565385415</v>
      </c>
      <c r="AU23" s="100">
        <f t="shared" si="6"/>
        <v>232356.14565385415</v>
      </c>
      <c r="AV23" s="100">
        <f t="shared" si="6"/>
        <v>232356.14565385415</v>
      </c>
      <c r="AW23" s="100">
        <f t="shared" si="6"/>
        <v>232356.14565385415</v>
      </c>
      <c r="AX23" s="100">
        <f t="shared" si="6"/>
        <v>232356.14565385415</v>
      </c>
      <c r="AY23" s="100">
        <f t="shared" si="6"/>
        <v>232356.14565385415</v>
      </c>
      <c r="AZ23" s="139">
        <f t="shared" si="5"/>
        <v>11345514.409461053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637163.34559484699</v>
      </c>
      <c r="E24" s="106">
        <f t="shared" ref="E24:AY24" si="7">E$22*$B$24</f>
        <v>348534.21848078124</v>
      </c>
      <c r="F24" s="106">
        <f t="shared" si="7"/>
        <v>348534.21848078124</v>
      </c>
      <c r="G24" s="106">
        <f t="shared" si="7"/>
        <v>348534.21848078124</v>
      </c>
      <c r="H24" s="106">
        <f t="shared" si="7"/>
        <v>348534.21848078124</v>
      </c>
      <c r="I24" s="106">
        <f t="shared" si="7"/>
        <v>348534.21848078124</v>
      </c>
      <c r="J24" s="106">
        <f t="shared" si="7"/>
        <v>348534.21848078124</v>
      </c>
      <c r="K24" s="106">
        <f t="shared" si="7"/>
        <v>348534.21848078124</v>
      </c>
      <c r="L24" s="106">
        <f t="shared" si="7"/>
        <v>348534.21848078124</v>
      </c>
      <c r="M24" s="106">
        <f t="shared" si="7"/>
        <v>348534.21848078124</v>
      </c>
      <c r="N24" s="106">
        <f t="shared" si="7"/>
        <v>348534.21848078124</v>
      </c>
      <c r="O24" s="106">
        <f t="shared" si="7"/>
        <v>348534.21848078124</v>
      </c>
      <c r="P24" s="106">
        <f t="shared" si="7"/>
        <v>348534.21848078124</v>
      </c>
      <c r="Q24" s="106">
        <f t="shared" si="7"/>
        <v>348534.21848078124</v>
      </c>
      <c r="R24" s="106">
        <f t="shared" si="7"/>
        <v>348534.21848078124</v>
      </c>
      <c r="S24" s="106">
        <f t="shared" si="7"/>
        <v>348534.21848078124</v>
      </c>
      <c r="T24" s="106">
        <f t="shared" si="7"/>
        <v>348534.21848078124</v>
      </c>
      <c r="U24" s="106">
        <f t="shared" si="7"/>
        <v>348534.21848078124</v>
      </c>
      <c r="V24" s="106">
        <f t="shared" si="7"/>
        <v>348534.21848078124</v>
      </c>
      <c r="W24" s="106">
        <f t="shared" si="7"/>
        <v>348534.21848078124</v>
      </c>
      <c r="X24" s="106">
        <f t="shared" si="7"/>
        <v>348534.21848078124</v>
      </c>
      <c r="Y24" s="106">
        <f t="shared" si="7"/>
        <v>0</v>
      </c>
      <c r="Z24" s="106">
        <f t="shared" si="7"/>
        <v>697068.43696156249</v>
      </c>
      <c r="AA24" s="106">
        <f t="shared" si="7"/>
        <v>348534.21848078124</v>
      </c>
      <c r="AB24" s="106">
        <f t="shared" si="7"/>
        <v>348534.21848078124</v>
      </c>
      <c r="AC24" s="106">
        <f t="shared" si="7"/>
        <v>348534.21848078124</v>
      </c>
      <c r="AD24" s="106">
        <f t="shared" si="7"/>
        <v>348534.21848078124</v>
      </c>
      <c r="AE24" s="106">
        <f t="shared" si="7"/>
        <v>0</v>
      </c>
      <c r="AF24" s="106">
        <f t="shared" si="7"/>
        <v>697068.43696156249</v>
      </c>
      <c r="AG24" s="106">
        <f t="shared" si="7"/>
        <v>348534.21848078124</v>
      </c>
      <c r="AH24" s="106">
        <f t="shared" si="7"/>
        <v>348534.21848078124</v>
      </c>
      <c r="AI24" s="106">
        <f t="shared" si="7"/>
        <v>348534.21848078124</v>
      </c>
      <c r="AJ24" s="106">
        <f t="shared" si="7"/>
        <v>348534.21848078124</v>
      </c>
      <c r="AK24" s="106">
        <f t="shared" si="7"/>
        <v>348534.21848078124</v>
      </c>
      <c r="AL24" s="106">
        <f t="shared" si="7"/>
        <v>348534.21848078124</v>
      </c>
      <c r="AM24" s="106">
        <f t="shared" si="7"/>
        <v>348534.21848078124</v>
      </c>
      <c r="AN24" s="106">
        <f t="shared" si="7"/>
        <v>348534.21848078124</v>
      </c>
      <c r="AO24" s="106">
        <f t="shared" si="7"/>
        <v>348534.21848078124</v>
      </c>
      <c r="AP24" s="106">
        <f t="shared" si="7"/>
        <v>348534.21848078124</v>
      </c>
      <c r="AQ24" s="106">
        <f t="shared" si="7"/>
        <v>348534.21848078124</v>
      </c>
      <c r="AR24" s="106">
        <f t="shared" si="7"/>
        <v>348534.21848078124</v>
      </c>
      <c r="AS24" s="106">
        <f t="shared" si="7"/>
        <v>348534.21848078124</v>
      </c>
      <c r="AT24" s="106">
        <f t="shared" si="7"/>
        <v>348534.21848078124</v>
      </c>
      <c r="AU24" s="106">
        <f t="shared" si="7"/>
        <v>348534.21848078124</v>
      </c>
      <c r="AV24" s="106">
        <f t="shared" si="7"/>
        <v>348534.21848078124</v>
      </c>
      <c r="AW24" s="106">
        <f t="shared" si="7"/>
        <v>348534.21848078124</v>
      </c>
      <c r="AX24" s="106">
        <f t="shared" si="7"/>
        <v>348534.21848078124</v>
      </c>
      <c r="AY24" s="106">
        <f t="shared" si="7"/>
        <v>348534.21848078124</v>
      </c>
      <c r="AZ24" s="141">
        <f t="shared" si="5"/>
        <v>17018271.614191558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112</v>
      </c>
      <c r="D27" s="124">
        <f>C$27-C$28+C$29</f>
        <v>55</v>
      </c>
      <c r="E27" s="124">
        <f t="shared" ref="E27:AY27" si="8">D27-D28+D29</f>
        <v>82</v>
      </c>
      <c r="F27" s="124">
        <f t="shared" si="8"/>
        <v>96</v>
      </c>
      <c r="G27" s="124">
        <f t="shared" si="8"/>
        <v>96</v>
      </c>
      <c r="H27" s="124">
        <f t="shared" si="8"/>
        <v>96</v>
      </c>
      <c r="I27" s="124">
        <f t="shared" si="8"/>
        <v>96</v>
      </c>
      <c r="J27" s="124">
        <f t="shared" si="8"/>
        <v>96</v>
      </c>
      <c r="K27" s="124">
        <f t="shared" si="8"/>
        <v>96</v>
      </c>
      <c r="L27" s="124">
        <f t="shared" si="8"/>
        <v>96</v>
      </c>
      <c r="M27" s="124">
        <f t="shared" si="8"/>
        <v>96</v>
      </c>
      <c r="N27" s="124">
        <f t="shared" si="8"/>
        <v>96</v>
      </c>
      <c r="O27" s="124">
        <f t="shared" si="8"/>
        <v>96</v>
      </c>
      <c r="P27" s="124">
        <f t="shared" si="8"/>
        <v>96</v>
      </c>
      <c r="Q27" s="124">
        <f t="shared" si="8"/>
        <v>96</v>
      </c>
      <c r="R27" s="124">
        <f t="shared" si="8"/>
        <v>96</v>
      </c>
      <c r="S27" s="124">
        <f t="shared" si="8"/>
        <v>96</v>
      </c>
      <c r="T27" s="124">
        <f t="shared" si="8"/>
        <v>96</v>
      </c>
      <c r="U27" s="124">
        <f t="shared" si="8"/>
        <v>96</v>
      </c>
      <c r="V27" s="124">
        <f t="shared" si="8"/>
        <v>96</v>
      </c>
      <c r="W27" s="124">
        <f t="shared" si="8"/>
        <v>96</v>
      </c>
      <c r="X27" s="124">
        <f t="shared" si="8"/>
        <v>96</v>
      </c>
      <c r="Y27" s="124">
        <f t="shared" si="8"/>
        <v>96</v>
      </c>
      <c r="Z27" s="124">
        <f t="shared" si="8"/>
        <v>112</v>
      </c>
      <c r="AA27" s="124">
        <f t="shared" si="8"/>
        <v>80</v>
      </c>
      <c r="AB27" s="124">
        <f t="shared" si="8"/>
        <v>96</v>
      </c>
      <c r="AC27" s="124">
        <f t="shared" si="8"/>
        <v>96</v>
      </c>
      <c r="AD27" s="124">
        <f t="shared" si="8"/>
        <v>96</v>
      </c>
      <c r="AE27" s="124">
        <f t="shared" si="8"/>
        <v>96</v>
      </c>
      <c r="AF27" s="124">
        <f t="shared" si="8"/>
        <v>112</v>
      </c>
      <c r="AG27" s="124">
        <f t="shared" si="8"/>
        <v>80</v>
      </c>
      <c r="AH27" s="124">
        <f t="shared" si="8"/>
        <v>96</v>
      </c>
      <c r="AI27" s="124">
        <f t="shared" si="8"/>
        <v>96</v>
      </c>
      <c r="AJ27" s="124">
        <f t="shared" si="8"/>
        <v>96</v>
      </c>
      <c r="AK27" s="124">
        <f t="shared" si="8"/>
        <v>96</v>
      </c>
      <c r="AL27" s="124">
        <f t="shared" si="8"/>
        <v>96</v>
      </c>
      <c r="AM27" s="124">
        <f t="shared" si="8"/>
        <v>96</v>
      </c>
      <c r="AN27" s="124">
        <f t="shared" si="8"/>
        <v>96</v>
      </c>
      <c r="AO27" s="124">
        <f t="shared" si="8"/>
        <v>96</v>
      </c>
      <c r="AP27" s="124">
        <f t="shared" si="8"/>
        <v>96</v>
      </c>
      <c r="AQ27" s="124">
        <f t="shared" si="8"/>
        <v>96</v>
      </c>
      <c r="AR27" s="124">
        <f t="shared" si="8"/>
        <v>96</v>
      </c>
      <c r="AS27" s="124">
        <f t="shared" si="8"/>
        <v>96</v>
      </c>
      <c r="AT27" s="124">
        <f t="shared" si="8"/>
        <v>96</v>
      </c>
      <c r="AU27" s="124">
        <f t="shared" si="8"/>
        <v>96</v>
      </c>
      <c r="AV27" s="124">
        <f t="shared" si="8"/>
        <v>96</v>
      </c>
      <c r="AW27" s="124">
        <f t="shared" si="8"/>
        <v>96</v>
      </c>
      <c r="AX27" s="124">
        <f t="shared" si="8"/>
        <v>96</v>
      </c>
      <c r="AY27" s="164">
        <f t="shared" si="8"/>
        <v>96</v>
      </c>
      <c r="AZ27" s="106"/>
    </row>
    <row r="28" spans="1:52">
      <c r="B28" s="165" t="s">
        <v>310</v>
      </c>
      <c r="C28" s="110">
        <v>57</v>
      </c>
      <c r="D28" s="110">
        <v>30</v>
      </c>
      <c r="E28" s="110">
        <v>16</v>
      </c>
      <c r="F28" s="110">
        <v>16</v>
      </c>
      <c r="G28" s="110">
        <v>16</v>
      </c>
      <c r="H28" s="110">
        <v>16</v>
      </c>
      <c r="I28" s="110">
        <v>16</v>
      </c>
      <c r="J28" s="110">
        <v>16</v>
      </c>
      <c r="K28" s="110">
        <v>16</v>
      </c>
      <c r="L28" s="110">
        <v>16</v>
      </c>
      <c r="M28" s="110">
        <v>16</v>
      </c>
      <c r="N28" s="110">
        <v>16</v>
      </c>
      <c r="O28" s="110">
        <v>16</v>
      </c>
      <c r="P28" s="110">
        <v>16</v>
      </c>
      <c r="Q28" s="110">
        <v>16</v>
      </c>
      <c r="R28" s="110">
        <v>16</v>
      </c>
      <c r="S28" s="110">
        <v>16</v>
      </c>
      <c r="T28" s="110">
        <v>16</v>
      </c>
      <c r="U28" s="110">
        <v>16</v>
      </c>
      <c r="V28" s="110">
        <v>16</v>
      </c>
      <c r="W28" s="110">
        <v>16</v>
      </c>
      <c r="X28" s="110">
        <v>16</v>
      </c>
      <c r="Y28" s="110">
        <v>0</v>
      </c>
      <c r="Z28" s="110">
        <v>32</v>
      </c>
      <c r="AA28" s="110">
        <v>16</v>
      </c>
      <c r="AB28" s="110">
        <v>16</v>
      </c>
      <c r="AC28" s="110">
        <v>16</v>
      </c>
      <c r="AD28" s="110">
        <v>16</v>
      </c>
      <c r="AE28" s="110">
        <v>0</v>
      </c>
      <c r="AF28" s="110">
        <v>32</v>
      </c>
      <c r="AG28" s="110">
        <v>16</v>
      </c>
      <c r="AH28" s="110">
        <v>16</v>
      </c>
      <c r="AI28" s="110">
        <v>16</v>
      </c>
      <c r="AJ28" s="110">
        <v>16</v>
      </c>
      <c r="AK28" s="110">
        <v>16</v>
      </c>
      <c r="AL28" s="110">
        <v>16</v>
      </c>
      <c r="AM28" s="110">
        <v>16</v>
      </c>
      <c r="AN28" s="110">
        <v>16</v>
      </c>
      <c r="AO28" s="110">
        <v>16</v>
      </c>
      <c r="AP28" s="110">
        <v>16</v>
      </c>
      <c r="AQ28" s="110">
        <v>16</v>
      </c>
      <c r="AR28" s="110">
        <v>16</v>
      </c>
      <c r="AS28" s="110">
        <v>16</v>
      </c>
      <c r="AT28" s="110">
        <v>16</v>
      </c>
      <c r="AU28" s="110">
        <v>16</v>
      </c>
      <c r="AV28" s="110">
        <v>16</v>
      </c>
      <c r="AW28" s="110">
        <v>16</v>
      </c>
      <c r="AX28" s="110">
        <v>16</v>
      </c>
      <c r="AY28" s="166">
        <v>16</v>
      </c>
      <c r="AZ28" s="106"/>
    </row>
    <row r="29" spans="1:52">
      <c r="B29" s="136" t="s">
        <v>311</v>
      </c>
      <c r="C29" s="125">
        <v>0</v>
      </c>
      <c r="D29" s="125">
        <f>C$28</f>
        <v>57</v>
      </c>
      <c r="E29" s="125">
        <f t="shared" ref="E29:AY29" si="9">D$28</f>
        <v>30</v>
      </c>
      <c r="F29" s="125">
        <f t="shared" si="9"/>
        <v>16</v>
      </c>
      <c r="G29" s="125">
        <f t="shared" si="9"/>
        <v>16</v>
      </c>
      <c r="H29" s="125">
        <f t="shared" si="9"/>
        <v>16</v>
      </c>
      <c r="I29" s="125">
        <f t="shared" si="9"/>
        <v>16</v>
      </c>
      <c r="J29" s="125">
        <f t="shared" si="9"/>
        <v>16</v>
      </c>
      <c r="K29" s="125">
        <f t="shared" si="9"/>
        <v>16</v>
      </c>
      <c r="L29" s="125">
        <f t="shared" si="9"/>
        <v>16</v>
      </c>
      <c r="M29" s="125">
        <f t="shared" si="9"/>
        <v>16</v>
      </c>
      <c r="N29" s="125">
        <f t="shared" si="9"/>
        <v>16</v>
      </c>
      <c r="O29" s="125">
        <f t="shared" si="9"/>
        <v>16</v>
      </c>
      <c r="P29" s="125">
        <f t="shared" si="9"/>
        <v>16</v>
      </c>
      <c r="Q29" s="125">
        <f t="shared" si="9"/>
        <v>16</v>
      </c>
      <c r="R29" s="125">
        <f t="shared" si="9"/>
        <v>16</v>
      </c>
      <c r="S29" s="125">
        <f t="shared" si="9"/>
        <v>16</v>
      </c>
      <c r="T29" s="125">
        <f t="shared" si="9"/>
        <v>16</v>
      </c>
      <c r="U29" s="125">
        <f t="shared" si="9"/>
        <v>16</v>
      </c>
      <c r="V29" s="125">
        <f t="shared" si="9"/>
        <v>16</v>
      </c>
      <c r="W29" s="125">
        <f t="shared" si="9"/>
        <v>16</v>
      </c>
      <c r="X29" s="125">
        <f t="shared" si="9"/>
        <v>16</v>
      </c>
      <c r="Y29" s="125">
        <f t="shared" si="9"/>
        <v>16</v>
      </c>
      <c r="Z29" s="125">
        <f t="shared" si="9"/>
        <v>0</v>
      </c>
      <c r="AA29" s="125">
        <f t="shared" si="9"/>
        <v>32</v>
      </c>
      <c r="AB29" s="125">
        <f t="shared" si="9"/>
        <v>16</v>
      </c>
      <c r="AC29" s="125">
        <f t="shared" si="9"/>
        <v>16</v>
      </c>
      <c r="AD29" s="125">
        <f t="shared" si="9"/>
        <v>16</v>
      </c>
      <c r="AE29" s="125">
        <f t="shared" si="9"/>
        <v>16</v>
      </c>
      <c r="AF29" s="125">
        <f t="shared" si="9"/>
        <v>0</v>
      </c>
      <c r="AG29" s="125">
        <f t="shared" si="9"/>
        <v>32</v>
      </c>
      <c r="AH29" s="125">
        <f t="shared" si="9"/>
        <v>16</v>
      </c>
      <c r="AI29" s="125">
        <f t="shared" si="9"/>
        <v>16</v>
      </c>
      <c r="AJ29" s="125">
        <f t="shared" si="9"/>
        <v>16</v>
      </c>
      <c r="AK29" s="125">
        <f t="shared" si="9"/>
        <v>16</v>
      </c>
      <c r="AL29" s="125">
        <f t="shared" si="9"/>
        <v>16</v>
      </c>
      <c r="AM29" s="125">
        <f t="shared" si="9"/>
        <v>16</v>
      </c>
      <c r="AN29" s="125">
        <f t="shared" si="9"/>
        <v>16</v>
      </c>
      <c r="AO29" s="125">
        <f t="shared" si="9"/>
        <v>16</v>
      </c>
      <c r="AP29" s="125">
        <f t="shared" si="9"/>
        <v>16</v>
      </c>
      <c r="AQ29" s="125">
        <f t="shared" si="9"/>
        <v>16</v>
      </c>
      <c r="AR29" s="125">
        <f t="shared" si="9"/>
        <v>16</v>
      </c>
      <c r="AS29" s="125">
        <f t="shared" si="9"/>
        <v>16</v>
      </c>
      <c r="AT29" s="125">
        <f t="shared" si="9"/>
        <v>16</v>
      </c>
      <c r="AU29" s="125">
        <f t="shared" si="9"/>
        <v>16</v>
      </c>
      <c r="AV29" s="125">
        <f t="shared" si="9"/>
        <v>16</v>
      </c>
      <c r="AW29" s="125">
        <f t="shared" si="9"/>
        <v>16</v>
      </c>
      <c r="AX29" s="125">
        <f t="shared" si="9"/>
        <v>16</v>
      </c>
      <c r="AY29" s="167">
        <f t="shared" si="9"/>
        <v>16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550</v>
      </c>
      <c r="E30" s="117">
        <f t="shared" ref="E30:AY30" si="10">E$27*$B$30</f>
        <v>820</v>
      </c>
      <c r="F30" s="117">
        <f t="shared" si="10"/>
        <v>960</v>
      </c>
      <c r="G30" s="117">
        <f t="shared" si="10"/>
        <v>960</v>
      </c>
      <c r="H30" s="117">
        <f t="shared" si="10"/>
        <v>960</v>
      </c>
      <c r="I30" s="117">
        <f t="shared" si="10"/>
        <v>960</v>
      </c>
      <c r="J30" s="117">
        <f t="shared" si="10"/>
        <v>960</v>
      </c>
      <c r="K30" s="117">
        <f t="shared" si="10"/>
        <v>960</v>
      </c>
      <c r="L30" s="117">
        <f t="shared" si="10"/>
        <v>960</v>
      </c>
      <c r="M30" s="117">
        <f t="shared" si="10"/>
        <v>960</v>
      </c>
      <c r="N30" s="117">
        <f t="shared" si="10"/>
        <v>960</v>
      </c>
      <c r="O30" s="117">
        <f t="shared" si="10"/>
        <v>960</v>
      </c>
      <c r="P30" s="117">
        <f t="shared" si="10"/>
        <v>960</v>
      </c>
      <c r="Q30" s="117">
        <f t="shared" si="10"/>
        <v>960</v>
      </c>
      <c r="R30" s="117">
        <f>R$27*$B$30</f>
        <v>960</v>
      </c>
      <c r="S30" s="117">
        <f t="shared" si="10"/>
        <v>960</v>
      </c>
      <c r="T30" s="117">
        <f t="shared" si="10"/>
        <v>960</v>
      </c>
      <c r="U30" s="117">
        <f t="shared" si="10"/>
        <v>960</v>
      </c>
      <c r="V30" s="117">
        <f t="shared" si="10"/>
        <v>960</v>
      </c>
      <c r="W30" s="117">
        <f t="shared" si="10"/>
        <v>960</v>
      </c>
      <c r="X30" s="117">
        <f t="shared" si="10"/>
        <v>960</v>
      </c>
      <c r="Y30" s="117">
        <f t="shared" si="10"/>
        <v>960</v>
      </c>
      <c r="Z30" s="117">
        <f t="shared" si="10"/>
        <v>1120</v>
      </c>
      <c r="AA30" s="117">
        <f t="shared" si="10"/>
        <v>800</v>
      </c>
      <c r="AB30" s="117">
        <f t="shared" si="10"/>
        <v>960</v>
      </c>
      <c r="AC30" s="117">
        <f t="shared" si="10"/>
        <v>960</v>
      </c>
      <c r="AD30" s="117">
        <f t="shared" si="10"/>
        <v>960</v>
      </c>
      <c r="AE30" s="117">
        <f>AE$27*$B$30</f>
        <v>960</v>
      </c>
      <c r="AF30" s="117">
        <f t="shared" si="10"/>
        <v>1120</v>
      </c>
      <c r="AG30" s="117">
        <f t="shared" si="10"/>
        <v>800</v>
      </c>
      <c r="AH30" s="117">
        <f t="shared" si="10"/>
        <v>960</v>
      </c>
      <c r="AI30" s="117">
        <f t="shared" si="10"/>
        <v>960</v>
      </c>
      <c r="AJ30" s="117">
        <f t="shared" si="10"/>
        <v>960</v>
      </c>
      <c r="AK30" s="117">
        <f t="shared" si="10"/>
        <v>960</v>
      </c>
      <c r="AL30" s="117">
        <f t="shared" si="10"/>
        <v>960</v>
      </c>
      <c r="AM30" s="117">
        <f t="shared" si="10"/>
        <v>960</v>
      </c>
      <c r="AN30" s="117">
        <f t="shared" si="10"/>
        <v>960</v>
      </c>
      <c r="AO30" s="117">
        <f t="shared" si="10"/>
        <v>960</v>
      </c>
      <c r="AP30" s="117">
        <f t="shared" si="10"/>
        <v>960</v>
      </c>
      <c r="AQ30" s="117">
        <f t="shared" si="10"/>
        <v>960</v>
      </c>
      <c r="AR30" s="117">
        <f t="shared" si="10"/>
        <v>960</v>
      </c>
      <c r="AS30" s="117">
        <f t="shared" si="10"/>
        <v>960</v>
      </c>
      <c r="AT30" s="117">
        <f t="shared" si="10"/>
        <v>960</v>
      </c>
      <c r="AU30" s="117">
        <f t="shared" si="10"/>
        <v>960</v>
      </c>
      <c r="AV30" s="117">
        <f t="shared" si="10"/>
        <v>960</v>
      </c>
      <c r="AW30" s="117">
        <f t="shared" si="10"/>
        <v>960</v>
      </c>
      <c r="AX30" s="117">
        <f t="shared" si="10"/>
        <v>960</v>
      </c>
      <c r="AY30" s="117">
        <f t="shared" si="10"/>
        <v>960</v>
      </c>
      <c r="AZ30" s="141">
        <f t="shared" si="5"/>
        <v>45530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D$21*shipping_manufacturing!$H$27/100</f>
        <v>0</v>
      </c>
      <c r="E33" s="124">
        <f>E$21*shipping_manufacturing!$H$27/100</f>
        <v>0</v>
      </c>
      <c r="F33" s="124">
        <f>F$21*shipping_manufacturing!$H$27/100</f>
        <v>0</v>
      </c>
      <c r="G33" s="124">
        <f>G$21*shipping_manufacturing!$H$27/100</f>
        <v>0</v>
      </c>
      <c r="H33" s="124">
        <f>H$21*shipping_manufacturing!$H$27/100</f>
        <v>0</v>
      </c>
      <c r="I33" s="124">
        <f>I$21*shipping_manufacturing!$H$27/100</f>
        <v>0</v>
      </c>
      <c r="J33" s="124">
        <f>J$21*shipping_manufacturing!$H$27/100</f>
        <v>0</v>
      </c>
      <c r="K33" s="124">
        <f>K$21*shipping_manufacturing!$H$27/100</f>
        <v>0</v>
      </c>
      <c r="L33" s="124">
        <f>L$21*shipping_manufacturing!$H$27/100</f>
        <v>0</v>
      </c>
      <c r="M33" s="124">
        <f>M$21*shipping_manufacturing!$H$27/100</f>
        <v>0</v>
      </c>
      <c r="N33" s="124">
        <f>N$21*shipping_manufacturing!$H$27/100</f>
        <v>0</v>
      </c>
      <c r="O33" s="124">
        <f>O$21*shipping_manufacturing!$H$27/100</f>
        <v>0</v>
      </c>
      <c r="P33" s="124">
        <f>P$21*shipping_manufacturing!$H$27/100</f>
        <v>0</v>
      </c>
      <c r="Q33" s="124">
        <f>Q$21*shipping_manufacturing!$H$27/100</f>
        <v>0</v>
      </c>
      <c r="R33" s="124">
        <f>R$21*shipping_manufacturing!$H$27/100</f>
        <v>0</v>
      </c>
      <c r="S33" s="124">
        <f>S$21*shipping_manufacturing!$H$27/100</f>
        <v>0</v>
      </c>
      <c r="T33" s="124">
        <f>T$21*shipping_manufacturing!$H$27/100</f>
        <v>0</v>
      </c>
      <c r="U33" s="124">
        <f>U$21*shipping_manufacturing!$H$27/100</f>
        <v>0</v>
      </c>
      <c r="V33" s="124">
        <f>V$21*shipping_manufacturing!$H$27/100</f>
        <v>0</v>
      </c>
      <c r="W33" s="124">
        <f>W$21*shipping_manufacturing!$H$27/100</f>
        <v>0</v>
      </c>
      <c r="X33" s="124">
        <f>X$21*shipping_manufacturing!$H$27/100</f>
        <v>0</v>
      </c>
      <c r="Y33" s="124">
        <f>Y$21*shipping_manufacturing!$H$27/100</f>
        <v>0</v>
      </c>
      <c r="Z33" s="124">
        <f>Z$21*shipping_manufacturing!$H$27/100</f>
        <v>0</v>
      </c>
      <c r="AA33" s="124">
        <f>AA$21*shipping_manufacturing!$H$27/100</f>
        <v>0</v>
      </c>
      <c r="AB33" s="124">
        <f>AB$21*shipping_manufacturing!$H$27/100</f>
        <v>0</v>
      </c>
      <c r="AC33" s="124">
        <f>AC$21*shipping_manufacturing!$H$27/100</f>
        <v>0</v>
      </c>
      <c r="AD33" s="124">
        <f>AD$21*shipping_manufacturing!$H$27/100</f>
        <v>0</v>
      </c>
      <c r="AE33" s="124">
        <f>AE$21*shipping_manufacturing!$H$27/100</f>
        <v>0</v>
      </c>
      <c r="AF33" s="124">
        <f>AF$21*shipping_manufacturing!$H$27/100</f>
        <v>0</v>
      </c>
      <c r="AG33" s="124">
        <f>AG$21*shipping_manufacturing!$H$27/100</f>
        <v>0</v>
      </c>
      <c r="AH33" s="124">
        <f>AH$21*shipping_manufacturing!$H$27/100</f>
        <v>0</v>
      </c>
      <c r="AI33" s="124">
        <f>AI$21*shipping_manufacturing!$H$27/100</f>
        <v>0</v>
      </c>
      <c r="AJ33" s="124">
        <f>AJ$21*shipping_manufacturing!$H$27/100</f>
        <v>0</v>
      </c>
      <c r="AK33" s="124">
        <f>AK$21*shipping_manufacturing!$H$27/100</f>
        <v>0</v>
      </c>
      <c r="AL33" s="124">
        <f>AL$21*shipping_manufacturing!$H$27/100</f>
        <v>0</v>
      </c>
      <c r="AM33" s="124">
        <f>AM$21*shipping_manufacturing!$H$27/100</f>
        <v>0</v>
      </c>
      <c r="AN33" s="124">
        <f>AN$21*shipping_manufacturing!$H$27/100</f>
        <v>0</v>
      </c>
      <c r="AO33" s="124">
        <f>AO$21*shipping_manufacturing!$H$27/100</f>
        <v>0</v>
      </c>
      <c r="AP33" s="124">
        <f>AP$21*shipping_manufacturing!$H$27/100</f>
        <v>0</v>
      </c>
      <c r="AQ33" s="124">
        <f>AQ$21*shipping_manufacturing!$H$27/100</f>
        <v>0</v>
      </c>
      <c r="AR33" s="124">
        <f>AR$21*shipping_manufacturing!$H$27/100</f>
        <v>0</v>
      </c>
      <c r="AS33" s="124">
        <f>AS$21*shipping_manufacturing!$H$27/100</f>
        <v>0</v>
      </c>
      <c r="AT33" s="124">
        <f>AT$21*shipping_manufacturing!$H$27/100</f>
        <v>0</v>
      </c>
      <c r="AU33" s="124">
        <f>AU$21*shipping_manufacturing!$H$27/100</f>
        <v>0</v>
      </c>
      <c r="AV33" s="124">
        <f>AV$21*shipping_manufacturing!$H$27/100</f>
        <v>0</v>
      </c>
      <c r="AW33" s="124">
        <f>AW$21*shipping_manufacturing!$H$27/100</f>
        <v>0</v>
      </c>
      <c r="AX33" s="124">
        <f>AX$21*shipping_manufacturing!$H$27/100</f>
        <v>0</v>
      </c>
      <c r="AY33" s="124">
        <f>AY$21*shipping_manufacturing!$H$27/100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D$22*shipping_manufacturing!$I$27/100</f>
        <v>637.16334559484699</v>
      </c>
      <c r="E34" s="110">
        <f>E$22*shipping_manufacturing!$I$27/100</f>
        <v>348.53421848078125</v>
      </c>
      <c r="F34" s="110">
        <f>F$22*shipping_manufacturing!$I$27/100</f>
        <v>348.53421848078125</v>
      </c>
      <c r="G34" s="110">
        <f>G$22*shipping_manufacturing!$I$27/100</f>
        <v>348.53421848078125</v>
      </c>
      <c r="H34" s="110">
        <f>H$22*shipping_manufacturing!$I$27/100</f>
        <v>348.53421848078125</v>
      </c>
      <c r="I34" s="110">
        <f>I$22*shipping_manufacturing!$I$27/100</f>
        <v>348.53421848078125</v>
      </c>
      <c r="J34" s="110">
        <f>J$22*shipping_manufacturing!$I$27/100</f>
        <v>348.53421848078125</v>
      </c>
      <c r="K34" s="110">
        <f>K$22*shipping_manufacturing!$I$27/100</f>
        <v>348.53421848078125</v>
      </c>
      <c r="L34" s="110">
        <f>L$22*shipping_manufacturing!$I$27/100</f>
        <v>348.53421848078125</v>
      </c>
      <c r="M34" s="110">
        <f>M$22*shipping_manufacturing!$I$27/100</f>
        <v>348.53421848078125</v>
      </c>
      <c r="N34" s="110">
        <f>N$22*shipping_manufacturing!$I$27/100</f>
        <v>348.53421848078125</v>
      </c>
      <c r="O34" s="110">
        <f>O$22*shipping_manufacturing!$I$27/100</f>
        <v>348.53421848078125</v>
      </c>
      <c r="P34" s="110">
        <f>P$22*shipping_manufacturing!$I$27/100</f>
        <v>348.53421848078125</v>
      </c>
      <c r="Q34" s="110">
        <f>Q$22*shipping_manufacturing!$I$27/100</f>
        <v>348.53421848078125</v>
      </c>
      <c r="R34" s="110">
        <f>R$22*shipping_manufacturing!$I$27/100</f>
        <v>348.53421848078125</v>
      </c>
      <c r="S34" s="110">
        <f>S$22*shipping_manufacturing!$I$27/100</f>
        <v>348.53421848078125</v>
      </c>
      <c r="T34" s="110">
        <f>T$22*shipping_manufacturing!$I$27/100</f>
        <v>348.53421848078125</v>
      </c>
      <c r="U34" s="110">
        <f>U$22*shipping_manufacturing!$I$27/100</f>
        <v>348.53421848078125</v>
      </c>
      <c r="V34" s="110">
        <f>V$22*shipping_manufacturing!$I$27/100</f>
        <v>348.53421848078125</v>
      </c>
      <c r="W34" s="110">
        <f>W$22*shipping_manufacturing!$I$27/100</f>
        <v>348.53421848078125</v>
      </c>
      <c r="X34" s="110">
        <f>X$22*shipping_manufacturing!$I$27/100</f>
        <v>348.53421848078125</v>
      </c>
      <c r="Y34" s="110">
        <f>Y$22*shipping_manufacturing!$I$27/100</f>
        <v>0</v>
      </c>
      <c r="Z34" s="110">
        <f>Z$22*shipping_manufacturing!$I$27/100</f>
        <v>697.0684369615625</v>
      </c>
      <c r="AA34" s="110">
        <f>AA$22*shipping_manufacturing!$I$27/100</f>
        <v>348.53421848078125</v>
      </c>
      <c r="AB34" s="110">
        <f>AB$22*shipping_manufacturing!$I$27/100</f>
        <v>348.53421848078125</v>
      </c>
      <c r="AC34" s="110">
        <f>AC$22*shipping_manufacturing!$I$27/100</f>
        <v>348.53421848078125</v>
      </c>
      <c r="AD34" s="110">
        <f>AD$22*shipping_manufacturing!$I$27/100</f>
        <v>348.53421848078125</v>
      </c>
      <c r="AE34" s="110">
        <f>AE$22*shipping_manufacturing!$I$27/100</f>
        <v>0</v>
      </c>
      <c r="AF34" s="110">
        <f>AF$22*shipping_manufacturing!$I$27/100</f>
        <v>697.0684369615625</v>
      </c>
      <c r="AG34" s="110">
        <f>AG$22*shipping_manufacturing!$I$27/100</f>
        <v>348.53421848078125</v>
      </c>
      <c r="AH34" s="110">
        <f>AH$22*shipping_manufacturing!$I$27/100</f>
        <v>348.53421848078125</v>
      </c>
      <c r="AI34" s="110">
        <f>AI$22*shipping_manufacturing!$I$27/100</f>
        <v>348.53421848078125</v>
      </c>
      <c r="AJ34" s="110">
        <f>AJ$22*shipping_manufacturing!$I$27/100</f>
        <v>348.53421848078125</v>
      </c>
      <c r="AK34" s="110">
        <f>AK$22*shipping_manufacturing!$I$27/100</f>
        <v>348.53421848078125</v>
      </c>
      <c r="AL34" s="110">
        <f>AL$22*shipping_manufacturing!$I$27/100</f>
        <v>348.53421848078125</v>
      </c>
      <c r="AM34" s="110">
        <f>AM$22*shipping_manufacturing!$I$27/100</f>
        <v>348.53421848078125</v>
      </c>
      <c r="AN34" s="110">
        <f>AN$22*shipping_manufacturing!$I$27/100</f>
        <v>348.53421848078125</v>
      </c>
      <c r="AO34" s="110">
        <f>AO$22*shipping_manufacturing!$I$27/100</f>
        <v>348.53421848078125</v>
      </c>
      <c r="AP34" s="110">
        <f>AP$22*shipping_manufacturing!$I$27/100</f>
        <v>348.53421848078125</v>
      </c>
      <c r="AQ34" s="110">
        <f>AQ$22*shipping_manufacturing!$I$27/100</f>
        <v>348.53421848078125</v>
      </c>
      <c r="AR34" s="110">
        <f>AR$22*shipping_manufacturing!$I$27/100</f>
        <v>348.53421848078125</v>
      </c>
      <c r="AS34" s="110">
        <f>AS$22*shipping_manufacturing!$I$27/100</f>
        <v>348.53421848078125</v>
      </c>
      <c r="AT34" s="110">
        <f>AT$22*shipping_manufacturing!$I$27/100</f>
        <v>348.53421848078125</v>
      </c>
      <c r="AU34" s="110">
        <f>AU$22*shipping_manufacturing!$I$27/100</f>
        <v>348.53421848078125</v>
      </c>
      <c r="AV34" s="110">
        <f>AV$22*shipping_manufacturing!$I$27/100</f>
        <v>348.53421848078125</v>
      </c>
      <c r="AW34" s="110">
        <f>AW$22*shipping_manufacturing!$I$27/100</f>
        <v>348.53421848078125</v>
      </c>
      <c r="AX34" s="110">
        <f>AX$22*shipping_manufacturing!$I$27/100</f>
        <v>348.53421848078125</v>
      </c>
      <c r="AY34" s="110">
        <f>AY$22*shipping_manufacturing!$I$27/100</f>
        <v>348.53421848078125</v>
      </c>
    </row>
    <row r="35" spans="1:52">
      <c r="A35" s="110">
        <v>1245</v>
      </c>
      <c r="B35" s="165" t="s">
        <v>343</v>
      </c>
      <c r="C35" s="110"/>
      <c r="D35" s="110">
        <f>SUM(D33:D34)</f>
        <v>637.16334559484699</v>
      </c>
      <c r="E35" s="110">
        <f t="shared" ref="E35:AY35" si="11">SUM(E33:E34)</f>
        <v>348.53421848078125</v>
      </c>
      <c r="F35" s="110">
        <f t="shared" si="11"/>
        <v>348.53421848078125</v>
      </c>
      <c r="G35" s="110">
        <f t="shared" si="11"/>
        <v>348.53421848078125</v>
      </c>
      <c r="H35" s="110">
        <f t="shared" si="11"/>
        <v>348.53421848078125</v>
      </c>
      <c r="I35" s="110">
        <f t="shared" si="11"/>
        <v>348.53421848078125</v>
      </c>
      <c r="J35" s="110">
        <f t="shared" si="11"/>
        <v>348.53421848078125</v>
      </c>
      <c r="K35" s="110">
        <f t="shared" si="11"/>
        <v>348.53421848078125</v>
      </c>
      <c r="L35" s="110">
        <f t="shared" si="11"/>
        <v>348.53421848078125</v>
      </c>
      <c r="M35" s="110">
        <f t="shared" si="11"/>
        <v>348.53421848078125</v>
      </c>
      <c r="N35" s="110">
        <f t="shared" si="11"/>
        <v>348.53421848078125</v>
      </c>
      <c r="O35" s="110">
        <f t="shared" si="11"/>
        <v>348.53421848078125</v>
      </c>
      <c r="P35" s="110">
        <f t="shared" si="11"/>
        <v>348.53421848078125</v>
      </c>
      <c r="Q35" s="110">
        <f t="shared" si="11"/>
        <v>348.53421848078125</v>
      </c>
      <c r="R35" s="110">
        <f t="shared" si="11"/>
        <v>348.53421848078125</v>
      </c>
      <c r="S35" s="110">
        <f t="shared" si="11"/>
        <v>348.53421848078125</v>
      </c>
      <c r="T35" s="110">
        <f t="shared" si="11"/>
        <v>348.53421848078125</v>
      </c>
      <c r="U35" s="110">
        <f t="shared" si="11"/>
        <v>348.53421848078125</v>
      </c>
      <c r="V35" s="110">
        <f t="shared" si="11"/>
        <v>348.53421848078125</v>
      </c>
      <c r="W35" s="110">
        <f t="shared" si="11"/>
        <v>348.53421848078125</v>
      </c>
      <c r="X35" s="110">
        <f t="shared" si="11"/>
        <v>348.53421848078125</v>
      </c>
      <c r="Y35" s="110">
        <f t="shared" si="11"/>
        <v>0</v>
      </c>
      <c r="Z35" s="110">
        <f t="shared" si="11"/>
        <v>697.0684369615625</v>
      </c>
      <c r="AA35" s="110">
        <f t="shared" si="11"/>
        <v>348.53421848078125</v>
      </c>
      <c r="AB35" s="110">
        <f t="shared" si="11"/>
        <v>348.53421848078125</v>
      </c>
      <c r="AC35" s="110">
        <f t="shared" si="11"/>
        <v>348.53421848078125</v>
      </c>
      <c r="AD35" s="110">
        <f t="shared" si="11"/>
        <v>348.53421848078125</v>
      </c>
      <c r="AE35" s="110">
        <f t="shared" si="11"/>
        <v>0</v>
      </c>
      <c r="AF35" s="110">
        <f t="shared" si="11"/>
        <v>697.0684369615625</v>
      </c>
      <c r="AG35" s="110">
        <f t="shared" si="11"/>
        <v>348.53421848078125</v>
      </c>
      <c r="AH35" s="110">
        <f t="shared" si="11"/>
        <v>348.53421848078125</v>
      </c>
      <c r="AI35" s="110">
        <f t="shared" si="11"/>
        <v>348.53421848078125</v>
      </c>
      <c r="AJ35" s="110">
        <f t="shared" si="11"/>
        <v>348.53421848078125</v>
      </c>
      <c r="AK35" s="110">
        <f t="shared" si="11"/>
        <v>348.53421848078125</v>
      </c>
      <c r="AL35" s="110">
        <f t="shared" si="11"/>
        <v>348.53421848078125</v>
      </c>
      <c r="AM35" s="110">
        <f t="shared" si="11"/>
        <v>348.53421848078125</v>
      </c>
      <c r="AN35" s="110">
        <f t="shared" si="11"/>
        <v>348.53421848078125</v>
      </c>
      <c r="AO35" s="110">
        <f t="shared" si="11"/>
        <v>348.53421848078125</v>
      </c>
      <c r="AP35" s="110">
        <f t="shared" si="11"/>
        <v>348.53421848078125</v>
      </c>
      <c r="AQ35" s="110">
        <f t="shared" si="11"/>
        <v>348.53421848078125</v>
      </c>
      <c r="AR35" s="110">
        <f t="shared" si="11"/>
        <v>348.53421848078125</v>
      </c>
      <c r="AS35" s="110">
        <f t="shared" si="11"/>
        <v>348.53421848078125</v>
      </c>
      <c r="AT35" s="110">
        <f t="shared" si="11"/>
        <v>348.53421848078125</v>
      </c>
      <c r="AU35" s="110">
        <f t="shared" si="11"/>
        <v>348.53421848078125</v>
      </c>
      <c r="AV35" s="110">
        <f t="shared" si="11"/>
        <v>348.53421848078125</v>
      </c>
      <c r="AW35" s="110">
        <f t="shared" si="11"/>
        <v>348.53421848078125</v>
      </c>
      <c r="AX35" s="110">
        <f t="shared" si="11"/>
        <v>348.53421848078125</v>
      </c>
      <c r="AY35" s="110">
        <f t="shared" si="11"/>
        <v>348.53421848078125</v>
      </c>
    </row>
    <row r="36" spans="1:52">
      <c r="A36" s="110"/>
      <c r="B36" s="165" t="s">
        <v>344</v>
      </c>
      <c r="C36" s="110"/>
      <c r="D36" s="110">
        <v>0</v>
      </c>
      <c r="E36" s="110">
        <v>0</v>
      </c>
      <c r="F36" s="110">
        <v>0</v>
      </c>
      <c r="G36" s="110">
        <v>0</v>
      </c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0">
        <v>0</v>
      </c>
      <c r="U36" s="110">
        <v>0</v>
      </c>
      <c r="V36" s="110">
        <v>0</v>
      </c>
      <c r="W36" s="110">
        <v>0</v>
      </c>
      <c r="X36" s="110">
        <v>0</v>
      </c>
      <c r="Y36" s="110"/>
      <c r="Z36" s="110">
        <v>0</v>
      </c>
      <c r="AA36" s="110">
        <v>0</v>
      </c>
      <c r="AB36" s="110">
        <v>0</v>
      </c>
      <c r="AC36" s="110">
        <v>0</v>
      </c>
      <c r="AD36" s="110">
        <v>0</v>
      </c>
      <c r="AE36" s="110"/>
      <c r="AF36" s="110">
        <v>0</v>
      </c>
      <c r="AG36" s="110">
        <v>0</v>
      </c>
      <c r="AH36" s="110">
        <v>0</v>
      </c>
      <c r="AI36" s="110">
        <v>0</v>
      </c>
      <c r="AJ36" s="110">
        <v>0</v>
      </c>
      <c r="AK36" s="110">
        <v>0</v>
      </c>
      <c r="AL36" s="110">
        <v>0</v>
      </c>
      <c r="AM36" s="110">
        <v>0</v>
      </c>
      <c r="AN36" s="110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10">
        <v>0</v>
      </c>
    </row>
    <row r="37" spans="1:52">
      <c r="A37" s="110"/>
      <c r="B37" s="165" t="s">
        <v>345</v>
      </c>
      <c r="C37" s="110"/>
      <c r="D37" s="110">
        <v>637.16334559484699</v>
      </c>
      <c r="E37" s="110">
        <v>348.53421848078125</v>
      </c>
      <c r="F37" s="110">
        <v>348.53421848078125</v>
      </c>
      <c r="G37" s="110">
        <v>348.53421848078125</v>
      </c>
      <c r="H37" s="110">
        <v>348.53421848078125</v>
      </c>
      <c r="I37" s="110">
        <v>348.53421848078125</v>
      </c>
      <c r="J37" s="110">
        <v>348.53421848078125</v>
      </c>
      <c r="K37" s="110">
        <v>348.53421848078125</v>
      </c>
      <c r="L37" s="110">
        <v>348.53421848078125</v>
      </c>
      <c r="M37" s="110">
        <v>348.53421848078125</v>
      </c>
      <c r="N37" s="110">
        <v>348.53421848078125</v>
      </c>
      <c r="O37" s="110">
        <v>348.53421848078125</v>
      </c>
      <c r="P37" s="110">
        <v>348.53421848078125</v>
      </c>
      <c r="Q37" s="110">
        <v>348.53421848078125</v>
      </c>
      <c r="R37" s="110">
        <v>348.53421848078125</v>
      </c>
      <c r="S37" s="110">
        <v>348.53421848078125</v>
      </c>
      <c r="T37" s="110">
        <v>348.53421848078125</v>
      </c>
      <c r="U37" s="110">
        <v>348.53421848078125</v>
      </c>
      <c r="V37" s="110">
        <v>348.53421848078125</v>
      </c>
      <c r="W37" s="110">
        <v>348.53421848078125</v>
      </c>
      <c r="X37" s="110">
        <v>348.53421848078125</v>
      </c>
      <c r="Y37" s="110"/>
      <c r="Z37" s="110">
        <v>697.0684369615625</v>
      </c>
      <c r="AA37" s="110">
        <v>348.53421848078125</v>
      </c>
      <c r="AB37" s="110">
        <v>348.53421848078125</v>
      </c>
      <c r="AC37" s="110">
        <v>348.53421848078125</v>
      </c>
      <c r="AD37" s="110">
        <v>348.53421848078125</v>
      </c>
      <c r="AE37" s="110"/>
      <c r="AF37" s="110">
        <v>697.0684369615625</v>
      </c>
      <c r="AG37" s="110">
        <v>348.53421848078125</v>
      </c>
      <c r="AH37" s="110">
        <v>348.53421848078125</v>
      </c>
      <c r="AI37" s="110">
        <v>348.53421848078125</v>
      </c>
      <c r="AJ37" s="110">
        <v>348.53421848078125</v>
      </c>
      <c r="AK37" s="110">
        <v>348.53421848078125</v>
      </c>
      <c r="AL37" s="110">
        <v>348.53421848078125</v>
      </c>
      <c r="AM37" s="110">
        <v>348.53421848078125</v>
      </c>
      <c r="AN37" s="110">
        <v>348.53421848078125</v>
      </c>
      <c r="AO37" s="110">
        <v>348.53421848078125</v>
      </c>
      <c r="AP37" s="110">
        <v>348.53421848078125</v>
      </c>
      <c r="AQ37" s="110">
        <v>348.53421848078125</v>
      </c>
      <c r="AR37" s="110">
        <v>348.53421848078125</v>
      </c>
      <c r="AS37" s="110">
        <v>348.53421848078125</v>
      </c>
      <c r="AT37" s="110">
        <v>348.53421848078125</v>
      </c>
      <c r="AU37" s="110">
        <v>348.53421848078125</v>
      </c>
      <c r="AV37" s="110">
        <v>348.53421848078125</v>
      </c>
      <c r="AW37" s="110">
        <v>348.53421848078125</v>
      </c>
      <c r="AX37" s="110">
        <v>348.53421848078125</v>
      </c>
      <c r="AY37" s="110">
        <v>348.53421848078125</v>
      </c>
    </row>
    <row r="38" spans="1:52">
      <c r="A38" s="110"/>
      <c r="B38" s="165" t="s">
        <v>346</v>
      </c>
      <c r="C38" s="110"/>
      <c r="D38" s="110">
        <v>22</v>
      </c>
      <c r="E38" s="110">
        <v>12</v>
      </c>
      <c r="F38" s="110">
        <v>12</v>
      </c>
      <c r="G38" s="110">
        <v>12</v>
      </c>
      <c r="H38" s="110">
        <v>12</v>
      </c>
      <c r="I38" s="110">
        <v>12</v>
      </c>
      <c r="J38" s="110">
        <v>12</v>
      </c>
      <c r="K38" s="110">
        <v>12</v>
      </c>
      <c r="L38" s="110">
        <v>12</v>
      </c>
      <c r="M38" s="110">
        <v>12</v>
      </c>
      <c r="N38" s="110">
        <v>12</v>
      </c>
      <c r="O38" s="110">
        <v>12</v>
      </c>
      <c r="P38" s="110">
        <v>12</v>
      </c>
      <c r="Q38" s="110">
        <v>12</v>
      </c>
      <c r="R38" s="110">
        <v>12</v>
      </c>
      <c r="S38" s="110">
        <v>12</v>
      </c>
      <c r="T38" s="110">
        <v>12</v>
      </c>
      <c r="U38" s="110">
        <v>12</v>
      </c>
      <c r="V38" s="110">
        <v>12</v>
      </c>
      <c r="W38" s="110">
        <v>12</v>
      </c>
      <c r="X38" s="110">
        <v>12</v>
      </c>
      <c r="Y38" s="110"/>
      <c r="Z38" s="110">
        <v>24</v>
      </c>
      <c r="AA38" s="110">
        <v>12</v>
      </c>
      <c r="AB38" s="110">
        <v>12</v>
      </c>
      <c r="AC38" s="110">
        <v>12</v>
      </c>
      <c r="AD38" s="110">
        <v>12</v>
      </c>
      <c r="AE38" s="110"/>
      <c r="AF38" s="110">
        <v>24</v>
      </c>
      <c r="AG38" s="110">
        <v>12</v>
      </c>
      <c r="AH38" s="110">
        <v>12</v>
      </c>
      <c r="AI38" s="110">
        <v>12</v>
      </c>
      <c r="AJ38" s="110">
        <v>12</v>
      </c>
      <c r="AK38" s="110">
        <v>12</v>
      </c>
      <c r="AL38" s="110">
        <v>12</v>
      </c>
      <c r="AM38" s="110">
        <v>12</v>
      </c>
      <c r="AN38" s="110">
        <v>12</v>
      </c>
      <c r="AO38" s="110">
        <v>12</v>
      </c>
      <c r="AP38" s="110">
        <v>12</v>
      </c>
      <c r="AQ38" s="110">
        <v>12</v>
      </c>
      <c r="AR38" s="110">
        <v>12</v>
      </c>
      <c r="AS38" s="110">
        <v>12</v>
      </c>
      <c r="AT38" s="110">
        <v>12</v>
      </c>
      <c r="AU38" s="110">
        <v>12</v>
      </c>
      <c r="AV38" s="110">
        <v>12</v>
      </c>
      <c r="AW38" s="110">
        <v>12</v>
      </c>
      <c r="AX38" s="110">
        <v>12</v>
      </c>
      <c r="AY38" s="110">
        <v>12</v>
      </c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1</v>
      </c>
      <c r="G41" s="110">
        <v>1</v>
      </c>
      <c r="H41" s="110">
        <v>2</v>
      </c>
      <c r="I41" s="110">
        <v>1</v>
      </c>
      <c r="J41" s="110">
        <v>2</v>
      </c>
      <c r="K41" s="110">
        <v>2</v>
      </c>
      <c r="L41" s="110">
        <v>1</v>
      </c>
      <c r="M41" s="110">
        <v>1</v>
      </c>
      <c r="N41" s="110">
        <v>1</v>
      </c>
      <c r="O41" s="110">
        <v>1</v>
      </c>
      <c r="P41" s="110">
        <v>1</v>
      </c>
      <c r="Q41" s="110">
        <v>2</v>
      </c>
      <c r="R41" s="110">
        <v>1</v>
      </c>
      <c r="S41" s="110">
        <v>1</v>
      </c>
      <c r="T41" s="110">
        <v>3</v>
      </c>
      <c r="U41" s="110">
        <v>2</v>
      </c>
      <c r="V41" s="110">
        <v>1</v>
      </c>
      <c r="W41" s="110">
        <v>2</v>
      </c>
      <c r="X41" s="110">
        <v>2</v>
      </c>
      <c r="Y41" s="110">
        <v>2</v>
      </c>
      <c r="Z41" s="110">
        <v>1</v>
      </c>
      <c r="AA41" s="110">
        <v>1</v>
      </c>
      <c r="AB41" s="110">
        <v>2</v>
      </c>
      <c r="AC41" s="110">
        <v>1</v>
      </c>
      <c r="AD41" s="110">
        <v>1</v>
      </c>
      <c r="AE41" s="110">
        <v>1</v>
      </c>
      <c r="AF41" s="110">
        <v>2</v>
      </c>
      <c r="AG41" s="110">
        <v>1</v>
      </c>
      <c r="AH41" s="110">
        <v>2</v>
      </c>
      <c r="AI41" s="110">
        <v>1</v>
      </c>
      <c r="AJ41" s="110">
        <v>1</v>
      </c>
      <c r="AK41" s="110">
        <v>3</v>
      </c>
      <c r="AL41" s="110">
        <v>1</v>
      </c>
      <c r="AM41" s="110">
        <v>1</v>
      </c>
      <c r="AN41" s="110">
        <v>2</v>
      </c>
      <c r="AO41" s="110">
        <v>1</v>
      </c>
      <c r="AP41" s="110">
        <v>1</v>
      </c>
      <c r="AQ41" s="110">
        <v>2</v>
      </c>
      <c r="AR41" s="110">
        <v>1</v>
      </c>
      <c r="AS41" s="110">
        <v>1</v>
      </c>
      <c r="AT41" s="110">
        <v>2</v>
      </c>
      <c r="AU41" s="110">
        <v>1</v>
      </c>
      <c r="AV41" s="110">
        <v>2</v>
      </c>
      <c r="AW41" s="110">
        <v>1</v>
      </c>
      <c r="AX41" s="110">
        <v>2</v>
      </c>
      <c r="AY41" s="110">
        <v>2</v>
      </c>
    </row>
    <row r="42" spans="1:52">
      <c r="A42" s="110"/>
      <c r="B42" s="178" t="s">
        <v>350</v>
      </c>
      <c r="C42" s="110"/>
      <c r="D42" s="110">
        <v>986040</v>
      </c>
      <c r="E42" s="110">
        <v>537840</v>
      </c>
      <c r="F42" s="110">
        <v>537840</v>
      </c>
      <c r="G42" s="110">
        <v>537840</v>
      </c>
      <c r="H42" s="110">
        <v>537840</v>
      </c>
      <c r="I42" s="110">
        <v>537840</v>
      </c>
      <c r="J42" s="110">
        <v>537840</v>
      </c>
      <c r="K42" s="110">
        <v>537840</v>
      </c>
      <c r="L42" s="110">
        <v>537840</v>
      </c>
      <c r="M42" s="110">
        <v>537840</v>
      </c>
      <c r="N42" s="110">
        <v>537840</v>
      </c>
      <c r="O42" s="110">
        <v>537840</v>
      </c>
      <c r="P42" s="110">
        <v>537840</v>
      </c>
      <c r="Q42" s="110">
        <v>537840</v>
      </c>
      <c r="R42" s="110">
        <v>537840</v>
      </c>
      <c r="S42" s="110">
        <v>537840</v>
      </c>
      <c r="T42" s="110">
        <v>537840</v>
      </c>
      <c r="U42" s="110">
        <v>537840</v>
      </c>
      <c r="V42" s="110">
        <v>537840</v>
      </c>
      <c r="W42" s="110">
        <v>537840</v>
      </c>
      <c r="X42" s="110">
        <v>537840</v>
      </c>
      <c r="Y42" s="110">
        <v>0</v>
      </c>
      <c r="Z42" s="110">
        <v>1075680</v>
      </c>
      <c r="AA42" s="110">
        <v>537840</v>
      </c>
      <c r="AB42" s="110">
        <v>537840</v>
      </c>
      <c r="AC42" s="110">
        <v>537840</v>
      </c>
      <c r="AD42" s="110">
        <v>537840</v>
      </c>
      <c r="AE42" s="110">
        <v>0</v>
      </c>
      <c r="AF42" s="110">
        <v>1075680</v>
      </c>
      <c r="AG42" s="110">
        <v>537840</v>
      </c>
      <c r="AH42" s="110">
        <v>537840</v>
      </c>
      <c r="AI42" s="110">
        <v>537840</v>
      </c>
      <c r="AJ42" s="110">
        <v>537840</v>
      </c>
      <c r="AK42" s="110">
        <v>537840</v>
      </c>
      <c r="AL42" s="110">
        <v>537840</v>
      </c>
      <c r="AM42" s="110">
        <v>537840</v>
      </c>
      <c r="AN42" s="110">
        <v>537840</v>
      </c>
      <c r="AO42" s="110">
        <v>537840</v>
      </c>
      <c r="AP42" s="110">
        <v>537840</v>
      </c>
      <c r="AQ42" s="110">
        <v>537840</v>
      </c>
      <c r="AR42" s="110">
        <v>537840</v>
      </c>
      <c r="AS42" s="110">
        <v>537840</v>
      </c>
      <c r="AT42" s="110">
        <v>537840</v>
      </c>
      <c r="AU42" s="110">
        <v>537840</v>
      </c>
      <c r="AV42" s="110">
        <v>537840</v>
      </c>
      <c r="AW42" s="110">
        <v>537840</v>
      </c>
      <c r="AX42" s="110">
        <v>537840</v>
      </c>
      <c r="AY42" s="110">
        <v>537840</v>
      </c>
      <c r="AZ42" s="100">
        <f>SUM($D$42:$AY$42)</f>
        <v>26264520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D$21*shipping_manufacturing!$H$28/100</f>
        <v>212.38778186494901</v>
      </c>
      <c r="E44" s="124">
        <f>E$21*shipping_manufacturing!$H$28/100</f>
        <v>116.17807282692708</v>
      </c>
      <c r="F44" s="124">
        <f>F$21*shipping_manufacturing!$H$28/100</f>
        <v>116.17807282692708</v>
      </c>
      <c r="G44" s="124">
        <f>G$21*shipping_manufacturing!$H$28/100</f>
        <v>116.17807282692708</v>
      </c>
      <c r="H44" s="124">
        <f>H$21*shipping_manufacturing!$H$28/100</f>
        <v>116.17807282692708</v>
      </c>
      <c r="I44" s="124">
        <f>I$21*shipping_manufacturing!$H$28/100</f>
        <v>116.17807282692708</v>
      </c>
      <c r="J44" s="124">
        <f>J$21*shipping_manufacturing!$H$28/100</f>
        <v>116.17807282692708</v>
      </c>
      <c r="K44" s="124">
        <f>K$21*shipping_manufacturing!$H$28/100</f>
        <v>116.17807282692708</v>
      </c>
      <c r="L44" s="124">
        <f>L$21*shipping_manufacturing!$H$28/100</f>
        <v>116.17807282692708</v>
      </c>
      <c r="M44" s="124">
        <f>M$21*shipping_manufacturing!$H$28/100</f>
        <v>116.17807282692708</v>
      </c>
      <c r="N44" s="124">
        <f>N$21*shipping_manufacturing!$H$28/100</f>
        <v>116.17807282692708</v>
      </c>
      <c r="O44" s="124">
        <f>O$21*shipping_manufacturing!$H$28/100</f>
        <v>116.17807282692708</v>
      </c>
      <c r="P44" s="124">
        <f>P$21*shipping_manufacturing!$H$28/100</f>
        <v>116.17807282692708</v>
      </c>
      <c r="Q44" s="124">
        <f>Q$21*shipping_manufacturing!$H$28/100</f>
        <v>116.17807282692708</v>
      </c>
      <c r="R44" s="124">
        <f>R$21*shipping_manufacturing!$H$28/100</f>
        <v>116.17807282692708</v>
      </c>
      <c r="S44" s="124">
        <f>S$21*shipping_manufacturing!$H$28/100</f>
        <v>116.17807282692708</v>
      </c>
      <c r="T44" s="124">
        <f>T$21*shipping_manufacturing!$H$28/100</f>
        <v>116.17807282692708</v>
      </c>
      <c r="U44" s="124">
        <f>U$21*shipping_manufacturing!$H$28/100</f>
        <v>116.17807282692708</v>
      </c>
      <c r="V44" s="124">
        <f>V$21*shipping_manufacturing!$H$28/100</f>
        <v>116.17807282692708</v>
      </c>
      <c r="W44" s="124">
        <f>W$21*shipping_manufacturing!$H$28/100</f>
        <v>116.17807282692708</v>
      </c>
      <c r="X44" s="124">
        <f>X$21*shipping_manufacturing!$H$28/100</f>
        <v>116.17807282692708</v>
      </c>
      <c r="Y44" s="124">
        <f>Y$21*shipping_manufacturing!$H$28/100</f>
        <v>0</v>
      </c>
      <c r="Z44" s="124">
        <f>Z$21*shipping_manufacturing!$H$28/100</f>
        <v>232.35614565385416</v>
      </c>
      <c r="AA44" s="124">
        <f>AA$21*shipping_manufacturing!$H$28/100</f>
        <v>116.17807282692708</v>
      </c>
      <c r="AB44" s="124">
        <f>AB$21*shipping_manufacturing!$H$28/100</f>
        <v>116.17807282692708</v>
      </c>
      <c r="AC44" s="124">
        <f>AC$21*shipping_manufacturing!$H$28/100</f>
        <v>116.17807282692708</v>
      </c>
      <c r="AD44" s="124">
        <f>AD$21*shipping_manufacturing!$H$28/100</f>
        <v>116.17807282692708</v>
      </c>
      <c r="AE44" s="124">
        <f>AE$21*shipping_manufacturing!$H$28/100</f>
        <v>0</v>
      </c>
      <c r="AF44" s="124">
        <f>AF$21*shipping_manufacturing!$H$28/100</f>
        <v>232.35614565385416</v>
      </c>
      <c r="AG44" s="124">
        <f>AG$21*shipping_manufacturing!$H$28/100</f>
        <v>116.17807282692708</v>
      </c>
      <c r="AH44" s="124">
        <f>AH$21*shipping_manufacturing!$H$28/100</f>
        <v>116.17807282692708</v>
      </c>
      <c r="AI44" s="124">
        <f>AI$21*shipping_manufacturing!$H$28/100</f>
        <v>116.17807282692708</v>
      </c>
      <c r="AJ44" s="124">
        <f>AJ$21*shipping_manufacturing!$H$28/100</f>
        <v>116.17807282692708</v>
      </c>
      <c r="AK44" s="124">
        <f>AK$21*shipping_manufacturing!$H$28/100</f>
        <v>116.17807282692708</v>
      </c>
      <c r="AL44" s="124">
        <f>AL$21*shipping_manufacturing!$H$28/100</f>
        <v>116.17807282692708</v>
      </c>
      <c r="AM44" s="124">
        <f>AM$21*shipping_manufacturing!$H$28/100</f>
        <v>116.17807282692708</v>
      </c>
      <c r="AN44" s="124">
        <f>AN$21*shipping_manufacturing!$H$28/100</f>
        <v>116.17807282692708</v>
      </c>
      <c r="AO44" s="124">
        <f>AO$21*shipping_manufacturing!$H$28/100</f>
        <v>116.17807282692708</v>
      </c>
      <c r="AP44" s="124">
        <f>AP$21*shipping_manufacturing!$H$28/100</f>
        <v>116.17807282692708</v>
      </c>
      <c r="AQ44" s="124">
        <f>AQ$21*shipping_manufacturing!$H$28/100</f>
        <v>116.17807282692708</v>
      </c>
      <c r="AR44" s="124">
        <f>AR$21*shipping_manufacturing!$H$28/100</f>
        <v>116.17807282692708</v>
      </c>
      <c r="AS44" s="124">
        <f>AS$21*shipping_manufacturing!$H$28/100</f>
        <v>116.17807282692708</v>
      </c>
      <c r="AT44" s="124">
        <f>AT$21*shipping_manufacturing!$H$28/100</f>
        <v>116.17807282692708</v>
      </c>
      <c r="AU44" s="124">
        <f>AU$21*shipping_manufacturing!$H$28/100</f>
        <v>116.17807282692708</v>
      </c>
      <c r="AV44" s="124">
        <f>AV$21*shipping_manufacturing!$H$28/100</f>
        <v>116.17807282692708</v>
      </c>
      <c r="AW44" s="124">
        <f>AW$21*shipping_manufacturing!$H$28/100</f>
        <v>116.17807282692708</v>
      </c>
      <c r="AX44" s="124">
        <f>AX$21*shipping_manufacturing!$H$28/100</f>
        <v>116.17807282692708</v>
      </c>
      <c r="AY44" s="124">
        <f>AY$21*shipping_manufacturing!$H$28/100</f>
        <v>116.17807282692708</v>
      </c>
    </row>
    <row r="45" spans="1:52">
      <c r="A45" s="113" t="s">
        <v>340</v>
      </c>
      <c r="B45" s="165" t="s">
        <v>342</v>
      </c>
      <c r="C45" s="110"/>
      <c r="D45" s="110">
        <f>D$22*shipping_manufacturing!$I$28/100</f>
        <v>0</v>
      </c>
      <c r="E45" s="110">
        <f>E$22*shipping_manufacturing!$I$28/100</f>
        <v>0</v>
      </c>
      <c r="F45" s="110">
        <f>F$22*shipping_manufacturing!$I$28/100</f>
        <v>0</v>
      </c>
      <c r="G45" s="110">
        <f>G$22*shipping_manufacturing!$I$28/100</f>
        <v>0</v>
      </c>
      <c r="H45" s="110">
        <f>H$22*shipping_manufacturing!$I$28/100</f>
        <v>0</v>
      </c>
      <c r="I45" s="110">
        <f>I$22*shipping_manufacturing!$I$28/100</f>
        <v>0</v>
      </c>
      <c r="J45" s="110">
        <f>J$22*shipping_manufacturing!$I$28/100</f>
        <v>0</v>
      </c>
      <c r="K45" s="110">
        <f>K$22*shipping_manufacturing!$I$28/100</f>
        <v>0</v>
      </c>
      <c r="L45" s="110">
        <f>L$22*shipping_manufacturing!$I$28/100</f>
        <v>0</v>
      </c>
      <c r="M45" s="110">
        <f>M$22*shipping_manufacturing!$I$28/100</f>
        <v>0</v>
      </c>
      <c r="N45" s="110">
        <f>N$22*shipping_manufacturing!$I$28/100</f>
        <v>0</v>
      </c>
      <c r="O45" s="110">
        <f>O$22*shipping_manufacturing!$I$28/100</f>
        <v>0</v>
      </c>
      <c r="P45" s="110">
        <f>P$22*shipping_manufacturing!$I$28/100</f>
        <v>0</v>
      </c>
      <c r="Q45" s="110">
        <f>Q$22*shipping_manufacturing!$I$28/100</f>
        <v>0</v>
      </c>
      <c r="R45" s="110">
        <f>R$22*shipping_manufacturing!$I$28/100</f>
        <v>0</v>
      </c>
      <c r="S45" s="110">
        <f>S$22*shipping_manufacturing!$I$28/100</f>
        <v>0</v>
      </c>
      <c r="T45" s="110">
        <f>T$22*shipping_manufacturing!$I$28/100</f>
        <v>0</v>
      </c>
      <c r="U45" s="110">
        <f>U$22*shipping_manufacturing!$I$28/100</f>
        <v>0</v>
      </c>
      <c r="V45" s="110">
        <f>V$22*shipping_manufacturing!$I$28/100</f>
        <v>0</v>
      </c>
      <c r="W45" s="110">
        <f>W$22*shipping_manufacturing!$I$28/100</f>
        <v>0</v>
      </c>
      <c r="X45" s="110">
        <f>X$22*shipping_manufacturing!$I$28/100</f>
        <v>0</v>
      </c>
      <c r="Y45" s="110">
        <f>Y$22*shipping_manufacturing!$I$28/100</f>
        <v>0</v>
      </c>
      <c r="Z45" s="110">
        <f>Z$22*shipping_manufacturing!$I$28/100</f>
        <v>0</v>
      </c>
      <c r="AA45" s="110">
        <f>AA$22*shipping_manufacturing!$I$28/100</f>
        <v>0</v>
      </c>
      <c r="AB45" s="110">
        <f>AB$22*shipping_manufacturing!$I$28/100</f>
        <v>0</v>
      </c>
      <c r="AC45" s="110">
        <f>AC$22*shipping_manufacturing!$I$28/100</f>
        <v>0</v>
      </c>
      <c r="AD45" s="110">
        <f>AD$22*shipping_manufacturing!$I$28/100</f>
        <v>0</v>
      </c>
      <c r="AE45" s="110">
        <f>AE$22*shipping_manufacturing!$I$28/100</f>
        <v>0</v>
      </c>
      <c r="AF45" s="110">
        <f>AF$22*shipping_manufacturing!$I$28/100</f>
        <v>0</v>
      </c>
      <c r="AG45" s="110">
        <f>AG$22*shipping_manufacturing!$I$28/100</f>
        <v>0</v>
      </c>
      <c r="AH45" s="110">
        <f>AH$22*shipping_manufacturing!$I$28/100</f>
        <v>0</v>
      </c>
      <c r="AI45" s="110">
        <f>AI$22*shipping_manufacturing!$I$28/100</f>
        <v>0</v>
      </c>
      <c r="AJ45" s="110">
        <f>AJ$22*shipping_manufacturing!$I$28/100</f>
        <v>0</v>
      </c>
      <c r="AK45" s="110">
        <f>AK$22*shipping_manufacturing!$I$28/100</f>
        <v>0</v>
      </c>
      <c r="AL45" s="110">
        <f>AL$22*shipping_manufacturing!$I$28/100</f>
        <v>0</v>
      </c>
      <c r="AM45" s="110">
        <f>AM$22*shipping_manufacturing!$I$28/100</f>
        <v>0</v>
      </c>
      <c r="AN45" s="110">
        <f>AN$22*shipping_manufacturing!$I$28/100</f>
        <v>0</v>
      </c>
      <c r="AO45" s="110">
        <f>AO$22*shipping_manufacturing!$I$28/100</f>
        <v>0</v>
      </c>
      <c r="AP45" s="110">
        <f>AP$22*shipping_manufacturing!$I$28/100</f>
        <v>0</v>
      </c>
      <c r="AQ45" s="110">
        <f>AQ$22*shipping_manufacturing!$I$28/100</f>
        <v>0</v>
      </c>
      <c r="AR45" s="110">
        <f>AR$22*shipping_manufacturing!$I$28/100</f>
        <v>0</v>
      </c>
      <c r="AS45" s="110">
        <f>AS$22*shipping_manufacturing!$I$28/100</f>
        <v>0</v>
      </c>
      <c r="AT45" s="110">
        <f>AT$22*shipping_manufacturing!$I$28/100</f>
        <v>0</v>
      </c>
      <c r="AU45" s="110">
        <f>AU$22*shipping_manufacturing!$I$28/100</f>
        <v>0</v>
      </c>
      <c r="AV45" s="110">
        <f>AV$22*shipping_manufacturing!$I$28/100</f>
        <v>0</v>
      </c>
      <c r="AW45" s="110">
        <f>AW$22*shipping_manufacturing!$I$28/100</f>
        <v>0</v>
      </c>
      <c r="AX45" s="110">
        <f>AX$22*shipping_manufacturing!$I$28/100</f>
        <v>0</v>
      </c>
      <c r="AY45" s="110">
        <f>AY$22*shipping_manufacturing!$I$28/100</f>
        <v>0</v>
      </c>
    </row>
    <row r="46" spans="1:52">
      <c r="A46" s="110">
        <v>495</v>
      </c>
      <c r="B46" s="165" t="s">
        <v>343</v>
      </c>
      <c r="C46" s="110"/>
      <c r="D46" s="110">
        <f>SUM(D44:D45)</f>
        <v>212.38778186494901</v>
      </c>
      <c r="E46" s="110">
        <f t="shared" ref="E46:AY46" si="14">SUM(E44:E45)</f>
        <v>116.17807282692708</v>
      </c>
      <c r="F46" s="110">
        <f t="shared" si="14"/>
        <v>116.17807282692708</v>
      </c>
      <c r="G46" s="110">
        <f t="shared" si="14"/>
        <v>116.17807282692708</v>
      </c>
      <c r="H46" s="110">
        <f t="shared" si="14"/>
        <v>116.17807282692708</v>
      </c>
      <c r="I46" s="110">
        <f t="shared" si="14"/>
        <v>116.17807282692708</v>
      </c>
      <c r="J46" s="110">
        <f t="shared" si="14"/>
        <v>116.17807282692708</v>
      </c>
      <c r="K46" s="110">
        <f t="shared" si="14"/>
        <v>116.17807282692708</v>
      </c>
      <c r="L46" s="110">
        <f t="shared" si="14"/>
        <v>116.17807282692708</v>
      </c>
      <c r="M46" s="110">
        <f t="shared" si="14"/>
        <v>116.17807282692708</v>
      </c>
      <c r="N46" s="110">
        <f t="shared" si="14"/>
        <v>116.17807282692708</v>
      </c>
      <c r="O46" s="110">
        <f t="shared" si="14"/>
        <v>116.17807282692708</v>
      </c>
      <c r="P46" s="110">
        <f t="shared" si="14"/>
        <v>116.17807282692708</v>
      </c>
      <c r="Q46" s="110">
        <f t="shared" si="14"/>
        <v>116.17807282692708</v>
      </c>
      <c r="R46" s="110">
        <f t="shared" si="14"/>
        <v>116.17807282692708</v>
      </c>
      <c r="S46" s="110">
        <f t="shared" si="14"/>
        <v>116.17807282692708</v>
      </c>
      <c r="T46" s="110">
        <f t="shared" si="14"/>
        <v>116.17807282692708</v>
      </c>
      <c r="U46" s="110">
        <f t="shared" si="14"/>
        <v>116.17807282692708</v>
      </c>
      <c r="V46" s="110">
        <f t="shared" si="14"/>
        <v>116.17807282692708</v>
      </c>
      <c r="W46" s="110">
        <f t="shared" si="14"/>
        <v>116.17807282692708</v>
      </c>
      <c r="X46" s="110">
        <f t="shared" si="14"/>
        <v>116.17807282692708</v>
      </c>
      <c r="Y46" s="110">
        <f t="shared" si="14"/>
        <v>0</v>
      </c>
      <c r="Z46" s="110">
        <f t="shared" si="14"/>
        <v>232.35614565385416</v>
      </c>
      <c r="AA46" s="110">
        <f t="shared" si="14"/>
        <v>116.17807282692708</v>
      </c>
      <c r="AB46" s="110">
        <f t="shared" si="14"/>
        <v>116.17807282692708</v>
      </c>
      <c r="AC46" s="110">
        <f t="shared" si="14"/>
        <v>116.17807282692708</v>
      </c>
      <c r="AD46" s="110">
        <f t="shared" si="14"/>
        <v>116.17807282692708</v>
      </c>
      <c r="AE46" s="110">
        <f t="shared" si="14"/>
        <v>0</v>
      </c>
      <c r="AF46" s="110">
        <f t="shared" si="14"/>
        <v>232.35614565385416</v>
      </c>
      <c r="AG46" s="110">
        <f t="shared" si="14"/>
        <v>116.17807282692708</v>
      </c>
      <c r="AH46" s="110">
        <f t="shared" si="14"/>
        <v>116.17807282692708</v>
      </c>
      <c r="AI46" s="110">
        <f t="shared" si="14"/>
        <v>116.17807282692708</v>
      </c>
      <c r="AJ46" s="110">
        <f t="shared" si="14"/>
        <v>116.17807282692708</v>
      </c>
      <c r="AK46" s="110">
        <f t="shared" si="14"/>
        <v>116.17807282692708</v>
      </c>
      <c r="AL46" s="110">
        <f t="shared" si="14"/>
        <v>116.17807282692708</v>
      </c>
      <c r="AM46" s="110">
        <f t="shared" si="14"/>
        <v>116.17807282692708</v>
      </c>
      <c r="AN46" s="110">
        <f t="shared" si="14"/>
        <v>116.17807282692708</v>
      </c>
      <c r="AO46" s="110">
        <f t="shared" si="14"/>
        <v>116.17807282692708</v>
      </c>
      <c r="AP46" s="110">
        <f t="shared" si="14"/>
        <v>116.17807282692708</v>
      </c>
      <c r="AQ46" s="110">
        <f t="shared" si="14"/>
        <v>116.17807282692708</v>
      </c>
      <c r="AR46" s="110">
        <f t="shared" si="14"/>
        <v>116.17807282692708</v>
      </c>
      <c r="AS46" s="110">
        <f t="shared" si="14"/>
        <v>116.17807282692708</v>
      </c>
      <c r="AT46" s="110">
        <f t="shared" si="14"/>
        <v>116.17807282692708</v>
      </c>
      <c r="AU46" s="110">
        <f t="shared" si="14"/>
        <v>116.17807282692708</v>
      </c>
      <c r="AV46" s="110">
        <f t="shared" si="14"/>
        <v>116.17807282692708</v>
      </c>
      <c r="AW46" s="110">
        <f t="shared" si="14"/>
        <v>116.17807282692708</v>
      </c>
      <c r="AX46" s="110">
        <f t="shared" si="14"/>
        <v>116.17807282692708</v>
      </c>
      <c r="AY46" s="110">
        <f t="shared" si="14"/>
        <v>116.17807282692708</v>
      </c>
    </row>
    <row r="47" spans="1:52">
      <c r="A47" s="110"/>
      <c r="B47" s="165" t="s">
        <v>344</v>
      </c>
      <c r="C47" s="110"/>
      <c r="D47" s="110">
        <v>212.38778186494901</v>
      </c>
      <c r="E47" s="110">
        <v>116.17807282692708</v>
      </c>
      <c r="F47" s="110">
        <v>116.17807282692708</v>
      </c>
      <c r="G47" s="110">
        <v>116.17807282692708</v>
      </c>
      <c r="H47" s="110">
        <v>116.17807282692708</v>
      </c>
      <c r="I47" s="110">
        <v>116.17807282692708</v>
      </c>
      <c r="J47" s="110">
        <v>116.17807282692708</v>
      </c>
      <c r="K47" s="110">
        <v>116.17807282692708</v>
      </c>
      <c r="L47" s="110">
        <v>116.17807282692708</v>
      </c>
      <c r="M47" s="110">
        <v>116.17807282692708</v>
      </c>
      <c r="N47" s="110">
        <v>116.17807282692708</v>
      </c>
      <c r="O47" s="110">
        <v>116.17807282692708</v>
      </c>
      <c r="P47" s="110">
        <v>116.17807282692708</v>
      </c>
      <c r="Q47" s="110">
        <v>116.17807282692708</v>
      </c>
      <c r="R47" s="110">
        <v>116.17807282692708</v>
      </c>
      <c r="S47" s="110">
        <v>116.17807282692708</v>
      </c>
      <c r="T47" s="110">
        <v>116.17807282692708</v>
      </c>
      <c r="U47" s="110">
        <v>116.17807282692708</v>
      </c>
      <c r="V47" s="110">
        <v>116.17807282692708</v>
      </c>
      <c r="W47" s="110">
        <v>116.17807282692708</v>
      </c>
      <c r="X47" s="110">
        <v>116.17807282692708</v>
      </c>
      <c r="Y47" s="110"/>
      <c r="Z47" s="110">
        <v>232.35614565385416</v>
      </c>
      <c r="AA47" s="110">
        <v>116.17807282692708</v>
      </c>
      <c r="AB47" s="110">
        <v>116.17807282692708</v>
      </c>
      <c r="AC47" s="110">
        <v>116.17807282692708</v>
      </c>
      <c r="AD47" s="110">
        <v>116.17807282692708</v>
      </c>
      <c r="AE47" s="110"/>
      <c r="AF47" s="110">
        <v>232.35614565385416</v>
      </c>
      <c r="AG47" s="110">
        <v>116.17807282692708</v>
      </c>
      <c r="AH47" s="110">
        <v>116.17807282692708</v>
      </c>
      <c r="AI47" s="110">
        <v>116.17807282692708</v>
      </c>
      <c r="AJ47" s="110">
        <v>116.17807282692708</v>
      </c>
      <c r="AK47" s="110">
        <v>116.17807282692708</v>
      </c>
      <c r="AL47" s="110">
        <v>116.17807282692708</v>
      </c>
      <c r="AM47" s="110">
        <v>116.17807282692708</v>
      </c>
      <c r="AN47" s="110">
        <v>116.17807282692708</v>
      </c>
      <c r="AO47" s="110">
        <v>116.17807282692708</v>
      </c>
      <c r="AP47" s="110">
        <v>116.17807282692708</v>
      </c>
      <c r="AQ47" s="110">
        <v>116.17807282692708</v>
      </c>
      <c r="AR47" s="110">
        <v>116.17807282692708</v>
      </c>
      <c r="AS47" s="110">
        <v>116.17807282692708</v>
      </c>
      <c r="AT47" s="110">
        <v>116.17807282692708</v>
      </c>
      <c r="AU47" s="110">
        <v>116.17807282692708</v>
      </c>
      <c r="AV47" s="110">
        <v>116.17807282692708</v>
      </c>
      <c r="AW47" s="110">
        <v>116.17807282692708</v>
      </c>
      <c r="AX47" s="110">
        <v>116.17807282692708</v>
      </c>
      <c r="AY47" s="110">
        <v>116.17807282692708</v>
      </c>
    </row>
    <row r="48" spans="1:52">
      <c r="A48" s="110"/>
      <c r="B48" s="165" t="s">
        <v>345</v>
      </c>
      <c r="C48" s="110"/>
      <c r="D48" s="110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/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/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</row>
    <row r="49" spans="1:52">
      <c r="A49" s="110"/>
      <c r="B49" s="165" t="s">
        <v>346</v>
      </c>
      <c r="C49" s="110"/>
      <c r="D49" s="110">
        <v>8</v>
      </c>
      <c r="E49" s="110">
        <v>4</v>
      </c>
      <c r="F49" s="110">
        <v>4</v>
      </c>
      <c r="G49" s="110">
        <v>4</v>
      </c>
      <c r="H49" s="110">
        <v>4</v>
      </c>
      <c r="I49" s="110">
        <v>4</v>
      </c>
      <c r="J49" s="110">
        <v>4</v>
      </c>
      <c r="K49" s="110">
        <v>4</v>
      </c>
      <c r="L49" s="110">
        <v>4</v>
      </c>
      <c r="M49" s="110">
        <v>4</v>
      </c>
      <c r="N49" s="110">
        <v>4</v>
      </c>
      <c r="O49" s="110">
        <v>4</v>
      </c>
      <c r="P49" s="110">
        <v>4</v>
      </c>
      <c r="Q49" s="110">
        <v>4</v>
      </c>
      <c r="R49" s="110">
        <v>4</v>
      </c>
      <c r="S49" s="110">
        <v>4</v>
      </c>
      <c r="T49" s="110">
        <v>4</v>
      </c>
      <c r="U49" s="110">
        <v>4</v>
      </c>
      <c r="V49" s="110">
        <v>4</v>
      </c>
      <c r="W49" s="110">
        <v>4</v>
      </c>
      <c r="X49" s="110">
        <v>4</v>
      </c>
      <c r="Y49" s="110"/>
      <c r="Z49" s="110">
        <v>8</v>
      </c>
      <c r="AA49" s="110">
        <v>4</v>
      </c>
      <c r="AB49" s="110">
        <v>4</v>
      </c>
      <c r="AC49" s="110">
        <v>4</v>
      </c>
      <c r="AD49" s="110">
        <v>4</v>
      </c>
      <c r="AE49" s="110"/>
      <c r="AF49" s="110">
        <v>8</v>
      </c>
      <c r="AG49" s="110">
        <v>4</v>
      </c>
      <c r="AH49" s="110">
        <v>4</v>
      </c>
      <c r="AI49" s="110">
        <v>4</v>
      </c>
      <c r="AJ49" s="110">
        <v>4</v>
      </c>
      <c r="AK49" s="110">
        <v>4</v>
      </c>
      <c r="AL49" s="110">
        <v>4</v>
      </c>
      <c r="AM49" s="110">
        <v>4</v>
      </c>
      <c r="AN49" s="110">
        <v>4</v>
      </c>
      <c r="AO49" s="110">
        <v>4</v>
      </c>
      <c r="AP49" s="110">
        <v>4</v>
      </c>
      <c r="AQ49" s="110">
        <v>4</v>
      </c>
      <c r="AR49" s="110">
        <v>4</v>
      </c>
      <c r="AS49" s="110">
        <v>4</v>
      </c>
      <c r="AT49" s="110">
        <v>4</v>
      </c>
      <c r="AU49" s="110">
        <v>4</v>
      </c>
      <c r="AV49" s="110">
        <v>4</v>
      </c>
      <c r="AW49" s="110">
        <v>4</v>
      </c>
      <c r="AX49" s="110">
        <v>4</v>
      </c>
      <c r="AY49" s="110">
        <v>4</v>
      </c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1</v>
      </c>
      <c r="F52" s="110">
        <v>1</v>
      </c>
      <c r="G52" s="110">
        <v>1</v>
      </c>
      <c r="H52" s="110">
        <v>2</v>
      </c>
      <c r="I52" s="110">
        <v>1</v>
      </c>
      <c r="J52" s="110">
        <v>1</v>
      </c>
      <c r="K52" s="110">
        <v>1</v>
      </c>
      <c r="L52" s="110">
        <v>1</v>
      </c>
      <c r="M52" s="110">
        <v>2</v>
      </c>
      <c r="N52" s="110">
        <v>2</v>
      </c>
      <c r="O52" s="110">
        <v>1</v>
      </c>
      <c r="P52" s="110">
        <v>1</v>
      </c>
      <c r="Q52" s="110">
        <v>1</v>
      </c>
      <c r="R52" s="110">
        <v>1</v>
      </c>
      <c r="S52" s="110">
        <v>2</v>
      </c>
      <c r="T52" s="110">
        <v>2</v>
      </c>
      <c r="U52" s="110">
        <v>1</v>
      </c>
      <c r="V52" s="110">
        <v>1</v>
      </c>
      <c r="W52" s="110">
        <v>2</v>
      </c>
      <c r="X52" s="110">
        <v>2</v>
      </c>
      <c r="Y52" s="110">
        <v>1</v>
      </c>
      <c r="Z52" s="110">
        <v>1</v>
      </c>
      <c r="AA52" s="110">
        <v>1</v>
      </c>
      <c r="AB52" s="110">
        <v>2</v>
      </c>
      <c r="AC52" s="110">
        <v>2</v>
      </c>
      <c r="AD52" s="110">
        <v>3</v>
      </c>
      <c r="AE52" s="110">
        <v>1</v>
      </c>
      <c r="AF52" s="110">
        <v>2</v>
      </c>
      <c r="AG52" s="110">
        <v>2</v>
      </c>
      <c r="AH52" s="110">
        <v>2</v>
      </c>
      <c r="AI52" s="110">
        <v>1</v>
      </c>
      <c r="AJ52" s="110">
        <v>2</v>
      </c>
      <c r="AK52" s="110">
        <v>2</v>
      </c>
      <c r="AL52" s="110">
        <v>1</v>
      </c>
      <c r="AM52" s="110">
        <v>1</v>
      </c>
      <c r="AN52" s="110">
        <v>2</v>
      </c>
      <c r="AO52" s="110">
        <v>2</v>
      </c>
      <c r="AP52" s="110">
        <v>1</v>
      </c>
      <c r="AQ52" s="110">
        <v>2</v>
      </c>
      <c r="AR52" s="110">
        <v>1</v>
      </c>
      <c r="AS52" s="110">
        <v>1</v>
      </c>
      <c r="AT52" s="110">
        <v>1</v>
      </c>
      <c r="AU52" s="110">
        <v>1</v>
      </c>
      <c r="AV52" s="110">
        <v>3</v>
      </c>
      <c r="AW52" s="110">
        <v>2</v>
      </c>
      <c r="AX52" s="110">
        <v>1</v>
      </c>
      <c r="AY52" s="110">
        <v>2</v>
      </c>
    </row>
    <row r="53" spans="1:52">
      <c r="A53" s="110"/>
      <c r="B53" s="178" t="s">
        <v>350</v>
      </c>
      <c r="C53" s="110"/>
      <c r="D53" s="110">
        <v>142560</v>
      </c>
      <c r="E53" s="110">
        <v>71280</v>
      </c>
      <c r="F53" s="110">
        <v>71280</v>
      </c>
      <c r="G53" s="110">
        <v>71280</v>
      </c>
      <c r="H53" s="110">
        <v>71280</v>
      </c>
      <c r="I53" s="110">
        <v>71280</v>
      </c>
      <c r="J53" s="110">
        <v>71280</v>
      </c>
      <c r="K53" s="110">
        <v>71280</v>
      </c>
      <c r="L53" s="110">
        <v>71280</v>
      </c>
      <c r="M53" s="110">
        <v>71280</v>
      </c>
      <c r="N53" s="110">
        <v>71280</v>
      </c>
      <c r="O53" s="110">
        <v>71280</v>
      </c>
      <c r="P53" s="110">
        <v>71280</v>
      </c>
      <c r="Q53" s="110">
        <v>71280</v>
      </c>
      <c r="R53" s="110">
        <v>71280</v>
      </c>
      <c r="S53" s="110">
        <v>71280</v>
      </c>
      <c r="T53" s="110">
        <v>71280</v>
      </c>
      <c r="U53" s="110">
        <v>71280</v>
      </c>
      <c r="V53" s="110">
        <v>71280</v>
      </c>
      <c r="W53" s="110">
        <v>71280</v>
      </c>
      <c r="X53" s="110">
        <v>71280</v>
      </c>
      <c r="Y53" s="110">
        <v>0</v>
      </c>
      <c r="Z53" s="110">
        <v>142560</v>
      </c>
      <c r="AA53" s="110">
        <v>71280</v>
      </c>
      <c r="AB53" s="110">
        <v>71280</v>
      </c>
      <c r="AC53" s="110">
        <v>71280</v>
      </c>
      <c r="AD53" s="110">
        <v>71280</v>
      </c>
      <c r="AE53" s="110">
        <v>0</v>
      </c>
      <c r="AF53" s="110">
        <v>142560</v>
      </c>
      <c r="AG53" s="110">
        <v>71280</v>
      </c>
      <c r="AH53" s="110">
        <v>71280</v>
      </c>
      <c r="AI53" s="110">
        <v>71280</v>
      </c>
      <c r="AJ53" s="110">
        <v>71280</v>
      </c>
      <c r="AK53" s="110">
        <v>71280</v>
      </c>
      <c r="AL53" s="110">
        <v>71280</v>
      </c>
      <c r="AM53" s="110">
        <v>71280</v>
      </c>
      <c r="AN53" s="110">
        <v>71280</v>
      </c>
      <c r="AO53" s="110">
        <v>71280</v>
      </c>
      <c r="AP53" s="110">
        <v>71280</v>
      </c>
      <c r="AQ53" s="110">
        <v>71280</v>
      </c>
      <c r="AR53" s="110">
        <v>71280</v>
      </c>
      <c r="AS53" s="110">
        <v>71280</v>
      </c>
      <c r="AT53" s="110">
        <v>71280</v>
      </c>
      <c r="AU53" s="110">
        <v>71280</v>
      </c>
      <c r="AV53" s="110">
        <v>71280</v>
      </c>
      <c r="AW53" s="110">
        <v>71280</v>
      </c>
      <c r="AX53" s="110">
        <v>71280</v>
      </c>
      <c r="AY53" s="110">
        <v>71280</v>
      </c>
      <c r="AZ53" s="100">
        <f>SUM($D$53:$AY$53)</f>
        <v>3492720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284</v>
      </c>
    </row>
    <row r="2" spans="1:53">
      <c r="A2" s="100" t="s">
        <v>285</v>
      </c>
      <c r="B2" s="107" t="s">
        <v>22</v>
      </c>
    </row>
    <row r="3" spans="1:53">
      <c r="A3" s="100" t="s">
        <v>286</v>
      </c>
      <c r="B3" s="108">
        <v>40000</v>
      </c>
      <c r="C3" s="109"/>
    </row>
    <row r="4" spans="1:53">
      <c r="B4" s="110"/>
      <c r="C4" s="110"/>
    </row>
    <row r="5" spans="1:53">
      <c r="C5" s="111" t="s">
        <v>287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3">
      <c r="A8" s="102" t="s">
        <v>292</v>
      </c>
      <c r="B8" s="114"/>
      <c r="AY8" s="110"/>
    </row>
    <row r="9" spans="1:53">
      <c r="A9" s="115" t="s">
        <v>125</v>
      </c>
      <c r="B9" s="116">
        <v>1</v>
      </c>
      <c r="C9" s="117" t="s">
        <v>293</v>
      </c>
      <c r="D9" s="117">
        <v>4081.2645598754193</v>
      </c>
      <c r="E9" s="117">
        <v>4081.2645598754193</v>
      </c>
      <c r="F9" s="117">
        <v>4081.2645598754193</v>
      </c>
      <c r="G9" s="117">
        <v>4081.2645598754193</v>
      </c>
      <c r="H9" s="117">
        <v>4081.2645598754193</v>
      </c>
      <c r="I9" s="117">
        <v>4081.2645598754193</v>
      </c>
      <c r="J9" s="117">
        <v>4081.2645598754193</v>
      </c>
      <c r="K9" s="117">
        <v>4081.2645598754193</v>
      </c>
      <c r="L9" s="117">
        <v>4081.2645598754193</v>
      </c>
      <c r="M9" s="117">
        <v>4081.2645598754193</v>
      </c>
      <c r="N9" s="117">
        <v>4081.2645598754193</v>
      </c>
      <c r="O9" s="117">
        <v>4081.2645598754193</v>
      </c>
      <c r="P9" s="117">
        <v>2888.5053601177633</v>
      </c>
      <c r="Q9" s="117">
        <v>4081.2645598754193</v>
      </c>
      <c r="R9" s="117">
        <v>4081.2645598754193</v>
      </c>
      <c r="S9" s="117">
        <v>4081.2645598754193</v>
      </c>
      <c r="T9" s="117">
        <v>4081.2645598754193</v>
      </c>
      <c r="U9" s="117">
        <v>4081.2645598754193</v>
      </c>
      <c r="V9" s="117">
        <v>4081.2645598754193</v>
      </c>
      <c r="W9" s="117">
        <v>4081.2645598754193</v>
      </c>
      <c r="X9" s="117">
        <v>4081.2645598754193</v>
      </c>
      <c r="Y9" s="117">
        <v>4081.2645598754193</v>
      </c>
      <c r="Z9" s="117">
        <v>4081.2645598754193</v>
      </c>
      <c r="AA9" s="117">
        <v>4081.2645598754193</v>
      </c>
      <c r="AB9" s="117">
        <v>4081.2645598754193</v>
      </c>
      <c r="AC9" s="117">
        <v>4081.2645598754193</v>
      </c>
      <c r="AD9" s="117">
        <v>3761.8214481389414</v>
      </c>
      <c r="AE9" s="117">
        <v>4081.2645598754193</v>
      </c>
      <c r="AF9" s="117">
        <v>3042.8467491377737</v>
      </c>
      <c r="AG9" s="117">
        <v>3043.3155147434986</v>
      </c>
      <c r="AH9" s="117">
        <v>4081.2645598754193</v>
      </c>
      <c r="AI9" s="117">
        <v>4081.2645598754193</v>
      </c>
      <c r="AJ9" s="117">
        <v>4081.2645598754193</v>
      </c>
      <c r="AK9" s="117">
        <v>4081.2645598754193</v>
      </c>
      <c r="AL9" s="117">
        <v>4081.2645598754193</v>
      </c>
      <c r="AM9" s="117">
        <v>4081.2645598754193</v>
      </c>
      <c r="AN9" s="117">
        <v>4081.2645598754193</v>
      </c>
      <c r="AO9" s="117">
        <v>4081.2645598754193</v>
      </c>
      <c r="AP9" s="117">
        <v>4081.2645598754193</v>
      </c>
      <c r="AQ9" s="117">
        <v>4081.2645598754193</v>
      </c>
      <c r="AR9" s="117">
        <v>4081.2645598754193</v>
      </c>
      <c r="AS9" s="117">
        <v>3048.7498380060097</v>
      </c>
      <c r="AT9" s="117">
        <v>4081.2645598754193</v>
      </c>
      <c r="AU9" s="117">
        <v>4081.2645598754193</v>
      </c>
      <c r="AV9" s="117">
        <v>4081.2645598754193</v>
      </c>
      <c r="AW9" s="117">
        <v>4081.2645598754193</v>
      </c>
      <c r="AX9" s="117">
        <v>3797.7758918127574</v>
      </c>
      <c r="AY9" s="117">
        <v>4081.2645598754193</v>
      </c>
    </row>
    <row r="10" spans="1:53">
      <c r="A10" s="118" t="s">
        <v>133</v>
      </c>
      <c r="B10" s="119">
        <v>1</v>
      </c>
      <c r="C10" s="106" t="s">
        <v>293</v>
      </c>
      <c r="D10" s="100">
        <v>1809.9094803651592</v>
      </c>
      <c r="E10" s="100">
        <v>320.4677712891235</v>
      </c>
      <c r="F10" s="100">
        <v>171.61339991679952</v>
      </c>
      <c r="G10" s="100">
        <v>171.61339991679952</v>
      </c>
      <c r="H10" s="100">
        <v>171.61339991679952</v>
      </c>
      <c r="I10" s="100">
        <v>171.61339991679952</v>
      </c>
      <c r="J10" s="100">
        <v>171.61339991679952</v>
      </c>
      <c r="K10" s="100">
        <v>171.61339991679952</v>
      </c>
      <c r="L10" s="100">
        <v>171.61339991679952</v>
      </c>
      <c r="M10" s="100">
        <v>171.61339991679952</v>
      </c>
      <c r="N10" s="100">
        <v>171.61339991679952</v>
      </c>
      <c r="O10" s="100">
        <v>171.61339991679952</v>
      </c>
      <c r="P10" s="100">
        <v>171.61339991679952</v>
      </c>
      <c r="Q10" s="100">
        <v>171.61339991679952</v>
      </c>
      <c r="R10" s="100">
        <v>171.61339991679952</v>
      </c>
      <c r="S10" s="100">
        <v>171.61339991679952</v>
      </c>
      <c r="T10" s="100">
        <v>171.61339991679952</v>
      </c>
      <c r="U10" s="100">
        <v>171.61339991679952</v>
      </c>
      <c r="V10" s="100">
        <v>171.61339991679952</v>
      </c>
      <c r="W10" s="100">
        <v>171.61339991679952</v>
      </c>
      <c r="X10" s="100">
        <v>171.61339991679952</v>
      </c>
      <c r="Y10" s="100">
        <v>0</v>
      </c>
      <c r="Z10" s="100">
        <v>343.22679983359905</v>
      </c>
      <c r="AA10" s="100">
        <v>171.61339991679952</v>
      </c>
      <c r="AB10" s="100">
        <v>171.61339991679952</v>
      </c>
      <c r="AC10" s="100">
        <v>171.61339991679952</v>
      </c>
      <c r="AD10" s="100">
        <v>171.61339991679952</v>
      </c>
      <c r="AE10" s="100">
        <v>171.61339991679952</v>
      </c>
      <c r="AF10" s="100">
        <v>171.61339991679952</v>
      </c>
      <c r="AG10" s="100">
        <v>171.61339991679952</v>
      </c>
      <c r="AH10" s="100">
        <v>171.61339991679952</v>
      </c>
      <c r="AI10" s="100">
        <v>0</v>
      </c>
      <c r="AJ10" s="100">
        <v>343.22679983359905</v>
      </c>
      <c r="AK10" s="100">
        <v>171.61339991679952</v>
      </c>
      <c r="AL10" s="100">
        <v>171.61339991679952</v>
      </c>
      <c r="AM10" s="100">
        <v>171.61339991679952</v>
      </c>
      <c r="AN10" s="100">
        <v>171.61339991679952</v>
      </c>
      <c r="AO10" s="100">
        <v>171.61339991679952</v>
      </c>
      <c r="AP10" s="100">
        <v>171.61339991679952</v>
      </c>
      <c r="AQ10" s="100">
        <v>171.61339991679952</v>
      </c>
      <c r="AR10" s="100">
        <v>171.61339991679952</v>
      </c>
      <c r="AS10" s="100">
        <v>171.61339991679952</v>
      </c>
      <c r="AT10" s="100">
        <v>171.61339991679952</v>
      </c>
      <c r="AU10" s="100">
        <v>171.61339991679952</v>
      </c>
      <c r="AV10" s="100">
        <v>0</v>
      </c>
      <c r="AW10" s="100">
        <v>343.22679983359905</v>
      </c>
      <c r="AX10" s="100">
        <v>171.61339991679952</v>
      </c>
      <c r="AY10" s="100">
        <v>171.61339991679952</v>
      </c>
      <c r="AZ10" s="100">
        <v>171.61339991679952</v>
      </c>
    </row>
    <row r="11" spans="1:53">
      <c r="B11" s="119">
        <v>2</v>
      </c>
      <c r="C11" s="106" t="s">
        <v>293</v>
      </c>
      <c r="D11" s="100">
        <v>0</v>
      </c>
      <c r="E11" s="100">
        <v>0</v>
      </c>
      <c r="G11" s="100">
        <v>0</v>
      </c>
      <c r="H11" s="100">
        <v>0</v>
      </c>
      <c r="I11" s="100">
        <v>0</v>
      </c>
      <c r="J11" s="100">
        <v>0</v>
      </c>
      <c r="L11" s="100">
        <v>0</v>
      </c>
      <c r="M11" s="100">
        <v>0</v>
      </c>
      <c r="P11" s="100">
        <v>0</v>
      </c>
      <c r="Q11" s="100">
        <v>0</v>
      </c>
      <c r="S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D11" s="100">
        <v>0</v>
      </c>
      <c r="AG11" s="100">
        <v>0</v>
      </c>
      <c r="AH11" s="100">
        <v>0</v>
      </c>
      <c r="AI11" s="100">
        <v>0</v>
      </c>
      <c r="AJ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S11" s="100">
        <v>0</v>
      </c>
      <c r="AT11" s="100">
        <v>0</v>
      </c>
      <c r="AU11" s="100">
        <v>0</v>
      </c>
      <c r="AV11" s="100">
        <v>0</v>
      </c>
      <c r="AX11" s="100">
        <v>0</v>
      </c>
      <c r="AY11" s="100">
        <v>0</v>
      </c>
      <c r="AZ11" s="100">
        <v>0</v>
      </c>
      <c r="BA11" s="100">
        <v>0</v>
      </c>
    </row>
    <row r="12" spans="1:53">
      <c r="B12" s="120">
        <v>3</v>
      </c>
      <c r="C12" s="106" t="s">
        <v>293</v>
      </c>
      <c r="F12" s="100">
        <v>43</v>
      </c>
      <c r="I12" s="100">
        <v>0</v>
      </c>
      <c r="L12" s="100">
        <v>0</v>
      </c>
      <c r="M12" s="100">
        <v>0</v>
      </c>
      <c r="V12" s="100">
        <v>0</v>
      </c>
      <c r="W12" s="100">
        <v>0</v>
      </c>
      <c r="X12" s="100">
        <v>0</v>
      </c>
      <c r="Y12" s="100">
        <v>0</v>
      </c>
      <c r="AA12" s="100">
        <v>0</v>
      </c>
      <c r="AE12" s="100">
        <v>0</v>
      </c>
      <c r="AK12" s="100">
        <v>0</v>
      </c>
      <c r="AN12" s="100">
        <v>0</v>
      </c>
    </row>
    <row r="13" spans="1:53">
      <c r="B13" s="120">
        <v>4</v>
      </c>
      <c r="C13" s="106" t="s">
        <v>293</v>
      </c>
    </row>
    <row r="14" spans="1:53">
      <c r="A14" s="115" t="s">
        <v>134</v>
      </c>
      <c r="B14" s="121">
        <v>1</v>
      </c>
      <c r="C14" s="117" t="s">
        <v>293</v>
      </c>
      <c r="D14" s="117">
        <v>3898.8375006639822</v>
      </c>
      <c r="E14" s="117">
        <f t="shared" ref="E14:AZ14" si="0">D$172*SUM(D$122:D$169)</f>
        <v>3201.9679284818408</v>
      </c>
      <c r="F14" s="117">
        <f t="shared" si="0"/>
        <v>2499.649760237</v>
      </c>
      <c r="G14" s="117">
        <f t="shared" si="0"/>
        <v>1889.722288816919</v>
      </c>
      <c r="H14" s="117">
        <f t="shared" si="0"/>
        <v>1396.0267796321207</v>
      </c>
      <c r="I14" s="117">
        <f t="shared" si="0"/>
        <v>1268.0038055003615</v>
      </c>
      <c r="J14" s="117">
        <f t="shared" si="0"/>
        <v>1394.5664195615984</v>
      </c>
      <c r="K14" s="117">
        <f t="shared" si="0"/>
        <v>1293.7246979716595</v>
      </c>
      <c r="L14" s="117">
        <f t="shared" si="0"/>
        <v>1072.820719465074</v>
      </c>
      <c r="M14" s="117">
        <f t="shared" si="0"/>
        <v>1089.3942680395292</v>
      </c>
      <c r="N14" s="117">
        <f t="shared" si="0"/>
        <v>1112.8270808634538</v>
      </c>
      <c r="O14" s="117">
        <f t="shared" si="0"/>
        <v>1018.7006959276093</v>
      </c>
      <c r="P14" s="117">
        <f t="shared" si="0"/>
        <v>764.29203791897635</v>
      </c>
      <c r="Q14" s="117">
        <f t="shared" si="0"/>
        <v>920.16415375029089</v>
      </c>
      <c r="R14" s="117">
        <f t="shared" si="0"/>
        <v>997.6114356622279</v>
      </c>
      <c r="S14" s="117">
        <f t="shared" si="0"/>
        <v>1005.2136071628101</v>
      </c>
      <c r="T14" s="117">
        <f t="shared" si="0"/>
        <v>1057.3812671732637</v>
      </c>
      <c r="U14" s="117">
        <f t="shared" si="0"/>
        <v>1090.1603120251239</v>
      </c>
      <c r="V14" s="117">
        <f t="shared" si="0"/>
        <v>966.72201823568355</v>
      </c>
      <c r="W14" s="117">
        <f t="shared" si="0"/>
        <v>1174.3534000618836</v>
      </c>
      <c r="X14" s="117">
        <f t="shared" si="0"/>
        <v>992.04743006520471</v>
      </c>
      <c r="Y14" s="117">
        <f t="shared" si="0"/>
        <v>1040.0298325866349</v>
      </c>
      <c r="Z14" s="117">
        <f t="shared" si="0"/>
        <v>1214.9622685384868</v>
      </c>
      <c r="AA14" s="117">
        <f t="shared" si="0"/>
        <v>1017.8443359816773</v>
      </c>
      <c r="AB14" s="117">
        <f t="shared" si="0"/>
        <v>1148.9727751561595</v>
      </c>
      <c r="AC14" s="117">
        <f t="shared" si="0"/>
        <v>1133.1811458883906</v>
      </c>
      <c r="AD14" s="117">
        <f t="shared" si="0"/>
        <v>978.40867130116681</v>
      </c>
      <c r="AE14" s="117">
        <f t="shared" si="0"/>
        <v>849.23890495584101</v>
      </c>
      <c r="AF14" s="117">
        <f t="shared" si="0"/>
        <v>1119.469799933943</v>
      </c>
      <c r="AG14" s="117">
        <f t="shared" si="0"/>
        <v>832.59378264745897</v>
      </c>
      <c r="AH14" s="117">
        <f t="shared" si="0"/>
        <v>1036.5117514718888</v>
      </c>
      <c r="AI14" s="117">
        <f t="shared" si="0"/>
        <v>822.66664084809508</v>
      </c>
      <c r="AJ14" s="117">
        <f t="shared" si="0"/>
        <v>673.9344327008339</v>
      </c>
      <c r="AK14" s="117">
        <f t="shared" si="0"/>
        <v>626.61806463804339</v>
      </c>
      <c r="AL14" s="117">
        <f t="shared" si="0"/>
        <v>706.23011040823985</v>
      </c>
      <c r="AM14" s="117">
        <f t="shared" si="0"/>
        <v>604.05780251658268</v>
      </c>
      <c r="AN14" s="117">
        <f t="shared" si="0"/>
        <v>816.21131335554776</v>
      </c>
      <c r="AO14" s="117">
        <f t="shared" si="0"/>
        <v>796.8875413205559</v>
      </c>
      <c r="AP14" s="117">
        <f t="shared" si="0"/>
        <v>943.72952979203274</v>
      </c>
      <c r="AQ14" s="117">
        <f t="shared" si="0"/>
        <v>841.10709820271302</v>
      </c>
      <c r="AR14" s="117">
        <f t="shared" si="0"/>
        <v>1134.2154425273823</v>
      </c>
      <c r="AS14" s="117">
        <f t="shared" si="0"/>
        <v>1141.6970164566137</v>
      </c>
      <c r="AT14" s="117">
        <f t="shared" si="0"/>
        <v>1005.6140109753504</v>
      </c>
      <c r="AU14" s="117">
        <f t="shared" si="0"/>
        <v>740.54118125220373</v>
      </c>
      <c r="AV14" s="117">
        <f t="shared" si="0"/>
        <v>967.08576884487786</v>
      </c>
      <c r="AW14" s="117">
        <f t="shared" si="0"/>
        <v>900.24542879883143</v>
      </c>
      <c r="AX14" s="117">
        <f t="shared" si="0"/>
        <v>906.24727536370131</v>
      </c>
      <c r="AY14" s="117">
        <f t="shared" si="0"/>
        <v>685.63755149284509</v>
      </c>
      <c r="AZ14" s="110">
        <f t="shared" si="0"/>
        <v>825.8511439570666</v>
      </c>
      <c r="BA14" s="107">
        <f>SUM($E14:$AZ14)</f>
        <v>51715.140728465805</v>
      </c>
    </row>
    <row r="15" spans="1:53">
      <c r="A15" s="122" t="s">
        <v>123</v>
      </c>
      <c r="B15" s="123">
        <v>1</v>
      </c>
      <c r="C15" s="124" t="s">
        <v>293</v>
      </c>
      <c r="D15" s="124">
        <v>620.87923391506502</v>
      </c>
      <c r="E15" s="124">
        <v>1714.542579509912</v>
      </c>
      <c r="F15" s="124">
        <v>1419.4134523958462</v>
      </c>
      <c r="G15" s="124">
        <v>969.41345239584621</v>
      </c>
      <c r="H15" s="124">
        <v>1425.9134523958462</v>
      </c>
      <c r="I15" s="124">
        <v>1425.9134523958462</v>
      </c>
      <c r="J15" s="124">
        <v>1425.9134523958462</v>
      </c>
      <c r="K15" s="124">
        <v>969.41345239584621</v>
      </c>
      <c r="L15" s="124">
        <v>1425.9134523958462</v>
      </c>
      <c r="M15" s="124">
        <v>1425.9134523958462</v>
      </c>
      <c r="N15" s="124">
        <v>1425.9134523958462</v>
      </c>
      <c r="O15" s="124">
        <v>969.41345239584621</v>
      </c>
      <c r="P15" s="124">
        <v>1419.4134523958462</v>
      </c>
      <c r="Q15" s="124">
        <v>1425.9134523958462</v>
      </c>
      <c r="R15" s="124">
        <v>1380.4714016576827</v>
      </c>
      <c r="S15" s="124">
        <v>1425.9134523958462</v>
      </c>
      <c r="T15" s="124">
        <v>1389.4134523958462</v>
      </c>
      <c r="U15" s="124">
        <v>999.41345239584621</v>
      </c>
      <c r="V15" s="124">
        <v>1389.4134523958462</v>
      </c>
      <c r="W15" s="124">
        <v>999.41345239584621</v>
      </c>
      <c r="X15" s="124">
        <v>1425.9134523958462</v>
      </c>
      <c r="Y15" s="124">
        <v>1425.9134523958462</v>
      </c>
      <c r="Z15" s="124">
        <v>1077.379233915065</v>
      </c>
      <c r="AA15" s="124">
        <v>1774.4476708766274</v>
      </c>
      <c r="AB15" s="124">
        <v>1425.9134523958462</v>
      </c>
      <c r="AC15" s="124">
        <v>999.41345239584621</v>
      </c>
      <c r="AD15" s="124">
        <v>969.41345239584621</v>
      </c>
      <c r="AE15" s="124">
        <v>1425.9134523958462</v>
      </c>
      <c r="AF15" s="124">
        <v>620.87923391506502</v>
      </c>
      <c r="AG15" s="124">
        <v>1774.4476708766274</v>
      </c>
      <c r="AH15" s="124">
        <v>1425.9134523958462</v>
      </c>
      <c r="AI15" s="124">
        <v>1419.4134523958462</v>
      </c>
      <c r="AJ15" s="124">
        <v>1425.9134523958462</v>
      </c>
      <c r="AK15" s="124">
        <v>1419.4134523958462</v>
      </c>
      <c r="AL15" s="124">
        <v>969.41345239584621</v>
      </c>
      <c r="AM15" s="124">
        <v>1419.4134523958462</v>
      </c>
      <c r="AN15" s="124">
        <v>1425.9134523958462</v>
      </c>
      <c r="AO15" s="124">
        <v>1425.9134523958462</v>
      </c>
      <c r="AP15" s="124">
        <v>969.41345239584621</v>
      </c>
      <c r="AQ15" s="124">
        <v>1425.9134523958462</v>
      </c>
      <c r="AR15" s="124">
        <v>1425.9134523958462</v>
      </c>
      <c r="AS15" s="124">
        <v>1419.4134523958462</v>
      </c>
      <c r="AT15" s="124">
        <v>969.41345239584621</v>
      </c>
      <c r="AU15" s="124">
        <v>1425.9134523958462</v>
      </c>
      <c r="AV15" s="124">
        <v>1425.9134523958462</v>
      </c>
      <c r="AW15" s="124">
        <v>1425.9134523958462</v>
      </c>
      <c r="AX15" s="124">
        <v>969.41345239584621</v>
      </c>
      <c r="AY15" s="124">
        <v>1419.4134523958462</v>
      </c>
      <c r="AZ15" s="100">
        <v>348.53421848078125</v>
      </c>
    </row>
    <row r="16" spans="1:53">
      <c r="A16" s="110"/>
      <c r="B16" s="119">
        <v>2</v>
      </c>
      <c r="C16" s="109" t="s">
        <v>293</v>
      </c>
      <c r="D16" s="106">
        <v>0</v>
      </c>
      <c r="E16" s="110">
        <v>0</v>
      </c>
      <c r="F16" s="110"/>
      <c r="G16" s="110">
        <v>6.5</v>
      </c>
      <c r="H16" s="110">
        <v>0</v>
      </c>
      <c r="I16" s="110">
        <v>0</v>
      </c>
      <c r="J16" s="110">
        <v>0</v>
      </c>
      <c r="K16" s="110"/>
      <c r="L16" s="110">
        <v>0</v>
      </c>
      <c r="M16" s="110">
        <v>0</v>
      </c>
      <c r="N16" s="110"/>
      <c r="O16" s="110"/>
      <c r="P16" s="110">
        <v>456.5</v>
      </c>
      <c r="Q16" s="110">
        <v>6.5</v>
      </c>
      <c r="R16" s="110"/>
      <c r="S16" s="110">
        <v>0</v>
      </c>
      <c r="T16" s="110"/>
      <c r="U16" s="110">
        <v>36.5</v>
      </c>
      <c r="V16" s="110">
        <v>426.5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B16" s="110"/>
      <c r="AC16" s="110"/>
      <c r="AD16" s="110">
        <v>0</v>
      </c>
      <c r="AE16" s="110"/>
      <c r="AF16" s="110"/>
      <c r="AG16" s="110">
        <v>456.5</v>
      </c>
      <c r="AH16" s="110">
        <v>0</v>
      </c>
      <c r="AI16" s="110">
        <v>0</v>
      </c>
      <c r="AJ16" s="110">
        <v>6.5</v>
      </c>
      <c r="AK16" s="110"/>
      <c r="AL16" s="110">
        <v>6.5</v>
      </c>
      <c r="AM16" s="110">
        <v>456.5</v>
      </c>
      <c r="AN16" s="110">
        <v>6.5</v>
      </c>
      <c r="AO16" s="110">
        <v>0</v>
      </c>
      <c r="AP16" s="110">
        <v>0</v>
      </c>
      <c r="AQ16" s="110">
        <v>456.5</v>
      </c>
      <c r="AR16" s="110"/>
      <c r="AS16" s="110">
        <v>0</v>
      </c>
      <c r="AT16" s="110">
        <v>6.5</v>
      </c>
      <c r="AU16" s="110">
        <v>456.5</v>
      </c>
      <c r="AV16" s="110">
        <v>0</v>
      </c>
      <c r="AW16" s="110"/>
      <c r="AX16" s="110">
        <v>0</v>
      </c>
      <c r="AY16" s="110">
        <v>456.5</v>
      </c>
      <c r="AZ16" s="100">
        <v>6.5</v>
      </c>
      <c r="BA16" s="100">
        <v>456.5</v>
      </c>
    </row>
    <row r="17" spans="1:51">
      <c r="A17" s="110"/>
      <c r="B17" s="119">
        <v>3</v>
      </c>
      <c r="C17" s="109" t="s">
        <v>293</v>
      </c>
      <c r="D17" s="106"/>
      <c r="E17" s="110"/>
      <c r="F17" s="110">
        <v>0</v>
      </c>
      <c r="G17" s="110"/>
      <c r="H17" s="110"/>
      <c r="I17" s="110">
        <v>456.5</v>
      </c>
      <c r="J17" s="110"/>
      <c r="K17" s="110"/>
      <c r="L17" s="110">
        <v>0</v>
      </c>
      <c r="M17" s="110">
        <v>456.5</v>
      </c>
      <c r="N17" s="110"/>
      <c r="O17" s="110"/>
      <c r="P17" s="110"/>
      <c r="Q17" s="110"/>
      <c r="R17" s="110"/>
      <c r="S17" s="110"/>
      <c r="T17" s="110"/>
      <c r="U17" s="110"/>
      <c r="V17" s="110">
        <v>0</v>
      </c>
      <c r="W17" s="110">
        <v>0</v>
      </c>
      <c r="X17" s="110">
        <v>36.5</v>
      </c>
      <c r="Y17" s="110">
        <v>426.5</v>
      </c>
      <c r="Z17" s="110"/>
      <c r="AA17" s="110">
        <v>0</v>
      </c>
      <c r="AB17" s="110"/>
      <c r="AC17" s="110"/>
      <c r="AD17" s="110"/>
      <c r="AE17" s="110">
        <v>426.5</v>
      </c>
      <c r="AF17" s="110"/>
      <c r="AG17" s="110"/>
      <c r="AH17" s="110"/>
      <c r="AI17" s="110"/>
      <c r="AJ17" s="110"/>
      <c r="AK17" s="110">
        <v>0</v>
      </c>
      <c r="AL17" s="110"/>
      <c r="AM17" s="110"/>
      <c r="AN17" s="110">
        <v>0</v>
      </c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</row>
    <row r="18" spans="1:51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1">
      <c r="A20" s="102" t="s">
        <v>294</v>
      </c>
    </row>
    <row r="21" spans="1:51">
      <c r="A21" s="126" t="s">
        <v>125</v>
      </c>
      <c r="B21" s="123">
        <v>1</v>
      </c>
      <c r="C21" s="124" t="s">
        <v>293</v>
      </c>
      <c r="D21" s="124">
        <v>4081.2645598754193</v>
      </c>
      <c r="E21" s="124">
        <v>4065.2749106744523</v>
      </c>
      <c r="F21" s="124">
        <v>1926.8803962076272</v>
      </c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1">
      <c r="A22" s="109"/>
      <c r="B22" s="120">
        <v>2</v>
      </c>
      <c r="C22" s="110" t="s">
        <v>293</v>
      </c>
      <c r="D22" s="110">
        <v>0</v>
      </c>
      <c r="E22" s="110">
        <v>0</v>
      </c>
      <c r="F22" s="110">
        <v>0</v>
      </c>
      <c r="G22" s="110">
        <v>1597.2425545938395</v>
      </c>
      <c r="H22" s="110">
        <v>2132.3443123020802</v>
      </c>
      <c r="I22" s="110">
        <v>1054.5083348573887</v>
      </c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1">
      <c r="A23" s="109"/>
      <c r="B23" s="127">
        <v>3</v>
      </c>
      <c r="C23" s="110" t="s">
        <v>293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1597.0618566472917</v>
      </c>
      <c r="J23" s="110">
        <v>2282.7484836326589</v>
      </c>
      <c r="K23" s="110">
        <v>1870.3211789557761</v>
      </c>
      <c r="L23" s="110">
        <v>557.66626974988412</v>
      </c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1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220.0077413853719</v>
      </c>
      <c r="L24" s="125">
        <v>1938.9433809196435</v>
      </c>
      <c r="M24" s="125">
        <v>2337.0742329028085</v>
      </c>
      <c r="N24" s="125">
        <v>1635.1204337260328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1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1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1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1">
      <c r="A28" s="109"/>
      <c r="B28" s="120">
        <v>4</v>
      </c>
      <c r="C28" s="109" t="s">
        <v>293</v>
      </c>
      <c r="D28" s="110">
        <v>0</v>
      </c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1">
      <c r="A29" s="109"/>
      <c r="B29" s="127">
        <v>5</v>
      </c>
      <c r="C29" s="109" t="s">
        <v>293</v>
      </c>
      <c r="D29" s="110">
        <v>0</v>
      </c>
      <c r="E29" s="110">
        <v>0</v>
      </c>
      <c r="F29" s="110">
        <v>0</v>
      </c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1">
      <c r="A30" s="109"/>
      <c r="B30" s="127">
        <v>6</v>
      </c>
      <c r="C30" s="109" t="s">
        <v>293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1">
      <c r="A31" s="109"/>
      <c r="B31" s="130">
        <v>7</v>
      </c>
      <c r="C31" s="109" t="s">
        <v>293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1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>
        <v>863.78871428022603</v>
      </c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>
        <v>0</v>
      </c>
      <c r="E41" s="106">
        <v>0</v>
      </c>
      <c r="F41" s="106">
        <v>1692.4213667794756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>
        <v>0</v>
      </c>
      <c r="E42" s="106">
        <v>0</v>
      </c>
      <c r="F42" s="106">
        <v>0</v>
      </c>
      <c r="G42" s="106">
        <v>1095.5488575942281</v>
      </c>
      <c r="H42" s="106">
        <v>1920.9329937173211</v>
      </c>
      <c r="I42" s="106">
        <v>1041.9267995665753</v>
      </c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705.15370273816882</v>
      </c>
      <c r="J43" s="106">
        <v>1651.23400834019</v>
      </c>
      <c r="K43" s="106">
        <v>1593.6169577987891</v>
      </c>
      <c r="L43" s="106">
        <v>544.89554891824469</v>
      </c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975.01896583092525</v>
      </c>
      <c r="M44" s="106">
        <v>2144.9097126307079</v>
      </c>
      <c r="N44" s="106">
        <v>1578.5769243349371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>
        <v>0</v>
      </c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>
        <v>0</v>
      </c>
      <c r="E89" s="110">
        <v>0</v>
      </c>
      <c r="F89" s="110">
        <v>0</v>
      </c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43104.483198960064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0</v>
      </c>
      <c r="D95" s="110">
        <v>0</v>
      </c>
      <c r="E95" s="110">
        <v>15.989649200967051</v>
      </c>
      <c r="F95" s="110">
        <v>2154.3841636677921</v>
      </c>
      <c r="G95" s="110">
        <v>4081.2645598754193</v>
      </c>
      <c r="H95" s="110">
        <v>4081.2645598754193</v>
      </c>
      <c r="I95" s="110">
        <v>4081.2645598754193</v>
      </c>
      <c r="J95" s="110">
        <v>4081.2645598754193</v>
      </c>
      <c r="K95" s="110">
        <v>4081.2645598754193</v>
      </c>
      <c r="L95" s="110">
        <v>4081.2645598754193</v>
      </c>
      <c r="M95" s="110">
        <v>4081.2645598754193</v>
      </c>
      <c r="N95" s="110">
        <v>4081.2645598754193</v>
      </c>
      <c r="O95" s="110">
        <v>4081.2645598754193</v>
      </c>
      <c r="P95" s="110">
        <v>2888.5053601177633</v>
      </c>
      <c r="Q95" s="110">
        <v>4081.2645598754193</v>
      </c>
      <c r="R95" s="110">
        <v>4081.2645598754193</v>
      </c>
      <c r="S95" s="110">
        <v>4081.2645598754193</v>
      </c>
      <c r="T95" s="110">
        <v>4081.2645598754193</v>
      </c>
      <c r="U95" s="110">
        <v>4081.2645598754193</v>
      </c>
      <c r="V95" s="110">
        <v>4081.2645598754193</v>
      </c>
      <c r="W95" s="110">
        <v>4081.2645598754193</v>
      </c>
      <c r="X95" s="110">
        <v>4081.2645598754193</v>
      </c>
      <c r="Y95" s="110">
        <v>4081.2645598754193</v>
      </c>
      <c r="Z95" s="110">
        <v>4081.2645598754193</v>
      </c>
      <c r="AA95" s="110">
        <v>4081.2645598754193</v>
      </c>
      <c r="AB95" s="110">
        <v>4081.2645598754193</v>
      </c>
      <c r="AC95" s="110">
        <v>4081.2645598754193</v>
      </c>
      <c r="AD95" s="110">
        <v>3761.8214481389414</v>
      </c>
      <c r="AE95" s="110">
        <v>4081.2645598754193</v>
      </c>
      <c r="AF95" s="110">
        <v>3042.8467491377737</v>
      </c>
      <c r="AG95" s="110">
        <v>3043.3155147434986</v>
      </c>
      <c r="AH95" s="110">
        <v>4081.2645598754193</v>
      </c>
      <c r="AI95" s="110">
        <v>4081.2645598754193</v>
      </c>
      <c r="AJ95" s="110">
        <v>4081.2645598754193</v>
      </c>
      <c r="AK95" s="110">
        <v>4081.2645598754193</v>
      </c>
      <c r="AL95" s="110">
        <v>4081.2645598754193</v>
      </c>
      <c r="AM95" s="110">
        <v>4081.2645598754193</v>
      </c>
      <c r="AN95" s="110">
        <v>4081.2645598754193</v>
      </c>
      <c r="AO95" s="110">
        <v>4081.2645598754193</v>
      </c>
      <c r="AP95" s="110">
        <v>4081.2645598754193</v>
      </c>
      <c r="AQ95" s="110">
        <v>4081.2645598754193</v>
      </c>
      <c r="AR95" s="110">
        <v>4081.2645598754193</v>
      </c>
      <c r="AS95" s="110">
        <v>3048.7498380060097</v>
      </c>
      <c r="AT95" s="110">
        <v>4081.2645598754193</v>
      </c>
      <c r="AU95" s="110">
        <v>4081.2645598754193</v>
      </c>
      <c r="AV95" s="110">
        <v>4081.2645598754193</v>
      </c>
      <c r="AW95" s="110">
        <v>4081.2645598754193</v>
      </c>
      <c r="AX95" s="110">
        <v>3797.7758918127574</v>
      </c>
      <c r="AY95" s="110">
        <v>4081.2645598754193</v>
      </c>
    </row>
    <row r="96" spans="1:52">
      <c r="A96" s="109"/>
      <c r="B96" s="120">
        <v>2</v>
      </c>
      <c r="C96" s="110">
        <v>0</v>
      </c>
      <c r="D96" s="110">
        <v>0</v>
      </c>
      <c r="E96" s="110">
        <v>0</v>
      </c>
      <c r="F96" s="110">
        <v>0</v>
      </c>
      <c r="G96" s="110">
        <v>291.14160907395262</v>
      </c>
      <c r="H96" s="110">
        <v>1885.0618566472917</v>
      </c>
      <c r="I96" s="110">
        <v>3026.7562250180308</v>
      </c>
      <c r="J96" s="110">
        <v>4081.2645598754193</v>
      </c>
      <c r="K96" s="110">
        <v>4081.2645598754193</v>
      </c>
      <c r="L96" s="110">
        <v>4081.2645598754193</v>
      </c>
      <c r="M96" s="110">
        <v>4081.2645598754193</v>
      </c>
      <c r="N96" s="110">
        <v>4081.2645598754193</v>
      </c>
      <c r="O96" s="110">
        <v>4081.2645598754193</v>
      </c>
      <c r="P96" s="110">
        <v>4081.2645598754193</v>
      </c>
      <c r="Q96" s="110">
        <v>2888.5053601177633</v>
      </c>
      <c r="R96" s="110">
        <v>4081.2645598754193</v>
      </c>
      <c r="S96" s="110">
        <v>4081.2645598754193</v>
      </c>
      <c r="T96" s="110">
        <v>4081.2645598754193</v>
      </c>
      <c r="U96" s="110">
        <v>4081.2645598754193</v>
      </c>
      <c r="V96" s="110">
        <v>4081.2645598754193</v>
      </c>
      <c r="W96" s="110">
        <v>4081.2645598754193</v>
      </c>
      <c r="X96" s="110">
        <v>4081.2645598754193</v>
      </c>
      <c r="Y96" s="110">
        <v>4081.2645598754193</v>
      </c>
      <c r="Z96" s="110">
        <v>4081.2645598754193</v>
      </c>
      <c r="AA96" s="110">
        <v>4081.2645598754193</v>
      </c>
      <c r="AB96" s="110">
        <v>4081.2645598754193</v>
      </c>
      <c r="AC96" s="110">
        <v>4081.2645598754193</v>
      </c>
      <c r="AD96" s="110">
        <v>4081.2645598754193</v>
      </c>
      <c r="AE96" s="110">
        <v>3761.8214481389414</v>
      </c>
      <c r="AF96" s="110">
        <v>4081.2645598754193</v>
      </c>
      <c r="AG96" s="110">
        <v>3042.8467491377737</v>
      </c>
      <c r="AH96" s="110">
        <v>3043.3155147434986</v>
      </c>
      <c r="AI96" s="110">
        <v>4081.2645598754193</v>
      </c>
      <c r="AJ96" s="110">
        <v>4081.2645598754193</v>
      </c>
      <c r="AK96" s="110">
        <v>4081.2645598754193</v>
      </c>
      <c r="AL96" s="110">
        <v>4081.2645598754193</v>
      </c>
      <c r="AM96" s="110">
        <v>4081.2645598754193</v>
      </c>
      <c r="AN96" s="110">
        <v>4081.2645598754193</v>
      </c>
      <c r="AO96" s="110">
        <v>4081.2645598754193</v>
      </c>
      <c r="AP96" s="110">
        <v>4081.2645598754193</v>
      </c>
      <c r="AQ96" s="110">
        <v>4081.2645598754193</v>
      </c>
      <c r="AR96" s="110">
        <v>4081.2645598754193</v>
      </c>
      <c r="AS96" s="110">
        <v>4081.2645598754193</v>
      </c>
      <c r="AT96" s="110">
        <v>3048.7498380060097</v>
      </c>
      <c r="AU96" s="110">
        <v>4081.2645598754193</v>
      </c>
      <c r="AV96" s="110">
        <v>4081.2645598754193</v>
      </c>
      <c r="AW96" s="110">
        <v>4081.2645598754193</v>
      </c>
      <c r="AX96" s="110">
        <v>4081.2645598754193</v>
      </c>
      <c r="AY96" s="110">
        <v>3797.7758918127574</v>
      </c>
    </row>
    <row r="97" spans="1:52">
      <c r="A97" s="109"/>
      <c r="B97" s="127">
        <v>3</v>
      </c>
      <c r="C97" s="110">
        <v>0</v>
      </c>
      <c r="D97" s="110">
        <v>0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467.0077413853719</v>
      </c>
      <c r="K97" s="110">
        <v>2210.9433809196435</v>
      </c>
      <c r="L97" s="110">
        <v>3523.5982901255352</v>
      </c>
      <c r="M97" s="110">
        <v>4081.2645598754193</v>
      </c>
      <c r="N97" s="110">
        <v>4081.2645598754193</v>
      </c>
      <c r="O97" s="110">
        <v>4081.2645598754193</v>
      </c>
      <c r="P97" s="110">
        <v>4081.2645598754193</v>
      </c>
      <c r="Q97" s="110">
        <v>4081.2645598754193</v>
      </c>
      <c r="R97" s="110">
        <v>2888.5053601177633</v>
      </c>
      <c r="S97" s="110">
        <v>4081.2645598754193</v>
      </c>
      <c r="T97" s="110">
        <v>4081.2645598754193</v>
      </c>
      <c r="U97" s="110">
        <v>4081.2645598754193</v>
      </c>
      <c r="V97" s="110">
        <v>4081.2645598754193</v>
      </c>
      <c r="W97" s="110">
        <v>4081.2645598754193</v>
      </c>
      <c r="X97" s="110">
        <v>4081.2645598754193</v>
      </c>
      <c r="Y97" s="110">
        <v>4081.2645598754193</v>
      </c>
      <c r="Z97" s="110">
        <v>4081.2645598754193</v>
      </c>
      <c r="AA97" s="110">
        <v>4081.2645598754193</v>
      </c>
      <c r="AB97" s="110">
        <v>4081.2645598754193</v>
      </c>
      <c r="AC97" s="110">
        <v>4081.2645598754193</v>
      </c>
      <c r="AD97" s="110">
        <v>4081.2645598754193</v>
      </c>
      <c r="AE97" s="110">
        <v>4081.2645598754193</v>
      </c>
      <c r="AF97" s="110">
        <v>3761.8214481389414</v>
      </c>
      <c r="AG97" s="110">
        <v>4081.2645598754193</v>
      </c>
      <c r="AH97" s="110">
        <v>3042.8467491377737</v>
      </c>
      <c r="AI97" s="110">
        <v>3043.3155147434986</v>
      </c>
      <c r="AJ97" s="110">
        <v>4081.2645598754193</v>
      </c>
      <c r="AK97" s="110">
        <v>4081.2645598754193</v>
      </c>
      <c r="AL97" s="110">
        <v>4081.2645598754193</v>
      </c>
      <c r="AM97" s="110">
        <v>4081.2645598754193</v>
      </c>
      <c r="AN97" s="110">
        <v>4081.2645598754193</v>
      </c>
      <c r="AO97" s="110">
        <v>4081.2645598754193</v>
      </c>
      <c r="AP97" s="110">
        <v>4081.2645598754193</v>
      </c>
      <c r="AQ97" s="110">
        <v>4081.2645598754193</v>
      </c>
      <c r="AR97" s="110">
        <v>4081.2645598754193</v>
      </c>
      <c r="AS97" s="110">
        <v>4081.2645598754193</v>
      </c>
      <c r="AT97" s="110">
        <v>4081.2645598754193</v>
      </c>
      <c r="AU97" s="110">
        <v>3048.7498380060097</v>
      </c>
      <c r="AV97" s="110">
        <v>4081.2645598754193</v>
      </c>
      <c r="AW97" s="110">
        <v>4081.2645598754193</v>
      </c>
      <c r="AX97" s="110">
        <v>4081.2645598754193</v>
      </c>
      <c r="AY97" s="110">
        <v>4081.2645598754193</v>
      </c>
    </row>
    <row r="98" spans="1:52">
      <c r="A98" s="109"/>
      <c r="B98" s="130">
        <v>4</v>
      </c>
      <c r="C98" s="106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904.5240572227267</v>
      </c>
      <c r="N98" s="110">
        <v>2446.1441261493865</v>
      </c>
      <c r="O98" s="110">
        <v>4081.2645598754193</v>
      </c>
      <c r="P98" s="110">
        <v>4081.2645598754193</v>
      </c>
      <c r="Q98" s="110">
        <v>4081.2645598754193</v>
      </c>
      <c r="R98" s="110">
        <v>4081.2645598754193</v>
      </c>
      <c r="S98" s="110">
        <v>2888.5053601177633</v>
      </c>
      <c r="T98" s="110">
        <v>4081.2645598754193</v>
      </c>
      <c r="U98" s="110">
        <v>4081.2645598754193</v>
      </c>
      <c r="V98" s="110">
        <v>4081.2645598754193</v>
      </c>
      <c r="W98" s="110">
        <v>4081.2645598754193</v>
      </c>
      <c r="X98" s="110">
        <v>4081.2645598754193</v>
      </c>
      <c r="Y98" s="110">
        <v>4081.2645598754193</v>
      </c>
      <c r="Z98" s="110">
        <v>4081.2645598754193</v>
      </c>
      <c r="AA98" s="110">
        <v>4081.2645598754193</v>
      </c>
      <c r="AB98" s="110">
        <v>4081.2645598754193</v>
      </c>
      <c r="AC98" s="110">
        <v>4081.2645598754193</v>
      </c>
      <c r="AD98" s="110">
        <v>4081.2645598754193</v>
      </c>
      <c r="AE98" s="110">
        <v>4081.2645598754193</v>
      </c>
      <c r="AF98" s="110">
        <v>4081.2645598754193</v>
      </c>
      <c r="AG98" s="110">
        <v>3761.8214481389414</v>
      </c>
      <c r="AH98" s="110">
        <v>4081.2645598754193</v>
      </c>
      <c r="AI98" s="110">
        <v>3042.8467491377737</v>
      </c>
      <c r="AJ98" s="110">
        <v>3043.3155147434986</v>
      </c>
      <c r="AK98" s="110">
        <v>4081.2645598754193</v>
      </c>
      <c r="AL98" s="110">
        <v>4081.2645598754193</v>
      </c>
      <c r="AM98" s="110">
        <v>4081.2645598754193</v>
      </c>
      <c r="AN98" s="110">
        <v>4081.2645598754193</v>
      </c>
      <c r="AO98" s="110">
        <v>4081.2645598754193</v>
      </c>
      <c r="AP98" s="110">
        <v>4081.2645598754193</v>
      </c>
      <c r="AQ98" s="110">
        <v>4081.2645598754193</v>
      </c>
      <c r="AR98" s="110">
        <v>4081.2645598754193</v>
      </c>
      <c r="AS98" s="110">
        <v>4081.2645598754193</v>
      </c>
      <c r="AT98" s="110">
        <v>4081.2645598754193</v>
      </c>
      <c r="AU98" s="110">
        <v>4081.2645598754193</v>
      </c>
      <c r="AV98" s="110">
        <v>3048.7498380060097</v>
      </c>
      <c r="AW98" s="110">
        <v>4081.2645598754193</v>
      </c>
      <c r="AX98" s="110">
        <v>4081.2645598754193</v>
      </c>
      <c r="AY98" s="110">
        <v>4081.2645598754193</v>
      </c>
    </row>
    <row r="99" spans="1:52">
      <c r="A99" s="128"/>
      <c r="B99" s="132" t="s">
        <v>296</v>
      </c>
      <c r="C99" s="125">
        <v>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657.5240572227267</v>
      </c>
      <c r="O99" s="125">
        <v>2198.1441261493865</v>
      </c>
      <c r="P99" s="125">
        <v>3778.2645598754193</v>
      </c>
      <c r="Q99" s="125">
        <v>3579.2645598754193</v>
      </c>
      <c r="R99" s="125">
        <v>3610.2645598754193</v>
      </c>
      <c r="S99" s="125">
        <v>3665.2645598754193</v>
      </c>
      <c r="T99" s="125">
        <v>2514.5053601177633</v>
      </c>
      <c r="U99" s="125">
        <v>3351.2645598754193</v>
      </c>
      <c r="V99" s="125">
        <v>3416.2645598754193</v>
      </c>
      <c r="W99" s="125">
        <v>3296.2645598754193</v>
      </c>
      <c r="X99" s="125">
        <v>3274.2645598754193</v>
      </c>
      <c r="Y99" s="125">
        <v>3620.2645598754193</v>
      </c>
      <c r="Z99" s="125">
        <v>3610.2645598754193</v>
      </c>
      <c r="AA99" s="125">
        <v>3658.2645598754193</v>
      </c>
      <c r="AB99" s="125">
        <v>3588.2645598754193</v>
      </c>
      <c r="AC99" s="125">
        <v>3661.2645598754193</v>
      </c>
      <c r="AD99" s="125">
        <v>3724.2645598754193</v>
      </c>
      <c r="AE99" s="125">
        <v>3690.2645598754193</v>
      </c>
      <c r="AF99" s="125">
        <v>3665.2645598754193</v>
      </c>
      <c r="AG99" s="125">
        <v>3295.2645598754193</v>
      </c>
      <c r="AH99" s="125">
        <v>3016.8214481389414</v>
      </c>
      <c r="AI99" s="125">
        <v>3260.2645598754193</v>
      </c>
      <c r="AJ99" s="125">
        <v>2080.8467491377737</v>
      </c>
      <c r="AK99" s="125">
        <v>2727.3155147434986</v>
      </c>
      <c r="AL99" s="125">
        <v>3763.2645598754193</v>
      </c>
      <c r="AM99" s="125">
        <v>3765.2645598754193</v>
      </c>
      <c r="AN99" s="125">
        <v>3824.2645598754193</v>
      </c>
      <c r="AO99" s="125">
        <v>3472.2645598754193</v>
      </c>
      <c r="AP99" s="125">
        <v>3388.2645598754193</v>
      </c>
      <c r="AQ99" s="125">
        <v>3527.2645598754193</v>
      </c>
      <c r="AR99" s="125">
        <v>3539.2645598754193</v>
      </c>
      <c r="AS99" s="125">
        <v>3658.2645598754193</v>
      </c>
      <c r="AT99" s="125">
        <v>3647.2645598754193</v>
      </c>
      <c r="AU99" s="125">
        <v>3796.2645598754193</v>
      </c>
      <c r="AV99" s="125">
        <v>3725.2645598754193</v>
      </c>
      <c r="AW99" s="125">
        <v>2742.7498380060097</v>
      </c>
      <c r="AX99" s="125">
        <v>3736.2645598754193</v>
      </c>
      <c r="AY99" s="125">
        <v>3766.2645598754193</v>
      </c>
      <c r="AZ99" s="107">
        <f>SUM($D99:$AY99)</f>
        <v>127292.10844965406</v>
      </c>
    </row>
    <row r="100" spans="1:52">
      <c r="A100" s="131" t="s">
        <v>133</v>
      </c>
      <c r="B100" s="119">
        <v>1</v>
      </c>
      <c r="C100" s="106">
        <v>320.4677712891235</v>
      </c>
      <c r="D100" s="106">
        <v>1809.9094803651592</v>
      </c>
      <c r="E100" s="106">
        <v>320.4677712891235</v>
      </c>
      <c r="F100" s="106">
        <v>171.61339991679952</v>
      </c>
      <c r="G100" s="106">
        <v>171.61339991679952</v>
      </c>
      <c r="H100" s="106">
        <v>171.61339991679952</v>
      </c>
      <c r="I100" s="106">
        <v>171.61339991679952</v>
      </c>
      <c r="J100" s="106">
        <v>171.61339991679952</v>
      </c>
      <c r="K100" s="106">
        <v>171.61339991679952</v>
      </c>
      <c r="L100" s="106">
        <v>171.61339991679952</v>
      </c>
      <c r="M100" s="106">
        <v>171.61339991679952</v>
      </c>
      <c r="N100" s="106">
        <v>171.61339991679952</v>
      </c>
      <c r="O100" s="106">
        <v>171.61339991679952</v>
      </c>
      <c r="P100" s="106">
        <v>171.61339991679952</v>
      </c>
      <c r="Q100" s="106">
        <v>171.61339991679952</v>
      </c>
      <c r="R100" s="106">
        <v>171.61339991679952</v>
      </c>
      <c r="S100" s="106">
        <v>171.61339991679952</v>
      </c>
      <c r="T100" s="106">
        <v>171.61339991679952</v>
      </c>
      <c r="U100" s="106">
        <v>171.61339991679952</v>
      </c>
      <c r="V100" s="106">
        <v>171.61339991679952</v>
      </c>
      <c r="W100" s="106">
        <v>171.61339991679952</v>
      </c>
      <c r="X100" s="106">
        <v>171.61339991679952</v>
      </c>
      <c r="Y100" s="106">
        <v>0</v>
      </c>
      <c r="Z100" s="106">
        <v>343.22679983359905</v>
      </c>
      <c r="AA100" s="106">
        <v>171.61339991679952</v>
      </c>
      <c r="AB100" s="106">
        <v>171.61339991679952</v>
      </c>
      <c r="AC100" s="106">
        <v>171.61339991679952</v>
      </c>
      <c r="AD100" s="106">
        <v>171.61339991679952</v>
      </c>
      <c r="AE100" s="106">
        <v>171.61339991679952</v>
      </c>
      <c r="AF100" s="106">
        <v>171.61339991679952</v>
      </c>
      <c r="AG100" s="106">
        <v>171.61339991679952</v>
      </c>
      <c r="AH100" s="106">
        <v>171.61339991679952</v>
      </c>
      <c r="AI100" s="106">
        <v>0</v>
      </c>
      <c r="AJ100" s="106">
        <v>343.22679983359905</v>
      </c>
      <c r="AK100" s="106">
        <v>171.61339991679952</v>
      </c>
      <c r="AL100" s="106">
        <v>171.61339991679952</v>
      </c>
      <c r="AM100" s="106">
        <v>171.61339991679952</v>
      </c>
      <c r="AN100" s="106">
        <v>171.61339991679952</v>
      </c>
      <c r="AO100" s="106">
        <v>171.61339991679952</v>
      </c>
      <c r="AP100" s="106">
        <v>171.61339991679952</v>
      </c>
      <c r="AQ100" s="106">
        <v>171.61339991679952</v>
      </c>
      <c r="AR100" s="106">
        <v>171.61339991679952</v>
      </c>
      <c r="AS100" s="106">
        <v>171.61339991679952</v>
      </c>
      <c r="AT100" s="106">
        <v>171.61339991679952</v>
      </c>
      <c r="AU100" s="106">
        <v>171.61339991679952</v>
      </c>
      <c r="AV100" s="106">
        <v>0</v>
      </c>
      <c r="AW100" s="106">
        <v>343.22679983359905</v>
      </c>
      <c r="AX100" s="106">
        <v>171.61339991679952</v>
      </c>
      <c r="AY100" s="106">
        <v>171.61339991679952</v>
      </c>
    </row>
    <row r="101" spans="1:52">
      <c r="A101" s="109"/>
      <c r="B101" s="119">
        <v>2</v>
      </c>
      <c r="C101" s="106">
        <v>1543.1886258271413</v>
      </c>
      <c r="D101" s="106">
        <v>320.4677712891235</v>
      </c>
      <c r="E101" s="106">
        <v>1809.9094803651592</v>
      </c>
      <c r="F101" s="106">
        <v>320.4677712891235</v>
      </c>
      <c r="G101" s="106">
        <v>86.710746611936628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106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</row>
    <row r="102" spans="1:52">
      <c r="A102" s="109"/>
      <c r="B102" s="120">
        <v>3</v>
      </c>
      <c r="C102" s="106">
        <v>211.06369792458969</v>
      </c>
      <c r="D102" s="106">
        <v>868.25232375173096</v>
      </c>
      <c r="E102" s="106">
        <v>103.72009504085446</v>
      </c>
      <c r="F102" s="106">
        <v>892.6295754060136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3940.1318235894464</v>
      </c>
      <c r="D109" s="106">
        <v>3898.8375006639822</v>
      </c>
      <c r="E109" s="106">
        <v>3201.9679284818408</v>
      </c>
      <c r="F109" s="106">
        <v>2499.649760237</v>
      </c>
      <c r="G109" s="106">
        <v>1889.722288816919</v>
      </c>
      <c r="H109" s="106">
        <v>1396.0267796321207</v>
      </c>
      <c r="I109" s="106">
        <v>1268.0038055003615</v>
      </c>
      <c r="J109" s="106">
        <v>1394.5664195615984</v>
      </c>
      <c r="K109" s="106">
        <v>1293.7246979716595</v>
      </c>
      <c r="L109" s="106">
        <v>1072.820719465074</v>
      </c>
      <c r="M109" s="106">
        <v>1089.3942680395292</v>
      </c>
      <c r="N109" s="106">
        <v>1112.8270808634538</v>
      </c>
      <c r="O109" s="106">
        <v>1018.7006959276093</v>
      </c>
      <c r="P109" s="106">
        <v>764.29203791897635</v>
      </c>
      <c r="Q109" s="106">
        <v>920.16415375029089</v>
      </c>
      <c r="R109" s="106">
        <v>997.6114356622279</v>
      </c>
      <c r="S109" s="106">
        <v>1005.2136071628101</v>
      </c>
      <c r="T109" s="106">
        <v>1057.3812671732637</v>
      </c>
      <c r="U109" s="106">
        <v>1090.1603120251239</v>
      </c>
      <c r="V109" s="106">
        <v>966.72201823568355</v>
      </c>
      <c r="W109" s="106">
        <v>1174.3534000618836</v>
      </c>
      <c r="X109" s="106">
        <v>992.04743006520471</v>
      </c>
      <c r="Y109" s="106">
        <v>1040.0298325866349</v>
      </c>
      <c r="Z109" s="106">
        <v>1214.9622685384868</v>
      </c>
      <c r="AA109" s="106">
        <v>1017.8443359816773</v>
      </c>
      <c r="AB109" s="106">
        <v>1148.9727751561595</v>
      </c>
      <c r="AC109" s="106">
        <v>1133.1811458883906</v>
      </c>
      <c r="AD109" s="106">
        <v>978.40867130116681</v>
      </c>
      <c r="AE109" s="106">
        <v>849.23890495584101</v>
      </c>
      <c r="AF109" s="106">
        <v>1119.469799933943</v>
      </c>
      <c r="AG109" s="106">
        <v>832.59378264745897</v>
      </c>
      <c r="AH109" s="106">
        <v>1036.5117514718888</v>
      </c>
      <c r="AI109" s="106">
        <v>822.66664084809508</v>
      </c>
      <c r="AJ109" s="106">
        <v>673.9344327008339</v>
      </c>
      <c r="AK109" s="106">
        <v>626.61806463804339</v>
      </c>
      <c r="AL109" s="106">
        <v>706.23011040823985</v>
      </c>
      <c r="AM109" s="106">
        <v>604.05780251658268</v>
      </c>
      <c r="AN109" s="106">
        <v>816.21131335554776</v>
      </c>
      <c r="AO109" s="106">
        <v>796.8875413205559</v>
      </c>
      <c r="AP109" s="106">
        <v>943.72952979203274</v>
      </c>
      <c r="AQ109" s="106">
        <v>841.10709820271302</v>
      </c>
      <c r="AR109" s="106">
        <v>1134.2154425273823</v>
      </c>
      <c r="AS109" s="106">
        <v>1141.6970164566137</v>
      </c>
      <c r="AT109" s="106">
        <v>1005.6140109753504</v>
      </c>
      <c r="AU109" s="106">
        <v>740.54118125220373</v>
      </c>
      <c r="AV109" s="106">
        <v>967.08576884487786</v>
      </c>
      <c r="AW109" s="106">
        <v>900.24542879883143</v>
      </c>
      <c r="AX109" s="106">
        <v>906.24727536370131</v>
      </c>
      <c r="AY109" s="106">
        <v>685.63755149284509</v>
      </c>
    </row>
    <row r="110" spans="1:52">
      <c r="A110" s="109"/>
      <c r="B110" s="119">
        <v>2</v>
      </c>
      <c r="C110" s="106">
        <v>3987.8024066818816</v>
      </c>
      <c r="D110" s="106">
        <v>3940.1318235894464</v>
      </c>
      <c r="E110" s="106">
        <v>3898.8375006639822</v>
      </c>
      <c r="F110" s="106">
        <v>3201.9679284818408</v>
      </c>
      <c r="G110" s="106">
        <v>2499.649760237</v>
      </c>
      <c r="H110" s="106">
        <v>1889.722288816919</v>
      </c>
      <c r="I110" s="106">
        <v>1396.0267796321207</v>
      </c>
      <c r="J110" s="106">
        <v>1268.0038055003615</v>
      </c>
      <c r="K110" s="106">
        <v>1394.5664195615984</v>
      </c>
      <c r="L110" s="106">
        <v>1293.7246979716595</v>
      </c>
      <c r="M110" s="106">
        <v>1072.820719465074</v>
      </c>
      <c r="N110" s="106">
        <v>1089.3942680395292</v>
      </c>
      <c r="O110" s="106">
        <v>1112.8270808634538</v>
      </c>
      <c r="P110" s="106">
        <v>1018.7006959276093</v>
      </c>
      <c r="Q110" s="106">
        <v>764.29203791897635</v>
      </c>
      <c r="R110" s="106">
        <v>920.16415375029089</v>
      </c>
      <c r="S110" s="106">
        <v>997.6114356622279</v>
      </c>
      <c r="T110" s="106">
        <v>1005.2136071628101</v>
      </c>
      <c r="U110" s="106">
        <v>1057.3812671732637</v>
      </c>
      <c r="V110" s="106">
        <v>1090.1603120251239</v>
      </c>
      <c r="W110" s="106">
        <v>966.72201823568355</v>
      </c>
      <c r="X110" s="106">
        <v>1174.3534000618836</v>
      </c>
      <c r="Y110" s="106">
        <v>992.04743006520471</v>
      </c>
      <c r="Z110" s="106">
        <v>1040.0298325866349</v>
      </c>
      <c r="AA110" s="106">
        <v>1214.9622685384868</v>
      </c>
      <c r="AB110" s="106">
        <v>1017.8443359816773</v>
      </c>
      <c r="AC110" s="106">
        <v>1148.9727751561595</v>
      </c>
      <c r="AD110" s="106">
        <v>1133.1811458883906</v>
      </c>
      <c r="AE110" s="106">
        <v>978.40867130116681</v>
      </c>
      <c r="AF110" s="106">
        <v>849.23890495584101</v>
      </c>
      <c r="AG110" s="106">
        <v>1119.469799933943</v>
      </c>
      <c r="AH110" s="106">
        <v>832.59378264745897</v>
      </c>
      <c r="AI110" s="106">
        <v>1036.5117514718888</v>
      </c>
      <c r="AJ110" s="106">
        <v>822.66664084809508</v>
      </c>
      <c r="AK110" s="106">
        <v>673.9344327008339</v>
      </c>
      <c r="AL110" s="106">
        <v>626.61806463804339</v>
      </c>
      <c r="AM110" s="106">
        <v>706.23011040823985</v>
      </c>
      <c r="AN110" s="106">
        <v>604.05780251658268</v>
      </c>
      <c r="AO110" s="106">
        <v>816.21131335554776</v>
      </c>
      <c r="AP110" s="106">
        <v>796.8875413205559</v>
      </c>
      <c r="AQ110" s="106">
        <v>943.72952979203274</v>
      </c>
      <c r="AR110" s="106">
        <v>841.10709820271302</v>
      </c>
      <c r="AS110" s="106">
        <v>1134.2154425273823</v>
      </c>
      <c r="AT110" s="106">
        <v>1141.6970164566137</v>
      </c>
      <c r="AU110" s="106">
        <v>1005.6140109753504</v>
      </c>
      <c r="AV110" s="106">
        <v>740.54118125220373</v>
      </c>
      <c r="AW110" s="106">
        <v>967.08576884487786</v>
      </c>
      <c r="AX110" s="106">
        <v>900.24542879883143</v>
      </c>
      <c r="AY110" s="106">
        <v>906.24727536370131</v>
      </c>
    </row>
    <row r="111" spans="1:52">
      <c r="A111" s="109"/>
      <c r="B111" s="119">
        <v>3</v>
      </c>
      <c r="C111" s="106">
        <v>4007.0172496905006</v>
      </c>
      <c r="D111" s="106">
        <v>3987.8024066818816</v>
      </c>
      <c r="E111" s="106">
        <v>3940.1318235894464</v>
      </c>
      <c r="F111" s="106">
        <v>3898.8375006639822</v>
      </c>
      <c r="G111" s="106">
        <v>3201.9679284818408</v>
      </c>
      <c r="H111" s="106">
        <v>2499.649760237</v>
      </c>
      <c r="I111" s="106">
        <v>1889.722288816919</v>
      </c>
      <c r="J111" s="106">
        <v>1396.0267796321207</v>
      </c>
      <c r="K111" s="106">
        <v>1268.0038055003615</v>
      </c>
      <c r="L111" s="106">
        <v>1394.5664195615984</v>
      </c>
      <c r="M111" s="106">
        <v>1293.7246979716595</v>
      </c>
      <c r="N111" s="106">
        <v>1072.820719465074</v>
      </c>
      <c r="O111" s="106">
        <v>1089.3942680395292</v>
      </c>
      <c r="P111" s="106">
        <v>1112.8270808634538</v>
      </c>
      <c r="Q111" s="106">
        <v>1018.7006959276093</v>
      </c>
      <c r="R111" s="106">
        <v>764.29203791897635</v>
      </c>
      <c r="S111" s="106">
        <v>920.16415375029089</v>
      </c>
      <c r="T111" s="106">
        <v>997.6114356622279</v>
      </c>
      <c r="U111" s="106">
        <v>1005.2136071628101</v>
      </c>
      <c r="V111" s="106">
        <v>1057.3812671732637</v>
      </c>
      <c r="W111" s="106">
        <v>1090.1603120251239</v>
      </c>
      <c r="X111" s="106">
        <v>966.72201823568355</v>
      </c>
      <c r="Y111" s="106">
        <v>1174.3534000618836</v>
      </c>
      <c r="Z111" s="106">
        <v>992.04743006520471</v>
      </c>
      <c r="AA111" s="106">
        <v>1040.0298325866349</v>
      </c>
      <c r="AB111" s="106">
        <v>1214.9622685384868</v>
      </c>
      <c r="AC111" s="106">
        <v>1017.8443359816773</v>
      </c>
      <c r="AD111" s="106">
        <v>1148.9727751561595</v>
      </c>
      <c r="AE111" s="106">
        <v>1133.1811458883906</v>
      </c>
      <c r="AF111" s="106">
        <v>978.40867130116681</v>
      </c>
      <c r="AG111" s="106">
        <v>849.23890495584101</v>
      </c>
      <c r="AH111" s="106">
        <v>1119.469799933943</v>
      </c>
      <c r="AI111" s="106">
        <v>832.59378264745897</v>
      </c>
      <c r="AJ111" s="106">
        <v>1036.5117514718888</v>
      </c>
      <c r="AK111" s="106">
        <v>822.66664084809508</v>
      </c>
      <c r="AL111" s="106">
        <v>673.9344327008339</v>
      </c>
      <c r="AM111" s="106">
        <v>626.61806463804339</v>
      </c>
      <c r="AN111" s="106">
        <v>706.23011040823985</v>
      </c>
      <c r="AO111" s="106">
        <v>604.05780251658268</v>
      </c>
      <c r="AP111" s="106">
        <v>816.21131335554776</v>
      </c>
      <c r="AQ111" s="106">
        <v>796.8875413205559</v>
      </c>
      <c r="AR111" s="106">
        <v>943.72952979203274</v>
      </c>
      <c r="AS111" s="106">
        <v>841.10709820271302</v>
      </c>
      <c r="AT111" s="106">
        <v>1134.2154425273823</v>
      </c>
      <c r="AU111" s="106">
        <v>1141.6970164566137</v>
      </c>
      <c r="AV111" s="106">
        <v>1005.6140109753504</v>
      </c>
      <c r="AW111" s="106">
        <v>740.54118125220373</v>
      </c>
      <c r="AX111" s="106">
        <v>967.08576884487786</v>
      </c>
      <c r="AY111" s="106">
        <v>900.24542879883143</v>
      </c>
    </row>
    <row r="112" spans="1:52">
      <c r="A112" s="109"/>
      <c r="B112" s="120">
        <v>4</v>
      </c>
      <c r="C112" s="106">
        <v>4032.5702324871363</v>
      </c>
      <c r="D112" s="106">
        <v>4007.0172496905006</v>
      </c>
      <c r="E112" s="106">
        <v>3987.8024066818816</v>
      </c>
      <c r="F112" s="106">
        <v>3940.1318235894464</v>
      </c>
      <c r="G112" s="106">
        <v>3898.8375006639822</v>
      </c>
      <c r="H112" s="106">
        <v>3201.9679284818408</v>
      </c>
      <c r="I112" s="106">
        <v>2499.649760237</v>
      </c>
      <c r="J112" s="106">
        <v>1889.722288816919</v>
      </c>
      <c r="K112" s="106">
        <v>1396.0267796321207</v>
      </c>
      <c r="L112" s="106">
        <v>1268.0038055003615</v>
      </c>
      <c r="M112" s="106">
        <v>1394.5664195615984</v>
      </c>
      <c r="N112" s="106">
        <v>1293.7246979716595</v>
      </c>
      <c r="O112" s="106">
        <v>1072.820719465074</v>
      </c>
      <c r="P112" s="106">
        <v>1089.3942680395292</v>
      </c>
      <c r="Q112" s="106">
        <v>1112.8270808634538</v>
      </c>
      <c r="R112" s="106">
        <v>1018.7006959276093</v>
      </c>
      <c r="S112" s="106">
        <v>764.29203791897635</v>
      </c>
      <c r="T112" s="106">
        <v>920.16415375029089</v>
      </c>
      <c r="U112" s="106">
        <v>997.6114356622279</v>
      </c>
      <c r="V112" s="106">
        <v>1005.2136071628101</v>
      </c>
      <c r="W112" s="106">
        <v>1057.3812671732637</v>
      </c>
      <c r="X112" s="106">
        <v>1090.1603120251239</v>
      </c>
      <c r="Y112" s="106">
        <v>966.72201823568355</v>
      </c>
      <c r="Z112" s="106">
        <v>1174.3534000618836</v>
      </c>
      <c r="AA112" s="106">
        <v>992.04743006520471</v>
      </c>
      <c r="AB112" s="106">
        <v>1040.0298325866349</v>
      </c>
      <c r="AC112" s="106">
        <v>1214.9622685384868</v>
      </c>
      <c r="AD112" s="106">
        <v>1017.8443359816773</v>
      </c>
      <c r="AE112" s="106">
        <v>1148.9727751561595</v>
      </c>
      <c r="AF112" s="106">
        <v>1133.1811458883906</v>
      </c>
      <c r="AG112" s="106">
        <v>978.40867130116681</v>
      </c>
      <c r="AH112" s="106">
        <v>849.23890495584101</v>
      </c>
      <c r="AI112" s="106">
        <v>1119.469799933943</v>
      </c>
      <c r="AJ112" s="106">
        <v>832.59378264745897</v>
      </c>
      <c r="AK112" s="106">
        <v>1036.5117514718888</v>
      </c>
      <c r="AL112" s="106">
        <v>822.66664084809508</v>
      </c>
      <c r="AM112" s="106">
        <v>673.9344327008339</v>
      </c>
      <c r="AN112" s="106">
        <v>626.61806463804339</v>
      </c>
      <c r="AO112" s="106">
        <v>706.23011040823985</v>
      </c>
      <c r="AP112" s="106">
        <v>604.05780251658268</v>
      </c>
      <c r="AQ112" s="106">
        <v>816.21131335554776</v>
      </c>
      <c r="AR112" s="106">
        <v>796.8875413205559</v>
      </c>
      <c r="AS112" s="106">
        <v>943.72952979203274</v>
      </c>
      <c r="AT112" s="106">
        <v>841.10709820271302</v>
      </c>
      <c r="AU112" s="106">
        <v>1134.2154425273823</v>
      </c>
      <c r="AV112" s="106">
        <v>1141.6970164566137</v>
      </c>
      <c r="AW112" s="106">
        <v>1005.6140109753504</v>
      </c>
      <c r="AX112" s="106">
        <v>740.54118125220373</v>
      </c>
      <c r="AY112" s="106">
        <v>967.08576884487786</v>
      </c>
    </row>
    <row r="113" spans="1:52">
      <c r="A113" s="109"/>
      <c r="B113" s="120">
        <v>5</v>
      </c>
      <c r="C113" s="106">
        <v>4067.5012713194687</v>
      </c>
      <c r="D113" s="106">
        <v>4032.5702324871363</v>
      </c>
      <c r="E113" s="106">
        <v>4007.0172496905006</v>
      </c>
      <c r="F113" s="106">
        <v>3987.8024066818816</v>
      </c>
      <c r="G113" s="106">
        <v>3940.1318235894464</v>
      </c>
      <c r="H113" s="106">
        <v>3898.8375006639822</v>
      </c>
      <c r="I113" s="106">
        <v>3201.9679284818408</v>
      </c>
      <c r="J113" s="106">
        <v>2499.649760237</v>
      </c>
      <c r="K113" s="106">
        <v>1889.722288816919</v>
      </c>
      <c r="L113" s="106">
        <v>1396.0267796321207</v>
      </c>
      <c r="M113" s="106">
        <v>1268.0038055003615</v>
      </c>
      <c r="N113" s="106">
        <v>1394.5664195615984</v>
      </c>
      <c r="O113" s="106">
        <v>1293.7246979716595</v>
      </c>
      <c r="P113" s="106">
        <v>1072.820719465074</v>
      </c>
      <c r="Q113" s="106">
        <v>1089.3942680395292</v>
      </c>
      <c r="R113" s="106">
        <v>1112.8270808634538</v>
      </c>
      <c r="S113" s="106">
        <v>1018.7006959276093</v>
      </c>
      <c r="T113" s="106">
        <v>764.29203791897635</v>
      </c>
      <c r="U113" s="106">
        <v>920.16415375029089</v>
      </c>
      <c r="V113" s="106">
        <v>997.6114356622279</v>
      </c>
      <c r="W113" s="106">
        <v>1005.2136071628101</v>
      </c>
      <c r="X113" s="106">
        <v>1057.3812671732637</v>
      </c>
      <c r="Y113" s="106">
        <v>1090.1603120251239</v>
      </c>
      <c r="Z113" s="106">
        <v>966.72201823568355</v>
      </c>
      <c r="AA113" s="106">
        <v>1174.3534000618836</v>
      </c>
      <c r="AB113" s="106">
        <v>992.04743006520471</v>
      </c>
      <c r="AC113" s="106">
        <v>1040.0298325866349</v>
      </c>
      <c r="AD113" s="106">
        <v>1214.9622685384868</v>
      </c>
      <c r="AE113" s="106">
        <v>1017.8443359816773</v>
      </c>
      <c r="AF113" s="106">
        <v>1148.9727751561595</v>
      </c>
      <c r="AG113" s="106">
        <v>1133.1811458883906</v>
      </c>
      <c r="AH113" s="106">
        <v>978.40867130116681</v>
      </c>
      <c r="AI113" s="106">
        <v>849.23890495584101</v>
      </c>
      <c r="AJ113" s="106">
        <v>1119.469799933943</v>
      </c>
      <c r="AK113" s="106">
        <v>832.59378264745897</v>
      </c>
      <c r="AL113" s="106">
        <v>1036.5117514718888</v>
      </c>
      <c r="AM113" s="106">
        <v>822.66664084809508</v>
      </c>
      <c r="AN113" s="106">
        <v>673.9344327008339</v>
      </c>
      <c r="AO113" s="106">
        <v>626.61806463804339</v>
      </c>
      <c r="AP113" s="106">
        <v>706.23011040823985</v>
      </c>
      <c r="AQ113" s="106">
        <v>604.05780251658268</v>
      </c>
      <c r="AR113" s="106">
        <v>816.21131335554776</v>
      </c>
      <c r="AS113" s="106">
        <v>796.8875413205559</v>
      </c>
      <c r="AT113" s="106">
        <v>943.72952979203274</v>
      </c>
      <c r="AU113" s="106">
        <v>841.10709820271302</v>
      </c>
      <c r="AV113" s="106">
        <v>1134.2154425273823</v>
      </c>
      <c r="AW113" s="106">
        <v>1141.6970164566137</v>
      </c>
      <c r="AX113" s="106">
        <v>1005.6140109753504</v>
      </c>
      <c r="AY113" s="106">
        <v>740.54118125220373</v>
      </c>
    </row>
    <row r="114" spans="1:52">
      <c r="A114" s="109"/>
      <c r="B114" s="120">
        <v>6</v>
      </c>
      <c r="C114" s="106">
        <v>4098.0826297526264</v>
      </c>
      <c r="D114" s="106">
        <v>4067.5012713194687</v>
      </c>
      <c r="E114" s="106">
        <v>4032.5702324871363</v>
      </c>
      <c r="F114" s="106">
        <v>4007.0172496905006</v>
      </c>
      <c r="G114" s="106">
        <v>3987.8024066818816</v>
      </c>
      <c r="H114" s="106">
        <v>3940.1318235894464</v>
      </c>
      <c r="I114" s="106">
        <v>3898.8375006639822</v>
      </c>
      <c r="J114" s="106">
        <v>3201.9679284818408</v>
      </c>
      <c r="K114" s="106">
        <v>2499.649760237</v>
      </c>
      <c r="L114" s="106">
        <v>1889.722288816919</v>
      </c>
      <c r="M114" s="106">
        <v>1396.0267796321207</v>
      </c>
      <c r="N114" s="106">
        <v>1268.0038055003615</v>
      </c>
      <c r="O114" s="106">
        <v>1394.5664195615984</v>
      </c>
      <c r="P114" s="106">
        <v>1293.7246979716595</v>
      </c>
      <c r="Q114" s="106">
        <v>1072.820719465074</v>
      </c>
      <c r="R114" s="106">
        <v>1089.3942680395292</v>
      </c>
      <c r="S114" s="106">
        <v>1112.8270808634538</v>
      </c>
      <c r="T114" s="106">
        <v>1018.7006959276093</v>
      </c>
      <c r="U114" s="106">
        <v>764.29203791897635</v>
      </c>
      <c r="V114" s="106">
        <v>920.16415375029089</v>
      </c>
      <c r="W114" s="106">
        <v>997.6114356622279</v>
      </c>
      <c r="X114" s="106">
        <v>1005.2136071628101</v>
      </c>
      <c r="Y114" s="106">
        <v>1057.3812671732637</v>
      </c>
      <c r="Z114" s="106">
        <v>1090.1603120251239</v>
      </c>
      <c r="AA114" s="106">
        <v>966.72201823568355</v>
      </c>
      <c r="AB114" s="106">
        <v>1174.3534000618836</v>
      </c>
      <c r="AC114" s="106">
        <v>992.04743006520471</v>
      </c>
      <c r="AD114" s="106">
        <v>1040.0298325866349</v>
      </c>
      <c r="AE114" s="106">
        <v>1214.9622685384868</v>
      </c>
      <c r="AF114" s="106">
        <v>1017.8443359816773</v>
      </c>
      <c r="AG114" s="106">
        <v>1148.9727751561595</v>
      </c>
      <c r="AH114" s="106">
        <v>1133.1811458883906</v>
      </c>
      <c r="AI114" s="106">
        <v>978.40867130116681</v>
      </c>
      <c r="AJ114" s="106">
        <v>849.23890495584101</v>
      </c>
      <c r="AK114" s="106">
        <v>1119.469799933943</v>
      </c>
      <c r="AL114" s="106">
        <v>832.59378264745897</v>
      </c>
      <c r="AM114" s="106">
        <v>1036.5117514718888</v>
      </c>
      <c r="AN114" s="106">
        <v>822.66664084809508</v>
      </c>
      <c r="AO114" s="106">
        <v>673.9344327008339</v>
      </c>
      <c r="AP114" s="106">
        <v>626.61806463804339</v>
      </c>
      <c r="AQ114" s="106">
        <v>706.23011040823985</v>
      </c>
      <c r="AR114" s="106">
        <v>604.05780251658268</v>
      </c>
      <c r="AS114" s="106">
        <v>816.21131335554776</v>
      </c>
      <c r="AT114" s="106">
        <v>796.8875413205559</v>
      </c>
      <c r="AU114" s="106">
        <v>943.72952979203274</v>
      </c>
      <c r="AV114" s="106">
        <v>841.10709820271302</v>
      </c>
      <c r="AW114" s="106">
        <v>1134.2154425273823</v>
      </c>
      <c r="AX114" s="106">
        <v>1141.6970164566137</v>
      </c>
      <c r="AY114" s="106">
        <v>1005.6140109753504</v>
      </c>
    </row>
    <row r="115" spans="1:52">
      <c r="A115" s="109"/>
      <c r="B115" s="127">
        <v>7</v>
      </c>
      <c r="C115" s="106">
        <v>1764.3703730882057</v>
      </c>
      <c r="D115" s="106">
        <v>4098.0826297526264</v>
      </c>
      <c r="E115" s="106">
        <v>4067.5012713194687</v>
      </c>
      <c r="F115" s="106">
        <v>4032.5702324871363</v>
      </c>
      <c r="G115" s="106">
        <v>4007.0172496905006</v>
      </c>
      <c r="H115" s="106">
        <v>3987.8024066818816</v>
      </c>
      <c r="I115" s="106">
        <v>3940.1318235894464</v>
      </c>
      <c r="J115" s="106">
        <v>3898.8375006639822</v>
      </c>
      <c r="K115" s="106">
        <v>3201.9679284818408</v>
      </c>
      <c r="L115" s="106">
        <v>2499.649760237</v>
      </c>
      <c r="M115" s="106">
        <v>1889.722288816919</v>
      </c>
      <c r="N115" s="106">
        <v>1396.0267796321207</v>
      </c>
      <c r="O115" s="106">
        <v>1268.0038055003615</v>
      </c>
      <c r="P115" s="106">
        <v>1394.5664195615984</v>
      </c>
      <c r="Q115" s="106">
        <v>1293.7246979716595</v>
      </c>
      <c r="R115" s="106">
        <v>1072.820719465074</v>
      </c>
      <c r="S115" s="106">
        <v>1089.3942680395292</v>
      </c>
      <c r="T115" s="106">
        <v>1112.8270808634538</v>
      </c>
      <c r="U115" s="106">
        <v>1018.7006959276093</v>
      </c>
      <c r="V115" s="106">
        <v>764.29203791897635</v>
      </c>
      <c r="W115" s="106">
        <v>920.16415375029089</v>
      </c>
      <c r="X115" s="106">
        <v>997.6114356622279</v>
      </c>
      <c r="Y115" s="106">
        <v>1005.2136071628101</v>
      </c>
      <c r="Z115" s="106">
        <v>1057.3812671732637</v>
      </c>
      <c r="AA115" s="106">
        <v>1090.1603120251239</v>
      </c>
      <c r="AB115" s="106">
        <v>966.72201823568355</v>
      </c>
      <c r="AC115" s="106">
        <v>1174.3534000618836</v>
      </c>
      <c r="AD115" s="106">
        <v>992.04743006520471</v>
      </c>
      <c r="AE115" s="106">
        <v>1040.0298325866349</v>
      </c>
      <c r="AF115" s="106">
        <v>1214.9622685384868</v>
      </c>
      <c r="AG115" s="106">
        <v>1017.8443359816773</v>
      </c>
      <c r="AH115" s="106">
        <v>1148.9727751561595</v>
      </c>
      <c r="AI115" s="106">
        <v>1133.1811458883906</v>
      </c>
      <c r="AJ115" s="106">
        <v>978.40867130116681</v>
      </c>
      <c r="AK115" s="106">
        <v>849.23890495584101</v>
      </c>
      <c r="AL115" s="106">
        <v>1119.469799933943</v>
      </c>
      <c r="AM115" s="106">
        <v>832.59378264745897</v>
      </c>
      <c r="AN115" s="106">
        <v>1036.5117514718888</v>
      </c>
      <c r="AO115" s="106">
        <v>822.66664084809508</v>
      </c>
      <c r="AP115" s="106">
        <v>673.9344327008339</v>
      </c>
      <c r="AQ115" s="106">
        <v>626.61806463804339</v>
      </c>
      <c r="AR115" s="106">
        <v>706.23011040823985</v>
      </c>
      <c r="AS115" s="106">
        <v>604.05780251658268</v>
      </c>
      <c r="AT115" s="106">
        <v>816.21131335554776</v>
      </c>
      <c r="AU115" s="106">
        <v>796.8875413205559</v>
      </c>
      <c r="AV115" s="106">
        <v>943.72952979203274</v>
      </c>
      <c r="AW115" s="106">
        <v>841.10709820271302</v>
      </c>
      <c r="AX115" s="106">
        <v>1134.2154425273823</v>
      </c>
      <c r="AY115" s="106">
        <v>1141.6970164566137</v>
      </c>
    </row>
    <row r="116" spans="1:52">
      <c r="A116" s="109"/>
      <c r="B116" s="127">
        <v>8</v>
      </c>
      <c r="C116" s="106">
        <v>0</v>
      </c>
      <c r="D116" s="106">
        <v>610.58165880797969</v>
      </c>
      <c r="E116" s="106">
        <v>4088.6642885606061</v>
      </c>
      <c r="F116" s="106">
        <v>4067.5012713194687</v>
      </c>
      <c r="G116" s="106">
        <v>4032.5702324871363</v>
      </c>
      <c r="H116" s="106">
        <v>4007.0172496905006</v>
      </c>
      <c r="I116" s="106">
        <v>3987.8024066818816</v>
      </c>
      <c r="J116" s="106">
        <v>3940.1318235894464</v>
      </c>
      <c r="K116" s="106">
        <v>3898.8375006639822</v>
      </c>
      <c r="L116" s="106">
        <v>3201.9679284818408</v>
      </c>
      <c r="M116" s="106">
        <v>2499.649760237</v>
      </c>
      <c r="N116" s="106">
        <v>1889.722288816919</v>
      </c>
      <c r="O116" s="106">
        <v>1396.0267796321207</v>
      </c>
      <c r="P116" s="106">
        <v>1268.0038055003615</v>
      </c>
      <c r="Q116" s="106">
        <v>1394.5664195615984</v>
      </c>
      <c r="R116" s="106">
        <v>1293.7246979716595</v>
      </c>
      <c r="S116" s="106">
        <v>1072.820719465074</v>
      </c>
      <c r="T116" s="106">
        <v>1089.3942680395292</v>
      </c>
      <c r="U116" s="106">
        <v>1112.8270808634538</v>
      </c>
      <c r="V116" s="106">
        <v>1018.7006959276093</v>
      </c>
      <c r="W116" s="106">
        <v>764.29203791897635</v>
      </c>
      <c r="X116" s="106">
        <v>920.16415375029089</v>
      </c>
      <c r="Y116" s="106">
        <v>997.6114356622279</v>
      </c>
      <c r="Z116" s="106">
        <v>1005.2136071628101</v>
      </c>
      <c r="AA116" s="106">
        <v>1057.3812671732637</v>
      </c>
      <c r="AB116" s="106">
        <v>1090.1603120251239</v>
      </c>
      <c r="AC116" s="106">
        <v>966.72201823568355</v>
      </c>
      <c r="AD116" s="106">
        <v>1174.3534000618836</v>
      </c>
      <c r="AE116" s="106">
        <v>992.04743006520471</v>
      </c>
      <c r="AF116" s="106">
        <v>1040.0298325866349</v>
      </c>
      <c r="AG116" s="106">
        <v>1214.9622685384868</v>
      </c>
      <c r="AH116" s="106">
        <v>1017.8443359816773</v>
      </c>
      <c r="AI116" s="106">
        <v>1148.9727751561595</v>
      </c>
      <c r="AJ116" s="106">
        <v>1133.1811458883906</v>
      </c>
      <c r="AK116" s="106">
        <v>978.40867130116681</v>
      </c>
      <c r="AL116" s="106">
        <v>849.23890495584101</v>
      </c>
      <c r="AM116" s="106">
        <v>1119.469799933943</v>
      </c>
      <c r="AN116" s="106">
        <v>832.59378264745897</v>
      </c>
      <c r="AO116" s="106">
        <v>1036.5117514718888</v>
      </c>
      <c r="AP116" s="106">
        <v>822.66664084809508</v>
      </c>
      <c r="AQ116" s="106">
        <v>673.9344327008339</v>
      </c>
      <c r="AR116" s="106">
        <v>626.61806463804339</v>
      </c>
      <c r="AS116" s="106">
        <v>706.23011040823985</v>
      </c>
      <c r="AT116" s="106">
        <v>604.05780251658268</v>
      </c>
      <c r="AU116" s="106">
        <v>816.21131335554776</v>
      </c>
      <c r="AV116" s="106">
        <v>796.8875413205559</v>
      </c>
      <c r="AW116" s="106">
        <v>943.72952979203274</v>
      </c>
      <c r="AX116" s="106">
        <v>841.10709820271302</v>
      </c>
      <c r="AY116" s="106">
        <v>1134.2154425273823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1892.2429217811305</v>
      </c>
      <c r="G117" s="106">
        <v>4067.5012713194687</v>
      </c>
      <c r="H117" s="106">
        <v>4032.5702324871363</v>
      </c>
      <c r="I117" s="106">
        <v>4007.0172496905006</v>
      </c>
      <c r="J117" s="106">
        <v>3987.8024066818816</v>
      </c>
      <c r="K117" s="106">
        <v>3940.1318235894464</v>
      </c>
      <c r="L117" s="106">
        <v>3898.8375006639822</v>
      </c>
      <c r="M117" s="106">
        <v>3201.9679284818408</v>
      </c>
      <c r="N117" s="106">
        <v>2499.649760237</v>
      </c>
      <c r="O117" s="106">
        <v>1889.722288816919</v>
      </c>
      <c r="P117" s="106">
        <v>1396.0267796321207</v>
      </c>
      <c r="Q117" s="106">
        <v>1268.0038055003615</v>
      </c>
      <c r="R117" s="106">
        <v>1394.5664195615984</v>
      </c>
      <c r="S117" s="106">
        <v>1293.7246979716595</v>
      </c>
      <c r="T117" s="106">
        <v>1072.820719465074</v>
      </c>
      <c r="U117" s="106">
        <v>1089.3942680395292</v>
      </c>
      <c r="V117" s="106">
        <v>1112.8270808634538</v>
      </c>
      <c r="W117" s="106">
        <v>1018.7006959276093</v>
      </c>
      <c r="X117" s="106">
        <v>764.29203791897635</v>
      </c>
      <c r="Y117" s="106">
        <v>920.16415375029089</v>
      </c>
      <c r="Z117" s="106">
        <v>997.6114356622279</v>
      </c>
      <c r="AA117" s="106">
        <v>1005.2136071628101</v>
      </c>
      <c r="AB117" s="106">
        <v>1057.3812671732637</v>
      </c>
      <c r="AC117" s="106">
        <v>1090.1603120251239</v>
      </c>
      <c r="AD117" s="106">
        <v>966.72201823568355</v>
      </c>
      <c r="AE117" s="106">
        <v>1174.3534000618836</v>
      </c>
      <c r="AF117" s="106">
        <v>992.04743006520471</v>
      </c>
      <c r="AG117" s="106">
        <v>1040.0298325866349</v>
      </c>
      <c r="AH117" s="106">
        <v>1214.9622685384868</v>
      </c>
      <c r="AI117" s="106">
        <v>1017.8443359816773</v>
      </c>
      <c r="AJ117" s="106">
        <v>1148.9727751561595</v>
      </c>
      <c r="AK117" s="106">
        <v>1133.1811458883906</v>
      </c>
      <c r="AL117" s="106">
        <v>978.40867130116681</v>
      </c>
      <c r="AM117" s="106">
        <v>849.23890495584101</v>
      </c>
      <c r="AN117" s="106">
        <v>1119.469799933943</v>
      </c>
      <c r="AO117" s="106">
        <v>832.59378264745897</v>
      </c>
      <c r="AP117" s="106">
        <v>1036.5117514718888</v>
      </c>
      <c r="AQ117" s="106">
        <v>822.66664084809508</v>
      </c>
      <c r="AR117" s="106">
        <v>673.9344327008339</v>
      </c>
      <c r="AS117" s="106">
        <v>626.61806463804339</v>
      </c>
      <c r="AT117" s="106">
        <v>706.23011040823985</v>
      </c>
      <c r="AU117" s="106">
        <v>604.05780251658268</v>
      </c>
      <c r="AV117" s="106">
        <v>816.21131335554776</v>
      </c>
      <c r="AW117" s="106">
        <v>796.8875413205559</v>
      </c>
      <c r="AX117" s="106">
        <v>943.72952979203274</v>
      </c>
      <c r="AY117" s="106">
        <v>841.10709820271302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199.69406418690232</v>
      </c>
      <c r="H118" s="106">
        <v>1698.1673619690887</v>
      </c>
      <c r="I118" s="106">
        <v>2990.6434329205613</v>
      </c>
      <c r="J118" s="106">
        <v>4007.0172496905006</v>
      </c>
      <c r="K118" s="106">
        <v>3987.8024066818816</v>
      </c>
      <c r="L118" s="106">
        <v>3940.1318235894464</v>
      </c>
      <c r="M118" s="106">
        <v>3898.8375006639822</v>
      </c>
      <c r="N118" s="106">
        <v>3201.9679284818408</v>
      </c>
      <c r="O118" s="106">
        <v>2499.649760237</v>
      </c>
      <c r="P118" s="106">
        <v>1889.722288816919</v>
      </c>
      <c r="Q118" s="106">
        <v>1396.0267796321207</v>
      </c>
      <c r="R118" s="106">
        <v>1268.0038055003615</v>
      </c>
      <c r="S118" s="106">
        <v>1394.5664195615984</v>
      </c>
      <c r="T118" s="106">
        <v>1293.7246979716595</v>
      </c>
      <c r="U118" s="106">
        <v>1072.820719465074</v>
      </c>
      <c r="V118" s="106">
        <v>1089.3942680395292</v>
      </c>
      <c r="W118" s="106">
        <v>1112.8270808634538</v>
      </c>
      <c r="X118" s="106">
        <v>1018.7006959276093</v>
      </c>
      <c r="Y118" s="106">
        <v>764.29203791897635</v>
      </c>
      <c r="Z118" s="106">
        <v>920.16415375029089</v>
      </c>
      <c r="AA118" s="106">
        <v>997.6114356622279</v>
      </c>
      <c r="AB118" s="106">
        <v>1005.2136071628101</v>
      </c>
      <c r="AC118" s="106">
        <v>1057.3812671732637</v>
      </c>
      <c r="AD118" s="106">
        <v>1090.1603120251239</v>
      </c>
      <c r="AE118" s="106">
        <v>966.72201823568355</v>
      </c>
      <c r="AF118" s="106">
        <v>1174.3534000618836</v>
      </c>
      <c r="AG118" s="106">
        <v>992.04743006520471</v>
      </c>
      <c r="AH118" s="106">
        <v>1040.0298325866349</v>
      </c>
      <c r="AI118" s="106">
        <v>1214.9622685384868</v>
      </c>
      <c r="AJ118" s="106">
        <v>1017.8443359816773</v>
      </c>
      <c r="AK118" s="106">
        <v>1148.9727751561595</v>
      </c>
      <c r="AL118" s="106">
        <v>1133.1811458883906</v>
      </c>
      <c r="AM118" s="106">
        <v>978.40867130116681</v>
      </c>
      <c r="AN118" s="106">
        <v>849.23890495584101</v>
      </c>
      <c r="AO118" s="106">
        <v>1119.469799933943</v>
      </c>
      <c r="AP118" s="106">
        <v>832.59378264745897</v>
      </c>
      <c r="AQ118" s="106">
        <v>1036.5117514718888</v>
      </c>
      <c r="AR118" s="106">
        <v>822.66664084809508</v>
      </c>
      <c r="AS118" s="106">
        <v>673.9344327008339</v>
      </c>
      <c r="AT118" s="106">
        <v>626.61806463804339</v>
      </c>
      <c r="AU118" s="106">
        <v>706.23011040823985</v>
      </c>
      <c r="AV118" s="106">
        <v>604.05780251658268</v>
      </c>
      <c r="AW118" s="106">
        <v>816.21131335554776</v>
      </c>
      <c r="AX118" s="106">
        <v>796.8875413205559</v>
      </c>
      <c r="AY118" s="106">
        <v>943.72952979203274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337.81166443116535</v>
      </c>
      <c r="K119" s="106">
        <v>1883.8458892572073</v>
      </c>
      <c r="L119" s="106">
        <v>3442.9068577636372</v>
      </c>
      <c r="M119" s="106">
        <v>3940.1318235894464</v>
      </c>
      <c r="N119" s="106">
        <v>3898.8375006639822</v>
      </c>
      <c r="O119" s="106">
        <v>3201.9679284818408</v>
      </c>
      <c r="P119" s="106">
        <v>2499.649760237</v>
      </c>
      <c r="Q119" s="106">
        <v>1889.722288816919</v>
      </c>
      <c r="R119" s="106">
        <v>1396.0267796321207</v>
      </c>
      <c r="S119" s="106">
        <v>1268.0038055003615</v>
      </c>
      <c r="T119" s="106">
        <v>1394.5664195615984</v>
      </c>
      <c r="U119" s="106">
        <v>1293.7246979716595</v>
      </c>
      <c r="V119" s="106">
        <v>1072.820719465074</v>
      </c>
      <c r="W119" s="106">
        <v>1089.3942680395292</v>
      </c>
      <c r="X119" s="106">
        <v>1112.8270808634538</v>
      </c>
      <c r="Y119" s="106">
        <v>1018.7006959276093</v>
      </c>
      <c r="Z119" s="106">
        <v>764.29203791897635</v>
      </c>
      <c r="AA119" s="106">
        <v>826.3735552964589</v>
      </c>
      <c r="AB119" s="106">
        <v>635.81973102957534</v>
      </c>
      <c r="AC119" s="106">
        <v>712.76224832199603</v>
      </c>
      <c r="AD119" s="106">
        <v>821.93668745632385</v>
      </c>
      <c r="AE119" s="106">
        <v>963.36934965822263</v>
      </c>
      <c r="AF119" s="106">
        <v>966.72201823568355</v>
      </c>
      <c r="AG119" s="106">
        <v>1174.3534000618836</v>
      </c>
      <c r="AH119" s="106">
        <v>992.04743006520471</v>
      </c>
      <c r="AI119" s="106">
        <v>1040.0298325866349</v>
      </c>
      <c r="AJ119" s="106">
        <v>1214.9622685384868</v>
      </c>
      <c r="AK119" s="106">
        <v>1017.8443359816773</v>
      </c>
      <c r="AL119" s="106">
        <v>1148.9727751561595</v>
      </c>
      <c r="AM119" s="106">
        <v>1133.1811458883906</v>
      </c>
      <c r="AN119" s="106">
        <v>978.40867130116681</v>
      </c>
      <c r="AO119" s="106">
        <v>849.23890495584101</v>
      </c>
      <c r="AP119" s="106">
        <v>1119.469799933943</v>
      </c>
      <c r="AQ119" s="106">
        <v>832.59378264745897</v>
      </c>
      <c r="AR119" s="106">
        <v>1036.5117514718888</v>
      </c>
      <c r="AS119" s="106">
        <v>822.66664084809508</v>
      </c>
      <c r="AT119" s="106">
        <v>673.9344327008339</v>
      </c>
      <c r="AU119" s="106">
        <v>626.61806463804339</v>
      </c>
      <c r="AV119" s="106">
        <v>706.23011040823985</v>
      </c>
      <c r="AW119" s="106">
        <v>604.05780251658268</v>
      </c>
      <c r="AX119" s="106">
        <v>397.71519675645925</v>
      </c>
      <c r="AY119" s="106">
        <v>64.359165992686258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830.15011176405551</v>
      </c>
      <c r="N120" s="106">
        <v>2361.5548992545091</v>
      </c>
      <c r="O120" s="106">
        <v>3898.8375006639822</v>
      </c>
      <c r="P120" s="106">
        <v>3201.9679284818408</v>
      </c>
      <c r="Q120" s="106">
        <v>2499.649760237</v>
      </c>
      <c r="R120" s="106">
        <v>1889.722288816919</v>
      </c>
      <c r="S120" s="106">
        <v>1396.0267796321207</v>
      </c>
      <c r="T120" s="106">
        <v>1268.0038055003615</v>
      </c>
      <c r="U120" s="106">
        <v>1394.5664195615984</v>
      </c>
      <c r="V120" s="106">
        <v>1293.7246979716595</v>
      </c>
      <c r="W120" s="106">
        <v>1072.820719465074</v>
      </c>
      <c r="X120" s="106">
        <v>1089.3942680395292</v>
      </c>
      <c r="Y120" s="106">
        <v>833.50477393622054</v>
      </c>
      <c r="Z120" s="106">
        <v>541.20546986382988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36.060362900918562</v>
      </c>
      <c r="AG120" s="106">
        <v>181.76325236255275</v>
      </c>
      <c r="AH120" s="106">
        <v>363.46505238255202</v>
      </c>
      <c r="AI120" s="106">
        <v>419.49520751838145</v>
      </c>
      <c r="AJ120" s="106">
        <v>539.52504010501639</v>
      </c>
      <c r="AK120" s="106">
        <v>964.52186093034743</v>
      </c>
      <c r="AL120" s="106">
        <v>1017.8443359816773</v>
      </c>
      <c r="AM120" s="106">
        <v>1148.9727751561595</v>
      </c>
      <c r="AN120" s="106">
        <v>1133.1811458883906</v>
      </c>
      <c r="AO120" s="106">
        <v>978.40867130116681</v>
      </c>
      <c r="AP120" s="106">
        <v>849.23890495584101</v>
      </c>
      <c r="AQ120" s="106">
        <v>1119.469799933943</v>
      </c>
      <c r="AR120" s="106">
        <v>832.59378264745897</v>
      </c>
      <c r="AS120" s="106">
        <v>696.13980648493816</v>
      </c>
      <c r="AT120" s="106">
        <v>645.5254122244877</v>
      </c>
      <c r="AU120" s="106">
        <v>607.98988735531964</v>
      </c>
      <c r="AV120" s="106">
        <v>276.29129846375793</v>
      </c>
      <c r="AW120" s="106">
        <v>20.521408871997778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167.34362654053541</v>
      </c>
      <c r="O121" s="125">
        <v>1795.6997303001572</v>
      </c>
      <c r="P121" s="125">
        <v>3355.1255202363714</v>
      </c>
      <c r="Q121" s="125">
        <v>2553.8973805600153</v>
      </c>
      <c r="R121" s="125">
        <v>1710.6355202480818</v>
      </c>
      <c r="S121" s="125">
        <v>1112.2078857158181</v>
      </c>
      <c r="T121" s="125">
        <v>574.56540043991379</v>
      </c>
      <c r="U121" s="125">
        <v>525.01082128082339</v>
      </c>
      <c r="V121" s="125">
        <v>675.40373518242347</v>
      </c>
      <c r="W121" s="125">
        <v>666.74874060545903</v>
      </c>
      <c r="X121" s="125">
        <v>596.71438293640324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85.114251051918473</v>
      </c>
      <c r="AM121" s="125">
        <v>274.82260672789857</v>
      </c>
      <c r="AN121" s="125">
        <v>421.32527518315362</v>
      </c>
      <c r="AO121" s="125">
        <v>755.49121575442348</v>
      </c>
      <c r="AP121" s="125">
        <v>640.82541765882638</v>
      </c>
      <c r="AQ121" s="125">
        <v>571.10180421237237</v>
      </c>
      <c r="AR121" s="125">
        <v>775.30269203023943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17257.336006664835</v>
      </c>
    </row>
    <row r="122" spans="1:52">
      <c r="A122" s="131" t="s">
        <v>123</v>
      </c>
      <c r="B122" s="119">
        <v>1</v>
      </c>
      <c r="C122" s="106">
        <v>4326.7400000000007</v>
      </c>
      <c r="D122" s="106">
        <v>620.87923391506502</v>
      </c>
      <c r="E122" s="106">
        <v>1714.542579509912</v>
      </c>
      <c r="F122" s="106">
        <v>1419.4134523958462</v>
      </c>
      <c r="G122" s="106">
        <v>969.41345239584621</v>
      </c>
      <c r="H122" s="106">
        <v>1425.9134523958462</v>
      </c>
      <c r="I122" s="106">
        <v>1425.9134523958462</v>
      </c>
      <c r="J122" s="106">
        <v>1425.9134523958462</v>
      </c>
      <c r="K122" s="106">
        <v>969.41345239584621</v>
      </c>
      <c r="L122" s="106">
        <v>1425.9134523958462</v>
      </c>
      <c r="M122" s="106">
        <v>1425.9134523958462</v>
      </c>
      <c r="N122" s="106">
        <v>1425.9134523958462</v>
      </c>
      <c r="O122" s="106">
        <v>969.41345239584621</v>
      </c>
      <c r="P122" s="106">
        <v>1419.4134523958462</v>
      </c>
      <c r="Q122" s="106">
        <v>1425.9134523958462</v>
      </c>
      <c r="R122" s="106">
        <v>1380.4714016576827</v>
      </c>
      <c r="S122" s="106">
        <v>1425.9134523958462</v>
      </c>
      <c r="T122" s="106">
        <v>1389.4134523958462</v>
      </c>
      <c r="U122" s="106">
        <v>999.41345239584621</v>
      </c>
      <c r="V122" s="106">
        <v>1389.4134523958462</v>
      </c>
      <c r="W122" s="106">
        <v>999.41345239584621</v>
      </c>
      <c r="X122" s="106">
        <v>1425.9134523958462</v>
      </c>
      <c r="Y122" s="106">
        <v>1425.9134523958462</v>
      </c>
      <c r="Z122" s="106">
        <v>1077.379233915065</v>
      </c>
      <c r="AA122" s="106">
        <v>1774.4476708766274</v>
      </c>
      <c r="AB122" s="106">
        <v>1425.9134523958462</v>
      </c>
      <c r="AC122" s="106">
        <v>999.41345239584621</v>
      </c>
      <c r="AD122" s="106">
        <v>969.41345239584621</v>
      </c>
      <c r="AE122" s="106">
        <v>1425.9134523958462</v>
      </c>
      <c r="AF122" s="106">
        <v>620.87923391506502</v>
      </c>
      <c r="AG122" s="106">
        <v>1774.4476708766274</v>
      </c>
      <c r="AH122" s="106">
        <v>1425.9134523958462</v>
      </c>
      <c r="AI122" s="106">
        <v>1419.4134523958462</v>
      </c>
      <c r="AJ122" s="106">
        <v>1425.9134523958462</v>
      </c>
      <c r="AK122" s="106">
        <v>1419.4134523958462</v>
      </c>
      <c r="AL122" s="106">
        <v>969.41345239584621</v>
      </c>
      <c r="AM122" s="106">
        <v>1419.4134523958462</v>
      </c>
      <c r="AN122" s="106">
        <v>1425.9134523958462</v>
      </c>
      <c r="AO122" s="106">
        <v>1425.9134523958462</v>
      </c>
      <c r="AP122" s="106">
        <v>969.41345239584621</v>
      </c>
      <c r="AQ122" s="106">
        <v>1425.9134523958462</v>
      </c>
      <c r="AR122" s="106">
        <v>1425.9134523958462</v>
      </c>
      <c r="AS122" s="106">
        <v>1419.4134523958462</v>
      </c>
      <c r="AT122" s="106">
        <v>969.41345239584621</v>
      </c>
      <c r="AU122" s="106">
        <v>1425.9134523958462</v>
      </c>
      <c r="AV122" s="106">
        <v>1425.9134523958462</v>
      </c>
      <c r="AW122" s="106">
        <v>1425.9134523958462</v>
      </c>
      <c r="AX122" s="106">
        <v>969.41345239584621</v>
      </c>
      <c r="AY122" s="106">
        <v>1419.4134523958462</v>
      </c>
    </row>
    <row r="123" spans="1:52">
      <c r="A123" s="109"/>
      <c r="B123" s="119">
        <v>2</v>
      </c>
      <c r="C123" s="106">
        <v>2924.218285966504</v>
      </c>
      <c r="D123" s="106">
        <v>2924.218285966504</v>
      </c>
      <c r="E123" s="106">
        <v>383.04311666654922</v>
      </c>
      <c r="F123" s="106">
        <v>1057.7640504607739</v>
      </c>
      <c r="G123" s="106">
        <v>882.1880935053274</v>
      </c>
      <c r="H123" s="106">
        <v>598.06662851761791</v>
      </c>
      <c r="I123" s="106">
        <v>879.69818133292767</v>
      </c>
      <c r="J123" s="106">
        <v>879.69818133292767</v>
      </c>
      <c r="K123" s="106">
        <v>879.69818133292767</v>
      </c>
      <c r="L123" s="106">
        <v>598.06662851761791</v>
      </c>
      <c r="M123" s="106">
        <v>879.69818133292767</v>
      </c>
      <c r="N123" s="106">
        <v>879.69818133292767</v>
      </c>
      <c r="O123" s="106">
        <v>879.69818133292767</v>
      </c>
      <c r="P123" s="106">
        <v>982.70621498679941</v>
      </c>
      <c r="Q123" s="106">
        <v>882.1880935053274</v>
      </c>
      <c r="R123" s="106">
        <v>879.69818133292767</v>
      </c>
      <c r="S123" s="106">
        <v>851.66331755965041</v>
      </c>
      <c r="T123" s="106">
        <v>879.69818133292767</v>
      </c>
      <c r="U123" s="106">
        <v>893.67999583948017</v>
      </c>
      <c r="V123" s="106">
        <v>1043.0747261834651</v>
      </c>
      <c r="W123" s="106">
        <v>857.17999583948017</v>
      </c>
      <c r="X123" s="106">
        <v>616.57472618346515</v>
      </c>
      <c r="Y123" s="106">
        <v>879.69818133292767</v>
      </c>
      <c r="Z123" s="106">
        <v>879.69818133292767</v>
      </c>
      <c r="AA123" s="106">
        <v>664.67466948185904</v>
      </c>
      <c r="AB123" s="106">
        <v>1094.7216931839964</v>
      </c>
      <c r="AC123" s="106">
        <v>879.69818133292767</v>
      </c>
      <c r="AD123" s="106">
        <v>616.57472618346515</v>
      </c>
      <c r="AE123" s="106">
        <v>598.06662851761791</v>
      </c>
      <c r="AF123" s="106">
        <v>879.69818133292767</v>
      </c>
      <c r="AG123" s="106">
        <v>839.54311666654917</v>
      </c>
      <c r="AH123" s="106">
        <v>721.6856576397962</v>
      </c>
      <c r="AI123" s="106">
        <v>339.91519425817194</v>
      </c>
      <c r="AJ123" s="106">
        <v>209.89421395318425</v>
      </c>
      <c r="AK123" s="106">
        <v>424.22415399783142</v>
      </c>
      <c r="AL123" s="106">
        <v>607.49988610700882</v>
      </c>
      <c r="AM123" s="106">
        <v>711.33380673249371</v>
      </c>
      <c r="AN123" s="106">
        <v>654.38844579978627</v>
      </c>
      <c r="AO123" s="106">
        <v>879.69818133292767</v>
      </c>
      <c r="AP123" s="106">
        <v>879.69818133292767</v>
      </c>
      <c r="AQ123" s="106">
        <v>1054.566628517618</v>
      </c>
      <c r="AR123" s="106">
        <v>879.69818133292767</v>
      </c>
      <c r="AS123" s="106">
        <v>879.69818133292767</v>
      </c>
      <c r="AT123" s="106">
        <v>882.1880935053274</v>
      </c>
      <c r="AU123" s="106">
        <v>1054.566628517618</v>
      </c>
      <c r="AV123" s="106">
        <v>879.69818133292767</v>
      </c>
      <c r="AW123" s="106">
        <v>879.69818133292767</v>
      </c>
      <c r="AX123" s="106">
        <v>820.46658197027637</v>
      </c>
      <c r="AY123" s="106">
        <v>736.49891078894859</v>
      </c>
    </row>
    <row r="124" spans="1:52">
      <c r="A124" s="109"/>
      <c r="B124" s="119">
        <v>3</v>
      </c>
      <c r="C124" s="106">
        <v>1976.3268844397578</v>
      </c>
      <c r="D124" s="106">
        <v>1976.3268844397578</v>
      </c>
      <c r="E124" s="106">
        <v>1804.0572544308218</v>
      </c>
      <c r="F124" s="106">
        <v>236.31331378316787</v>
      </c>
      <c r="G124" s="106">
        <v>652.5733451116746</v>
      </c>
      <c r="H124" s="106">
        <v>544.25411314147436</v>
      </c>
      <c r="I124" s="106">
        <v>825.46918570960293</v>
      </c>
      <c r="J124" s="106">
        <v>542.71799521926926</v>
      </c>
      <c r="K124" s="106">
        <v>542.71799521926926</v>
      </c>
      <c r="L124" s="106">
        <v>542.71799521926926</v>
      </c>
      <c r="M124" s="106">
        <v>599.46112578185534</v>
      </c>
      <c r="N124" s="106">
        <v>353.74101209072762</v>
      </c>
      <c r="O124" s="106">
        <v>146.09859960461256</v>
      </c>
      <c r="P124" s="106">
        <v>0</v>
      </c>
      <c r="Q124" s="106">
        <v>296.19687220520211</v>
      </c>
      <c r="R124" s="106">
        <v>363.97456112230179</v>
      </c>
      <c r="S124" s="106">
        <v>482.75281628935073</v>
      </c>
      <c r="T124" s="106">
        <v>525.42226199378456</v>
      </c>
      <c r="U124" s="106">
        <v>542.71799521926926</v>
      </c>
      <c r="V124" s="106">
        <v>551.34388816703699</v>
      </c>
      <c r="W124" s="106">
        <v>643.51096349935017</v>
      </c>
      <c r="X124" s="106">
        <v>565.32570267358949</v>
      </c>
      <c r="Y124" s="106">
        <v>806.88750834988764</v>
      </c>
      <c r="Z124" s="106">
        <v>542.71799521926926</v>
      </c>
      <c r="AA124" s="106">
        <v>542.71799521926926</v>
      </c>
      <c r="AB124" s="106">
        <v>410.06212329283409</v>
      </c>
      <c r="AC124" s="106">
        <v>675.05731807333484</v>
      </c>
      <c r="AD124" s="106">
        <v>542.71799521926926</v>
      </c>
      <c r="AE124" s="106">
        <v>806.88750834988764</v>
      </c>
      <c r="AF124" s="106">
        <v>368.96918570960298</v>
      </c>
      <c r="AG124" s="106">
        <v>91.858221610392889</v>
      </c>
      <c r="AH124" s="106">
        <v>0</v>
      </c>
      <c r="AI124" s="106">
        <v>0</v>
      </c>
      <c r="AJ124" s="106">
        <v>0</v>
      </c>
      <c r="AK124" s="106">
        <v>0</v>
      </c>
      <c r="AL124" s="106">
        <v>0</v>
      </c>
      <c r="AM124" s="106">
        <v>0</v>
      </c>
      <c r="AN124" s="106">
        <v>0</v>
      </c>
      <c r="AO124" s="106">
        <v>158.02624540818186</v>
      </c>
      <c r="AP124" s="106">
        <v>346.62691436965497</v>
      </c>
      <c r="AQ124" s="106">
        <v>480.42772063462951</v>
      </c>
      <c r="AR124" s="106">
        <v>650.60073852491291</v>
      </c>
      <c r="AS124" s="106">
        <v>326.07777808890324</v>
      </c>
      <c r="AT124" s="106">
        <v>81.606272228453861</v>
      </c>
      <c r="AU124" s="106">
        <v>44.130050789803931</v>
      </c>
      <c r="AV124" s="106">
        <v>44.509527995857525</v>
      </c>
      <c r="AW124" s="106">
        <v>60.177551592872476</v>
      </c>
      <c r="AX124" s="106">
        <v>0</v>
      </c>
      <c r="AY124" s="106">
        <v>0</v>
      </c>
    </row>
    <row r="125" spans="1:52">
      <c r="A125" s="109"/>
      <c r="B125" s="119">
        <v>4</v>
      </c>
      <c r="C125" s="106">
        <v>1335.6964399353667</v>
      </c>
      <c r="D125" s="106">
        <v>1335.6964399353667</v>
      </c>
      <c r="E125" s="106">
        <v>1219.2683665616919</v>
      </c>
      <c r="F125" s="106">
        <v>1112.9889286595328</v>
      </c>
      <c r="G125" s="106">
        <v>145.79032970796302</v>
      </c>
      <c r="H125" s="106">
        <v>402.59637351518501</v>
      </c>
      <c r="I125" s="106">
        <v>335.77027603538386</v>
      </c>
      <c r="J125" s="106">
        <v>509.26214364202588</v>
      </c>
      <c r="K125" s="106">
        <v>334.82258868436952</v>
      </c>
      <c r="L125" s="106">
        <v>277.20253239045286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51.366496552664557</v>
      </c>
      <c r="U125" s="106">
        <v>87.84910497181184</v>
      </c>
      <c r="V125" s="106">
        <v>81.857231461046695</v>
      </c>
      <c r="W125" s="106">
        <v>89.668981440480735</v>
      </c>
      <c r="X125" s="106">
        <v>107.21919772422717</v>
      </c>
      <c r="Y125" s="106">
        <v>59.200981740915552</v>
      </c>
      <c r="Z125" s="106">
        <v>157.32167872889363</v>
      </c>
      <c r="AA125" s="106">
        <v>17.59198227671169</v>
      </c>
      <c r="AB125" s="106">
        <v>27.510466292365834</v>
      </c>
      <c r="AC125" s="106">
        <v>0</v>
      </c>
      <c r="AD125" s="106">
        <v>88.260731059271734</v>
      </c>
      <c r="AE125" s="106">
        <v>91.546213211280559</v>
      </c>
      <c r="AF125" s="106">
        <v>303.96764874085471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24.226331259167296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902.72767815014515</v>
      </c>
      <c r="D126" s="106">
        <v>902.72767815014515</v>
      </c>
      <c r="E126" s="106">
        <v>824.04000540827712</v>
      </c>
      <c r="F126" s="106">
        <v>752.21126697339673</v>
      </c>
      <c r="G126" s="106">
        <v>686.64359308791302</v>
      </c>
      <c r="H126" s="106">
        <v>89.94338869903531</v>
      </c>
      <c r="I126" s="106">
        <v>173.71174350137585</v>
      </c>
      <c r="J126" s="106">
        <v>19.720339070109731</v>
      </c>
      <c r="K126" s="106">
        <v>73.982581386283329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562.09462985810615</v>
      </c>
      <c r="D127" s="106">
        <v>598.99712919412445</v>
      </c>
      <c r="E127" s="106">
        <v>556.92573442888192</v>
      </c>
      <c r="F127" s="106">
        <v>354.49298251516291</v>
      </c>
      <c r="G127" s="106">
        <v>307.7663445580834</v>
      </c>
      <c r="H127" s="106">
        <v>249.39289504141277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23.543245622900315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0.32415206692186183</v>
      </c>
      <c r="D172" s="134">
        <v>0.38306341113842324</v>
      </c>
      <c r="E172" s="134">
        <v>0.38306341113842324</v>
      </c>
      <c r="F172" s="134">
        <v>0.38306341113842324</v>
      </c>
      <c r="G172" s="134">
        <v>0.38306341113842324</v>
      </c>
      <c r="H172" s="134">
        <v>0.38306341113842324</v>
      </c>
      <c r="I172" s="134">
        <v>0.38306341113842324</v>
      </c>
      <c r="J172" s="134">
        <v>0.38306341113842324</v>
      </c>
      <c r="K172" s="134">
        <v>0.38306341113842324</v>
      </c>
      <c r="L172" s="134">
        <v>0.38306341113842324</v>
      </c>
      <c r="M172" s="134">
        <v>0.38306341113842324</v>
      </c>
      <c r="N172" s="134">
        <v>0.38306341113842324</v>
      </c>
      <c r="O172" s="134">
        <v>0.38306341113842324</v>
      </c>
      <c r="P172" s="134">
        <v>0.38306341113842324</v>
      </c>
      <c r="Q172" s="134">
        <v>0.38306341113842324</v>
      </c>
      <c r="R172" s="134">
        <v>0.38306341113842324</v>
      </c>
      <c r="S172" s="134">
        <v>0.38306341113842324</v>
      </c>
      <c r="T172" s="134">
        <v>0.38306341113842324</v>
      </c>
      <c r="U172" s="134">
        <v>0.38306341113842324</v>
      </c>
      <c r="V172" s="134">
        <v>0.38306341113842324</v>
      </c>
      <c r="W172" s="134">
        <v>0.38306341113842324</v>
      </c>
      <c r="X172" s="134">
        <v>0.38306341113842324</v>
      </c>
      <c r="Y172" s="134">
        <v>0.38306341113842324</v>
      </c>
      <c r="Z172" s="134">
        <v>0.38306341113842324</v>
      </c>
      <c r="AA172" s="134">
        <v>0.38306341113842324</v>
      </c>
      <c r="AB172" s="134">
        <v>0.38306341113842324</v>
      </c>
      <c r="AC172" s="134">
        <v>0.38306341113842324</v>
      </c>
      <c r="AD172" s="134">
        <v>0.38306341113842324</v>
      </c>
      <c r="AE172" s="134">
        <v>0.38306341113842324</v>
      </c>
      <c r="AF172" s="134">
        <v>0.38306341113842324</v>
      </c>
      <c r="AG172" s="134">
        <v>0.38306341113842324</v>
      </c>
      <c r="AH172" s="134">
        <v>0.38306341113842324</v>
      </c>
      <c r="AI172" s="134">
        <v>0.38306341113842324</v>
      </c>
      <c r="AJ172" s="134">
        <v>0.38306341113842324</v>
      </c>
      <c r="AK172" s="134">
        <v>0.38306341113842324</v>
      </c>
      <c r="AL172" s="134">
        <v>0.38306341113842324</v>
      </c>
      <c r="AM172" s="134">
        <v>0.38306341113842324</v>
      </c>
      <c r="AN172" s="134">
        <v>0.38306341113842324</v>
      </c>
      <c r="AO172" s="134">
        <v>0.38306341113842324</v>
      </c>
      <c r="AP172" s="134">
        <v>0.38306341113842324</v>
      </c>
      <c r="AQ172" s="134">
        <v>0.38306341113842324</v>
      </c>
      <c r="AR172" s="134">
        <v>0.38306341113842324</v>
      </c>
      <c r="AS172" s="134">
        <v>0.38306341113842324</v>
      </c>
      <c r="AT172" s="134">
        <v>0.38306341113842324</v>
      </c>
      <c r="AU172" s="134">
        <v>0.38306341113842324</v>
      </c>
      <c r="AV172" s="134">
        <v>0.38306341113842324</v>
      </c>
      <c r="AW172" s="134">
        <v>0.38306341113842324</v>
      </c>
      <c r="AX172" s="134">
        <v>0.38306341113842324</v>
      </c>
      <c r="AY172" s="134">
        <v>0.38306341113842324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0</v>
      </c>
      <c r="E175" s="124">
        <f t="shared" si="1"/>
        <v>15.989649200967051</v>
      </c>
      <c r="F175" s="124">
        <f t="shared" si="1"/>
        <v>2154.3841636677921</v>
      </c>
      <c r="G175" s="124">
        <f t="shared" si="1"/>
        <v>4372.4061689493719</v>
      </c>
      <c r="H175" s="124">
        <f t="shared" si="1"/>
        <v>5966.326416522711</v>
      </c>
      <c r="I175" s="124">
        <f t="shared" si="1"/>
        <v>7108.0207848934497</v>
      </c>
      <c r="J175" s="124">
        <f t="shared" si="1"/>
        <v>8629.5368611362101</v>
      </c>
      <c r="K175" s="124">
        <f t="shared" si="1"/>
        <v>10373.472500670483</v>
      </c>
      <c r="L175" s="124">
        <f t="shared" si="1"/>
        <v>11686.127409876373</v>
      </c>
      <c r="M175" s="124">
        <f t="shared" si="1"/>
        <v>13148.317736848985</v>
      </c>
      <c r="N175" s="124">
        <f t="shared" si="1"/>
        <v>14689.937805775644</v>
      </c>
      <c r="O175" s="124">
        <f t="shared" si="1"/>
        <v>16325.058239501677</v>
      </c>
      <c r="P175" s="124">
        <f t="shared" si="1"/>
        <v>15132.299039744021</v>
      </c>
      <c r="Q175" s="124">
        <f t="shared" si="1"/>
        <v>15132.299039744021</v>
      </c>
      <c r="R175" s="124">
        <f t="shared" si="1"/>
        <v>15132.299039744021</v>
      </c>
      <c r="S175" s="124">
        <f t="shared" si="1"/>
        <v>15132.299039744023</v>
      </c>
      <c r="T175" s="124">
        <f t="shared" si="1"/>
        <v>16325.058239501677</v>
      </c>
      <c r="U175" s="124">
        <f t="shared" si="1"/>
        <v>16325.058239501677</v>
      </c>
      <c r="V175" s="124">
        <f t="shared" si="1"/>
        <v>16325.058239501677</v>
      </c>
      <c r="W175" s="124">
        <f t="shared" si="1"/>
        <v>16325.058239501677</v>
      </c>
      <c r="X175" s="124">
        <f t="shared" si="1"/>
        <v>16325.058239501677</v>
      </c>
      <c r="Y175" s="124">
        <f t="shared" si="1"/>
        <v>16325.058239501677</v>
      </c>
      <c r="Z175" s="124">
        <f t="shared" si="1"/>
        <v>16325.058239501677</v>
      </c>
      <c r="AA175" s="124">
        <f t="shared" si="1"/>
        <v>16325.058239501677</v>
      </c>
      <c r="AB175" s="124">
        <f t="shared" si="1"/>
        <v>16325.058239501677</v>
      </c>
      <c r="AC175" s="124">
        <f t="shared" si="1"/>
        <v>16325.058239501677</v>
      </c>
      <c r="AD175" s="124">
        <f t="shared" si="1"/>
        <v>16005.615127765199</v>
      </c>
      <c r="AE175" s="124">
        <f t="shared" si="1"/>
        <v>16005.615127765199</v>
      </c>
      <c r="AF175" s="124">
        <f t="shared" si="1"/>
        <v>14967.197317027554</v>
      </c>
      <c r="AG175" s="124">
        <f t="shared" si="1"/>
        <v>13929.248271895634</v>
      </c>
      <c r="AH175" s="124">
        <f t="shared" si="1"/>
        <v>14248.691383632111</v>
      </c>
      <c r="AI175" s="124">
        <f t="shared" si="1"/>
        <v>14248.691383632111</v>
      </c>
      <c r="AJ175" s="124">
        <f t="shared" si="1"/>
        <v>15287.109194369757</v>
      </c>
      <c r="AK175" s="124">
        <f t="shared" si="1"/>
        <v>16325.058239501677</v>
      </c>
      <c r="AL175" s="124">
        <f t="shared" si="1"/>
        <v>16325.058239501677</v>
      </c>
      <c r="AM175" s="124">
        <f t="shared" si="1"/>
        <v>16325.058239501677</v>
      </c>
      <c r="AN175" s="124">
        <f t="shared" si="1"/>
        <v>16325.058239501677</v>
      </c>
      <c r="AO175" s="124">
        <f t="shared" si="1"/>
        <v>16325.058239501677</v>
      </c>
      <c r="AP175" s="124">
        <f t="shared" si="1"/>
        <v>16325.058239501677</v>
      </c>
      <c r="AQ175" s="124">
        <f t="shared" si="1"/>
        <v>16325.058239501677</v>
      </c>
      <c r="AR175" s="124">
        <f t="shared" si="1"/>
        <v>16325.058239501677</v>
      </c>
      <c r="AS175" s="124">
        <f t="shared" si="1"/>
        <v>15292.543517632266</v>
      </c>
      <c r="AT175" s="124">
        <f t="shared" si="1"/>
        <v>15292.543517632266</v>
      </c>
      <c r="AU175" s="124">
        <f t="shared" si="1"/>
        <v>15292.543517632266</v>
      </c>
      <c r="AV175" s="124">
        <f t="shared" si="1"/>
        <v>15292.543517632268</v>
      </c>
      <c r="AW175" s="124">
        <f t="shared" si="1"/>
        <v>16325.058239501677</v>
      </c>
      <c r="AX175" s="124">
        <f t="shared" si="1"/>
        <v>16041.569571439015</v>
      </c>
      <c r="AY175" s="124">
        <f t="shared" si="1"/>
        <v>16041.569571439015</v>
      </c>
    </row>
    <row r="176" spans="1:52">
      <c r="A176" s="125"/>
      <c r="B176" s="136" t="s">
        <v>299</v>
      </c>
      <c r="C176" s="125" t="s">
        <v>293</v>
      </c>
      <c r="D176" s="125">
        <v>0</v>
      </c>
      <c r="E176" s="125">
        <v>15.989649200967051</v>
      </c>
      <c r="F176" s="125">
        <v>266</v>
      </c>
      <c r="G176" s="125">
        <v>355</v>
      </c>
      <c r="H176" s="125">
        <v>288</v>
      </c>
      <c r="I176" s="125">
        <v>277</v>
      </c>
      <c r="J176" s="125">
        <v>247</v>
      </c>
      <c r="K176" s="125">
        <v>272</v>
      </c>
      <c r="L176" s="125">
        <v>282</v>
      </c>
      <c r="M176" s="125">
        <v>247</v>
      </c>
      <c r="N176" s="125">
        <v>248</v>
      </c>
      <c r="O176" s="125">
        <v>303</v>
      </c>
      <c r="P176" s="125">
        <v>502</v>
      </c>
      <c r="Q176" s="125">
        <v>471</v>
      </c>
      <c r="R176" s="125">
        <v>416</v>
      </c>
      <c r="S176" s="125">
        <v>374</v>
      </c>
      <c r="T176" s="125">
        <v>730</v>
      </c>
      <c r="U176" s="125">
        <v>665</v>
      </c>
      <c r="V176" s="125">
        <v>785</v>
      </c>
      <c r="W176" s="125">
        <v>807</v>
      </c>
      <c r="X176" s="125">
        <v>461</v>
      </c>
      <c r="Y176" s="125">
        <v>471</v>
      </c>
      <c r="Z176" s="125">
        <v>423</v>
      </c>
      <c r="AA176" s="125">
        <v>493</v>
      </c>
      <c r="AB176" s="125">
        <v>420</v>
      </c>
      <c r="AC176" s="125">
        <v>357</v>
      </c>
      <c r="AD176" s="125">
        <v>391</v>
      </c>
      <c r="AE176" s="125">
        <v>416</v>
      </c>
      <c r="AF176" s="125">
        <v>786</v>
      </c>
      <c r="AG176" s="125">
        <v>745</v>
      </c>
      <c r="AH176" s="125">
        <v>821</v>
      </c>
      <c r="AI176" s="125">
        <v>962</v>
      </c>
      <c r="AJ176" s="125">
        <v>316</v>
      </c>
      <c r="AK176" s="125">
        <v>318</v>
      </c>
      <c r="AL176" s="125">
        <v>316</v>
      </c>
      <c r="AM176" s="125">
        <v>257</v>
      </c>
      <c r="AN176" s="125">
        <v>609</v>
      </c>
      <c r="AO176" s="125">
        <v>693</v>
      </c>
      <c r="AP176" s="125">
        <v>554</v>
      </c>
      <c r="AQ176" s="125">
        <v>542</v>
      </c>
      <c r="AR176" s="125">
        <v>423</v>
      </c>
      <c r="AS176" s="125">
        <v>434</v>
      </c>
      <c r="AT176" s="125">
        <v>285</v>
      </c>
      <c r="AU176" s="125">
        <v>356</v>
      </c>
      <c r="AV176" s="125">
        <v>306</v>
      </c>
      <c r="AW176" s="125">
        <v>345</v>
      </c>
      <c r="AX176" s="125">
        <v>315</v>
      </c>
      <c r="AY176" s="125">
        <v>400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2998.6295754060138</v>
      </c>
      <c r="E177" s="124">
        <f t="shared" si="2"/>
        <v>2234.0973466951373</v>
      </c>
      <c r="F177" s="124">
        <f t="shared" si="2"/>
        <v>1384.7107466119367</v>
      </c>
      <c r="G177" s="124">
        <f t="shared" si="2"/>
        <v>258.32414652873615</v>
      </c>
      <c r="H177" s="124">
        <f t="shared" si="2"/>
        <v>171.61339991679952</v>
      </c>
      <c r="I177" s="124">
        <f t="shared" si="2"/>
        <v>171.61339991679952</v>
      </c>
      <c r="J177" s="124">
        <f t="shared" si="2"/>
        <v>171.61339991679952</v>
      </c>
      <c r="K177" s="124">
        <f t="shared" si="2"/>
        <v>171.61339991679952</v>
      </c>
      <c r="L177" s="124">
        <f t="shared" si="2"/>
        <v>171.61339991679952</v>
      </c>
      <c r="M177" s="124">
        <f t="shared" si="2"/>
        <v>171.61339991679952</v>
      </c>
      <c r="N177" s="124">
        <f t="shared" si="2"/>
        <v>171.61339991679952</v>
      </c>
      <c r="O177" s="124">
        <f t="shared" si="2"/>
        <v>171.61339991679952</v>
      </c>
      <c r="P177" s="124">
        <f t="shared" si="2"/>
        <v>171.61339991679952</v>
      </c>
      <c r="Q177" s="124">
        <f t="shared" si="2"/>
        <v>171.61339991679952</v>
      </c>
      <c r="R177" s="124">
        <f t="shared" si="2"/>
        <v>171.61339991679952</v>
      </c>
      <c r="S177" s="124">
        <f t="shared" si="2"/>
        <v>171.61339991679952</v>
      </c>
      <c r="T177" s="124">
        <f t="shared" si="2"/>
        <v>171.61339991679952</v>
      </c>
      <c r="U177" s="124">
        <f t="shared" si="2"/>
        <v>171.61339991679952</v>
      </c>
      <c r="V177" s="124">
        <f t="shared" si="2"/>
        <v>171.61339991679952</v>
      </c>
      <c r="W177" s="124">
        <f t="shared" si="2"/>
        <v>171.61339991679952</v>
      </c>
      <c r="X177" s="124">
        <f t="shared" si="2"/>
        <v>171.61339991679952</v>
      </c>
      <c r="Y177" s="124">
        <f t="shared" si="2"/>
        <v>0</v>
      </c>
      <c r="Z177" s="124">
        <f t="shared" si="2"/>
        <v>343.22679983359905</v>
      </c>
      <c r="AA177" s="124">
        <f t="shared" si="2"/>
        <v>171.61339991679952</v>
      </c>
      <c r="AB177" s="124">
        <f t="shared" si="2"/>
        <v>171.61339991679952</v>
      </c>
      <c r="AC177" s="124">
        <f t="shared" si="2"/>
        <v>171.61339991679952</v>
      </c>
      <c r="AD177" s="124">
        <f t="shared" si="2"/>
        <v>171.61339991679952</v>
      </c>
      <c r="AE177" s="124">
        <f t="shared" si="2"/>
        <v>171.61339991679952</v>
      </c>
      <c r="AF177" s="124">
        <f t="shared" si="2"/>
        <v>171.61339991679952</v>
      </c>
      <c r="AG177" s="124">
        <f t="shared" si="2"/>
        <v>171.61339991679952</v>
      </c>
      <c r="AH177" s="124">
        <f t="shared" si="2"/>
        <v>171.61339991679952</v>
      </c>
      <c r="AI177" s="124">
        <f t="shared" si="2"/>
        <v>0</v>
      </c>
      <c r="AJ177" s="124">
        <f t="shared" si="2"/>
        <v>343.22679983359905</v>
      </c>
      <c r="AK177" s="124">
        <f t="shared" si="2"/>
        <v>171.61339991679952</v>
      </c>
      <c r="AL177" s="124">
        <f t="shared" si="2"/>
        <v>171.61339991679952</v>
      </c>
      <c r="AM177" s="124">
        <f t="shared" si="2"/>
        <v>171.61339991679952</v>
      </c>
      <c r="AN177" s="124">
        <f t="shared" si="2"/>
        <v>171.61339991679952</v>
      </c>
      <c r="AO177" s="124">
        <f t="shared" si="2"/>
        <v>171.61339991679952</v>
      </c>
      <c r="AP177" s="124">
        <f t="shared" si="2"/>
        <v>171.61339991679952</v>
      </c>
      <c r="AQ177" s="124">
        <f t="shared" si="2"/>
        <v>171.61339991679952</v>
      </c>
      <c r="AR177" s="124">
        <f t="shared" si="2"/>
        <v>171.61339991679952</v>
      </c>
      <c r="AS177" s="124">
        <f t="shared" si="2"/>
        <v>171.61339991679952</v>
      </c>
      <c r="AT177" s="124">
        <f t="shared" si="2"/>
        <v>171.61339991679952</v>
      </c>
      <c r="AU177" s="124">
        <f t="shared" si="2"/>
        <v>171.61339991679952</v>
      </c>
      <c r="AV177" s="124">
        <f t="shared" si="2"/>
        <v>0</v>
      </c>
      <c r="AW177" s="124">
        <f t="shared" si="2"/>
        <v>343.22679983359905</v>
      </c>
      <c r="AX177" s="124">
        <f t="shared" si="2"/>
        <v>171.61339991679952</v>
      </c>
      <c r="AY177" s="124">
        <f t="shared" si="2"/>
        <v>171.61339991679952</v>
      </c>
    </row>
    <row r="178" spans="1:51">
      <c r="A178" s="125"/>
      <c r="B178" s="136" t="s">
        <v>299</v>
      </c>
      <c r="C178" s="125" t="s">
        <v>293</v>
      </c>
      <c r="D178" s="125">
        <v>1085</v>
      </c>
      <c r="E178" s="125">
        <v>1064</v>
      </c>
      <c r="F178" s="125">
        <v>1298</v>
      </c>
      <c r="G178" s="125">
        <v>258.32414652873615</v>
      </c>
      <c r="H178" s="125">
        <v>171.61339991679952</v>
      </c>
      <c r="I178" s="125">
        <v>171.61339991679952</v>
      </c>
      <c r="J178" s="125">
        <v>171.61339991679952</v>
      </c>
      <c r="K178" s="125">
        <v>171.61339991679952</v>
      </c>
      <c r="L178" s="125">
        <v>171.61339991679952</v>
      </c>
      <c r="M178" s="125">
        <v>171.61339991679952</v>
      </c>
      <c r="N178" s="125">
        <v>171.61339991679952</v>
      </c>
      <c r="O178" s="125">
        <v>171.61339991679952</v>
      </c>
      <c r="P178" s="125">
        <v>171.61339991679952</v>
      </c>
      <c r="Q178" s="125">
        <v>171.61339991679952</v>
      </c>
      <c r="R178" s="125">
        <v>171.61339991679952</v>
      </c>
      <c r="S178" s="125">
        <v>171.61339991679952</v>
      </c>
      <c r="T178" s="125">
        <v>171.61339991679952</v>
      </c>
      <c r="U178" s="125">
        <v>171.61339991679952</v>
      </c>
      <c r="V178" s="125">
        <v>171.61339991679952</v>
      </c>
      <c r="W178" s="125">
        <v>171.61339991679952</v>
      </c>
      <c r="X178" s="125">
        <v>171.61339991679952</v>
      </c>
      <c r="Y178" s="125">
        <v>0</v>
      </c>
      <c r="Z178" s="125">
        <v>343.22679983359905</v>
      </c>
      <c r="AA178" s="125">
        <v>171.61339991679952</v>
      </c>
      <c r="AB178" s="125">
        <v>171.61339991679952</v>
      </c>
      <c r="AC178" s="125">
        <v>171.61339991679952</v>
      </c>
      <c r="AD178" s="125">
        <v>171.61339991679952</v>
      </c>
      <c r="AE178" s="125">
        <v>171.61339991679952</v>
      </c>
      <c r="AF178" s="125">
        <v>171.61339991679952</v>
      </c>
      <c r="AG178" s="125">
        <v>171.61339991679952</v>
      </c>
      <c r="AH178" s="125">
        <v>171.61339991679952</v>
      </c>
      <c r="AI178" s="125">
        <v>0</v>
      </c>
      <c r="AJ178" s="125">
        <v>343.22679983359905</v>
      </c>
      <c r="AK178" s="125">
        <v>171.61339991679952</v>
      </c>
      <c r="AL178" s="125">
        <v>171.61339991679952</v>
      </c>
      <c r="AM178" s="125">
        <v>171.61339991679952</v>
      </c>
      <c r="AN178" s="125">
        <v>171.61339991679952</v>
      </c>
      <c r="AO178" s="125">
        <v>171.61339991679952</v>
      </c>
      <c r="AP178" s="125">
        <v>171.61339991679952</v>
      </c>
      <c r="AQ178" s="125">
        <v>171.61339991679952</v>
      </c>
      <c r="AR178" s="125">
        <v>171.61339991679952</v>
      </c>
      <c r="AS178" s="125">
        <v>171.61339991679952</v>
      </c>
      <c r="AT178" s="125">
        <v>171.61339991679952</v>
      </c>
      <c r="AU178" s="125">
        <v>171.61339991679952</v>
      </c>
      <c r="AV178" s="125">
        <v>0</v>
      </c>
      <c r="AW178" s="125">
        <v>343.22679983359905</v>
      </c>
      <c r="AX178" s="125">
        <v>171.61339991679952</v>
      </c>
      <c r="AY178" s="125">
        <v>171.61339991679952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28642.524772993023</v>
      </c>
      <c r="E179" s="124">
        <f t="shared" si="3"/>
        <v>31224.492701474865</v>
      </c>
      <c r="F179" s="124">
        <f t="shared" si="3"/>
        <v>31527.721094932389</v>
      </c>
      <c r="G179" s="124">
        <f t="shared" si="3"/>
        <v>31724.894526155083</v>
      </c>
      <c r="H179" s="124">
        <f t="shared" si="3"/>
        <v>30551.893332249918</v>
      </c>
      <c r="I179" s="124">
        <f t="shared" si="3"/>
        <v>29079.802976214614</v>
      </c>
      <c r="J179" s="124">
        <f t="shared" si="3"/>
        <v>27821.537627286816</v>
      </c>
      <c r="K179" s="124">
        <f t="shared" si="3"/>
        <v>26654.279300394024</v>
      </c>
      <c r="L179" s="124">
        <f t="shared" si="3"/>
        <v>25298.358581683642</v>
      </c>
      <c r="M179" s="124">
        <f t="shared" si="3"/>
        <v>23774.996103723588</v>
      </c>
      <c r="N179" s="124">
        <f t="shared" si="3"/>
        <v>22479.09614848805</v>
      </c>
      <c r="O179" s="124">
        <f t="shared" si="3"/>
        <v>21136.241945161149</v>
      </c>
      <c r="P179" s="124">
        <f t="shared" si="3"/>
        <v>18001.696482416144</v>
      </c>
      <c r="Q179" s="124">
        <f t="shared" si="3"/>
        <v>15719.892707684594</v>
      </c>
      <c r="R179" s="124">
        <f t="shared" si="3"/>
        <v>14217.854383109821</v>
      </c>
      <c r="S179" s="124">
        <f t="shared" si="3"/>
        <v>13333.345701455713</v>
      </c>
      <c r="T179" s="124">
        <f t="shared" si="3"/>
        <v>12994.700188996856</v>
      </c>
      <c r="U179" s="124">
        <f t="shared" si="3"/>
        <v>12816.856695521619</v>
      </c>
      <c r="V179" s="124">
        <f t="shared" si="3"/>
        <v>12389.012294195703</v>
      </c>
      <c r="W179" s="124">
        <f t="shared" si="3"/>
        <v>12269.640996285925</v>
      </c>
      <c r="X179" s="124">
        <f t="shared" si="3"/>
        <v>12188.867706886056</v>
      </c>
      <c r="Y179" s="124">
        <f t="shared" si="3"/>
        <v>11860.180964505929</v>
      </c>
      <c r="Z179" s="124">
        <f t="shared" si="3"/>
        <v>11764.143233044415</v>
      </c>
      <c r="AA179" s="124">
        <f t="shared" si="3"/>
        <v>11382.699462789455</v>
      </c>
      <c r="AB179" s="124">
        <f t="shared" si="3"/>
        <v>11343.506978016503</v>
      </c>
      <c r="AC179" s="124">
        <f t="shared" si="3"/>
        <v>11548.417034034504</v>
      </c>
      <c r="AD179" s="124">
        <f t="shared" si="3"/>
        <v>11578.618877296734</v>
      </c>
      <c r="AE179" s="124">
        <f t="shared" si="3"/>
        <v>11479.130132429351</v>
      </c>
      <c r="AF179" s="124">
        <f t="shared" si="3"/>
        <v>11671.29094560599</v>
      </c>
      <c r="AG179" s="124">
        <f t="shared" si="3"/>
        <v>11682.865599479399</v>
      </c>
      <c r="AH179" s="124">
        <f t="shared" si="3"/>
        <v>11726.725750909403</v>
      </c>
      <c r="AI179" s="124">
        <f t="shared" si="3"/>
        <v>11613.375116828123</v>
      </c>
      <c r="AJ179" s="124">
        <f t="shared" si="3"/>
        <v>11367.30954952896</v>
      </c>
      <c r="AK179" s="124">
        <f t="shared" si="3"/>
        <v>11203.962166453846</v>
      </c>
      <c r="AL179" s="124">
        <f t="shared" si="3"/>
        <v>10945.670415931738</v>
      </c>
      <c r="AM179" s="124">
        <f t="shared" si="3"/>
        <v>10531.883882466645</v>
      </c>
      <c r="AN179" s="124">
        <f t="shared" si="3"/>
        <v>10199.122420666034</v>
      </c>
      <c r="AO179" s="124">
        <f t="shared" si="3"/>
        <v>9862.8288160981974</v>
      </c>
      <c r="AP179" s="124">
        <f t="shared" si="3"/>
        <v>9828.1496745890618</v>
      </c>
      <c r="AQ179" s="124">
        <f t="shared" si="3"/>
        <v>9820.0178678359352</v>
      </c>
      <c r="AR179" s="124">
        <f t="shared" si="3"/>
        <v>9834.7635104293731</v>
      </c>
      <c r="AS179" s="124">
        <f t="shared" si="3"/>
        <v>9803.4947992515772</v>
      </c>
      <c r="AT179" s="124">
        <f t="shared" si="3"/>
        <v>9935.8277751183814</v>
      </c>
      <c r="AU179" s="124">
        <f t="shared" si="3"/>
        <v>9964.8989988005851</v>
      </c>
      <c r="AV179" s="124">
        <f t="shared" si="3"/>
        <v>9973.6681141158606</v>
      </c>
      <c r="AW179" s="124">
        <f t="shared" si="3"/>
        <v>9911.9135429146918</v>
      </c>
      <c r="AX179" s="124">
        <f t="shared" si="3"/>
        <v>9775.0854902907195</v>
      </c>
      <c r="AY179" s="124">
        <f t="shared" si="3"/>
        <v>9330.4794696992358</v>
      </c>
    </row>
    <row r="180" spans="1:51">
      <c r="A180" s="125"/>
      <c r="B180" s="136" t="s">
        <v>299</v>
      </c>
      <c r="C180" s="125" t="s">
        <v>293</v>
      </c>
      <c r="D180" s="125">
        <v>620</v>
      </c>
      <c r="E180" s="125">
        <v>504</v>
      </c>
      <c r="F180" s="125">
        <v>597</v>
      </c>
      <c r="G180" s="125">
        <v>648.09497981996151</v>
      </c>
      <c r="H180" s="125">
        <v>993.01365923091987</v>
      </c>
      <c r="I180" s="125">
        <v>1001.597760149206</v>
      </c>
      <c r="J180" s="125">
        <v>867.36606706566965</v>
      </c>
      <c r="K180" s="125">
        <v>908.82692342628206</v>
      </c>
      <c r="L180" s="125">
        <v>467.84703336887389</v>
      </c>
      <c r="M180" s="125">
        <v>662.8064852235201</v>
      </c>
      <c r="N180" s="125">
        <v>565.85516895435194</v>
      </c>
      <c r="O180" s="125">
        <v>543.7119804276108</v>
      </c>
      <c r="P180" s="125">
        <v>648.07054792182521</v>
      </c>
      <c r="Q180" s="125">
        <v>789.01423998891835</v>
      </c>
      <c r="R180" s="125">
        <v>777.51440310110092</v>
      </c>
      <c r="S180" s="125">
        <v>821.46137919220689</v>
      </c>
      <c r="T180" s="125">
        <v>742.99298421953813</v>
      </c>
      <c r="U180" s="125">
        <v>719.16268437917495</v>
      </c>
      <c r="V180" s="125">
        <v>626.97595736620042</v>
      </c>
      <c r="W180" s="125">
        <v>476.10633652867079</v>
      </c>
      <c r="X180" s="125">
        <v>1368.7165749667624</v>
      </c>
      <c r="Y180" s="125">
        <v>1311</v>
      </c>
      <c r="Z180" s="125">
        <v>1399.2881062366382</v>
      </c>
      <c r="AA180" s="125">
        <v>1188.1652599291115</v>
      </c>
      <c r="AB180" s="125">
        <v>928.27108987038946</v>
      </c>
      <c r="AC180" s="125">
        <v>948.2068280389359</v>
      </c>
      <c r="AD180" s="125">
        <v>948.72764982322508</v>
      </c>
      <c r="AE180" s="125">
        <v>927.30898675730407</v>
      </c>
      <c r="AF180" s="125">
        <v>821.01912877404936</v>
      </c>
      <c r="AG180" s="125">
        <v>992.65160004188431</v>
      </c>
      <c r="AH180" s="125">
        <v>936.01727492937528</v>
      </c>
      <c r="AI180" s="125">
        <v>920</v>
      </c>
      <c r="AJ180" s="125">
        <v>789.96544771315575</v>
      </c>
      <c r="AK180" s="125">
        <v>879.40760987842896</v>
      </c>
      <c r="AL180" s="125">
        <v>743.02172925377874</v>
      </c>
      <c r="AM180" s="125">
        <v>727.64749997300589</v>
      </c>
      <c r="AN180" s="125">
        <v>377.6899301339671</v>
      </c>
      <c r="AO180" s="125">
        <v>337.58325364234042</v>
      </c>
      <c r="AP180" s="125">
        <v>278.13710074346858</v>
      </c>
      <c r="AQ180" s="125">
        <v>344.1671079037036</v>
      </c>
      <c r="AR180" s="125">
        <v>1172.9657276344096</v>
      </c>
      <c r="AS180" s="125">
        <v>873.28103510854555</v>
      </c>
      <c r="AT180" s="125">
        <v>711.46995757000195</v>
      </c>
      <c r="AU180" s="125">
        <v>958.31665352960511</v>
      </c>
      <c r="AV180" s="125">
        <v>962</v>
      </c>
      <c r="AW180" s="125">
        <v>1043.075327987669</v>
      </c>
      <c r="AX180" s="125">
        <v>1130.2435720843289</v>
      </c>
      <c r="AY180" s="125">
        <v>1114.0789971258666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5156.8777231191216</v>
      </c>
      <c r="E181" s="124">
        <f t="shared" si="4"/>
        <v>4025.7705423920343</v>
      </c>
      <c r="F181" s="124">
        <f t="shared" si="4"/>
        <v>3043.4617059709617</v>
      </c>
      <c r="G181" s="124">
        <f t="shared" si="4"/>
        <v>2248.3483787346868</v>
      </c>
      <c r="H181" s="124">
        <f t="shared" si="4"/>
        <v>2042.1630458102104</v>
      </c>
      <c r="I181" s="124">
        <f t="shared" si="4"/>
        <v>2245.9964194135391</v>
      </c>
      <c r="J181" s="124">
        <f t="shared" si="4"/>
        <v>2083.5874136885195</v>
      </c>
      <c r="K181" s="124">
        <f t="shared" si="4"/>
        <v>1727.8140795536219</v>
      </c>
      <c r="L181" s="124">
        <f t="shared" si="4"/>
        <v>1754.5063404836567</v>
      </c>
      <c r="M181" s="124">
        <f t="shared" si="4"/>
        <v>1792.2456786471753</v>
      </c>
      <c r="N181" s="124">
        <f t="shared" si="4"/>
        <v>1640.6519498918922</v>
      </c>
      <c r="O181" s="124">
        <f t="shared" si="4"/>
        <v>1230.9181954144101</v>
      </c>
      <c r="P181" s="124">
        <f t="shared" si="4"/>
        <v>1481.9555136323547</v>
      </c>
      <c r="Q181" s="124">
        <f t="shared" si="4"/>
        <v>1606.6869824441478</v>
      </c>
      <c r="R181" s="124">
        <f t="shared" si="4"/>
        <v>1618.9305369501017</v>
      </c>
      <c r="S181" s="124">
        <f t="shared" si="4"/>
        <v>1702.9483190715839</v>
      </c>
      <c r="T181" s="124">
        <f t="shared" si="4"/>
        <v>1755.7400802500993</v>
      </c>
      <c r="U181" s="124">
        <f t="shared" si="4"/>
        <v>1556.9385301907239</v>
      </c>
      <c r="V181" s="124">
        <f t="shared" si="4"/>
        <v>1891.3358981455115</v>
      </c>
      <c r="W181" s="124">
        <f t="shared" si="4"/>
        <v>1597.7259631099525</v>
      </c>
      <c r="X181" s="124">
        <f t="shared" si="4"/>
        <v>1675.0032463904934</v>
      </c>
      <c r="Y181" s="124">
        <f t="shared" si="4"/>
        <v>1956.7378552810908</v>
      </c>
      <c r="Z181" s="124">
        <f t="shared" si="4"/>
        <v>1639.2727532144781</v>
      </c>
      <c r="AA181" s="124">
        <f t="shared" si="4"/>
        <v>1850.4595426983078</v>
      </c>
      <c r="AB181" s="124">
        <f t="shared" si="4"/>
        <v>1825.0265892766522</v>
      </c>
      <c r="AC181" s="124">
        <f t="shared" si="4"/>
        <v>1575.7602805009421</v>
      </c>
      <c r="AD181" s="124">
        <f t="shared" si="4"/>
        <v>1367.7279999020111</v>
      </c>
      <c r="AE181" s="124">
        <f t="shared" si="4"/>
        <v>1802.9440025406896</v>
      </c>
      <c r="AF181" s="124">
        <f t="shared" si="4"/>
        <v>1340.9204670509914</v>
      </c>
      <c r="AG181" s="124">
        <f t="shared" si="4"/>
        <v>1669.3372576816803</v>
      </c>
      <c r="AH181" s="124">
        <f t="shared" si="4"/>
        <v>1324.9324691875472</v>
      </c>
      <c r="AI181" s="124">
        <f t="shared" si="4"/>
        <v>1085.3942139531841</v>
      </c>
      <c r="AJ181" s="124">
        <f t="shared" si="4"/>
        <v>1009.1896017109872</v>
      </c>
      <c r="AK181" s="124">
        <f t="shared" si="4"/>
        <v>1137.4074959854379</v>
      </c>
      <c r="AL181" s="124">
        <f t="shared" si="4"/>
        <v>972.85553598627223</v>
      </c>
      <c r="AM181" s="124">
        <f t="shared" si="4"/>
        <v>1314.5359457727923</v>
      </c>
      <c r="AN181" s="124">
        <f t="shared" si="4"/>
        <v>1283.4143568750767</v>
      </c>
      <c r="AO181" s="124">
        <f t="shared" si="4"/>
        <v>1519.908349344923</v>
      </c>
      <c r="AP181" s="124">
        <f t="shared" si="4"/>
        <v>1354.6314498957161</v>
      </c>
      <c r="AQ181" s="124">
        <f t="shared" si="4"/>
        <v>1826.6923590207114</v>
      </c>
      <c r="AR181" s="124">
        <f t="shared" si="4"/>
        <v>1838.7416870562406</v>
      </c>
      <c r="AS181" s="124">
        <f t="shared" si="4"/>
        <v>1619.5754008423269</v>
      </c>
      <c r="AT181" s="124">
        <f t="shared" si="4"/>
        <v>1192.666636877424</v>
      </c>
      <c r="AU181" s="124">
        <f t="shared" si="4"/>
        <v>1557.5243628583903</v>
      </c>
      <c r="AV181" s="124">
        <f t="shared" si="4"/>
        <v>1449.8757329258003</v>
      </c>
      <c r="AW181" s="124">
        <f t="shared" si="4"/>
        <v>1459.5419099579453</v>
      </c>
      <c r="AX181" s="124">
        <f t="shared" si="4"/>
        <v>1104.2424828732774</v>
      </c>
      <c r="AY181" s="124">
        <f t="shared" si="4"/>
        <v>1330.0612192277281</v>
      </c>
    </row>
    <row r="182" spans="1:51">
      <c r="A182" s="125"/>
      <c r="B182" s="136" t="s">
        <v>299</v>
      </c>
      <c r="C182" s="125" t="s">
        <v>293</v>
      </c>
      <c r="D182" s="125">
        <v>346</v>
      </c>
      <c r="E182" s="125">
        <v>512</v>
      </c>
      <c r="F182" s="125">
        <v>375</v>
      </c>
      <c r="G182" s="125">
        <v>364.09497981996151</v>
      </c>
      <c r="H182" s="125">
        <v>284.01365923091981</v>
      </c>
      <c r="I182" s="125">
        <v>294.59776014920601</v>
      </c>
      <c r="J182" s="125">
        <v>252.3660670656696</v>
      </c>
      <c r="K182" s="125">
        <v>309.82692342628201</v>
      </c>
      <c r="L182" s="125">
        <v>731.84703336887389</v>
      </c>
      <c r="M182" s="125">
        <v>558.8064852235201</v>
      </c>
      <c r="N182" s="125">
        <v>614.85516895435194</v>
      </c>
      <c r="O182" s="125">
        <v>704.7119804276108</v>
      </c>
      <c r="P182" s="125">
        <v>310.07054792182521</v>
      </c>
      <c r="Q182" s="125">
        <v>363.01423998891835</v>
      </c>
      <c r="R182" s="125">
        <v>284.51440310110087</v>
      </c>
      <c r="S182" s="125">
        <v>246.46137919220689</v>
      </c>
      <c r="T182" s="125">
        <v>267.99298421953813</v>
      </c>
      <c r="U182" s="125">
        <v>307.162684379175</v>
      </c>
      <c r="V182" s="125">
        <v>300.97595736620042</v>
      </c>
      <c r="W182" s="125">
        <v>345.10633652867079</v>
      </c>
      <c r="X182" s="125">
        <v>355.71657496676232</v>
      </c>
      <c r="Y182" s="125">
        <v>377</v>
      </c>
      <c r="Z182" s="125">
        <v>414.28810623663833</v>
      </c>
      <c r="AA182" s="125">
        <v>318.16525992911153</v>
      </c>
      <c r="AB182" s="125">
        <v>270.27108987038946</v>
      </c>
      <c r="AC182" s="125">
        <v>328.2068280389359</v>
      </c>
      <c r="AD182" s="125">
        <v>297.72764982322508</v>
      </c>
      <c r="AE182" s="125">
        <v>250.30898675730401</v>
      </c>
      <c r="AF182" s="125">
        <v>866.01912877404936</v>
      </c>
      <c r="AG182" s="125">
        <v>947.65160004188431</v>
      </c>
      <c r="AH182" s="125">
        <v>985.01727492937528</v>
      </c>
      <c r="AI182" s="125">
        <v>882</v>
      </c>
      <c r="AJ182" s="125">
        <v>584.96544771315575</v>
      </c>
      <c r="AK182" s="125">
        <v>536.40760987842896</v>
      </c>
      <c r="AL182" s="125">
        <v>718.02172925377874</v>
      </c>
      <c r="AM182" s="125">
        <v>666.64749997300589</v>
      </c>
      <c r="AN182" s="125">
        <v>245.6899301339671</v>
      </c>
      <c r="AO182" s="125">
        <v>293.58325364234042</v>
      </c>
      <c r="AP182" s="125">
        <v>276.13710074346858</v>
      </c>
      <c r="AQ182" s="125">
        <v>272.1671079037036</v>
      </c>
      <c r="AR182" s="125">
        <v>632.96572763440963</v>
      </c>
      <c r="AS182" s="125">
        <v>662.28103510854555</v>
      </c>
      <c r="AT182" s="125">
        <v>550.46995757000195</v>
      </c>
      <c r="AU182" s="125">
        <v>633.31665352960511</v>
      </c>
      <c r="AV182" s="125">
        <v>510</v>
      </c>
      <c r="AW182" s="125">
        <v>639.07532798766886</v>
      </c>
      <c r="AX182" s="125">
        <v>824.243572084329</v>
      </c>
      <c r="AY182" s="125">
        <v>804.07899712586664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15.989649200967051</v>
      </c>
      <c r="F185" s="124">
        <v>266</v>
      </c>
      <c r="G185" s="124">
        <v>63.858390926047377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291.14160907395262</v>
      </c>
      <c r="H186" s="106">
        <v>288</v>
      </c>
      <c r="I186" s="106">
        <v>277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247</v>
      </c>
      <c r="K187" s="106">
        <v>272</v>
      </c>
      <c r="L187" s="106">
        <v>282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247</v>
      </c>
      <c r="N188" s="106">
        <v>248</v>
      </c>
      <c r="O188" s="106">
        <v>303</v>
      </c>
      <c r="P188" s="106">
        <v>502</v>
      </c>
      <c r="Q188" s="106">
        <v>471</v>
      </c>
      <c r="R188" s="106">
        <v>416</v>
      </c>
      <c r="S188" s="106">
        <v>374</v>
      </c>
      <c r="T188" s="106">
        <v>730</v>
      </c>
      <c r="U188" s="106">
        <v>665</v>
      </c>
      <c r="V188" s="106">
        <v>785</v>
      </c>
      <c r="W188" s="106">
        <v>807</v>
      </c>
      <c r="X188" s="106">
        <v>461</v>
      </c>
      <c r="Y188" s="106">
        <v>471</v>
      </c>
      <c r="Z188" s="106">
        <v>423</v>
      </c>
      <c r="AA188" s="106">
        <v>493</v>
      </c>
      <c r="AB188" s="106">
        <v>420</v>
      </c>
      <c r="AC188" s="106">
        <v>357</v>
      </c>
      <c r="AD188" s="106">
        <v>391</v>
      </c>
      <c r="AE188" s="106">
        <v>416</v>
      </c>
      <c r="AF188" s="106">
        <v>786</v>
      </c>
      <c r="AG188" s="106">
        <v>745</v>
      </c>
      <c r="AH188" s="106">
        <v>821</v>
      </c>
      <c r="AI188" s="106">
        <v>962</v>
      </c>
      <c r="AJ188" s="106">
        <v>316</v>
      </c>
      <c r="AK188" s="106">
        <v>318</v>
      </c>
      <c r="AL188" s="106">
        <v>316</v>
      </c>
      <c r="AM188" s="106">
        <v>257</v>
      </c>
      <c r="AN188" s="106">
        <v>609</v>
      </c>
      <c r="AO188" s="106">
        <v>693</v>
      </c>
      <c r="AP188" s="106">
        <v>554</v>
      </c>
      <c r="AQ188" s="106">
        <v>542</v>
      </c>
      <c r="AR188" s="106">
        <v>423</v>
      </c>
      <c r="AS188" s="106">
        <v>434</v>
      </c>
      <c r="AT188" s="106">
        <v>285</v>
      </c>
      <c r="AU188" s="106">
        <v>356</v>
      </c>
      <c r="AV188" s="106">
        <v>306</v>
      </c>
      <c r="AW188" s="106">
        <v>345</v>
      </c>
      <c r="AX188" s="106">
        <v>315</v>
      </c>
      <c r="AY188" s="106">
        <v>400</v>
      </c>
    </row>
    <row r="189" spans="1:51">
      <c r="A189" s="126" t="s">
        <v>133</v>
      </c>
      <c r="B189" s="123">
        <v>1</v>
      </c>
      <c r="C189" s="124">
        <v>0</v>
      </c>
      <c r="D189" s="124">
        <v>0</v>
      </c>
      <c r="E189" s="124">
        <v>0</v>
      </c>
      <c r="F189" s="124">
        <v>84.902653304862895</v>
      </c>
      <c r="G189" s="124">
        <v>171.61339991679952</v>
      </c>
      <c r="H189" s="124">
        <v>171.61339991679952</v>
      </c>
      <c r="I189" s="124">
        <v>171.61339991679952</v>
      </c>
      <c r="J189" s="124">
        <v>171.61339991679952</v>
      </c>
      <c r="K189" s="124">
        <v>171.61339991679952</v>
      </c>
      <c r="L189" s="124">
        <v>171.61339991679952</v>
      </c>
      <c r="M189" s="124">
        <v>171.61339991679952</v>
      </c>
      <c r="N189" s="124">
        <v>171.61339991679952</v>
      </c>
      <c r="O189" s="124">
        <v>171.61339991679952</v>
      </c>
      <c r="P189" s="124">
        <v>171.61339991679952</v>
      </c>
      <c r="Q189" s="124">
        <v>171.61339991679952</v>
      </c>
      <c r="R189" s="124">
        <v>171.61339991679952</v>
      </c>
      <c r="S189" s="124">
        <v>171.61339991679952</v>
      </c>
      <c r="T189" s="124">
        <v>171.61339991679952</v>
      </c>
      <c r="U189" s="124">
        <v>171.61339991679952</v>
      </c>
      <c r="V189" s="124">
        <v>171.61339991679952</v>
      </c>
      <c r="W189" s="124">
        <v>171.61339991679952</v>
      </c>
      <c r="X189" s="124">
        <v>171.61339991679952</v>
      </c>
      <c r="Y189" s="124">
        <v>0</v>
      </c>
      <c r="Z189" s="124">
        <v>343.22679983359905</v>
      </c>
      <c r="AA189" s="124">
        <v>171.61339991679952</v>
      </c>
      <c r="AB189" s="124">
        <v>171.61339991679952</v>
      </c>
      <c r="AC189" s="124">
        <v>171.61339991679952</v>
      </c>
      <c r="AD189" s="124">
        <v>171.61339991679952</v>
      </c>
      <c r="AE189" s="124">
        <v>171.61339991679952</v>
      </c>
      <c r="AF189" s="124">
        <v>171.61339991679952</v>
      </c>
      <c r="AG189" s="124">
        <v>171.61339991679952</v>
      </c>
      <c r="AH189" s="124">
        <v>171.61339991679952</v>
      </c>
      <c r="AI189" s="124">
        <v>0</v>
      </c>
      <c r="AJ189" s="124">
        <v>343.22679983359905</v>
      </c>
      <c r="AK189" s="124">
        <v>171.61339991679952</v>
      </c>
      <c r="AL189" s="124">
        <v>171.61339991679952</v>
      </c>
      <c r="AM189" s="124">
        <v>171.61339991679952</v>
      </c>
      <c r="AN189" s="124">
        <v>171.61339991679952</v>
      </c>
      <c r="AO189" s="124">
        <v>171.61339991679952</v>
      </c>
      <c r="AP189" s="124">
        <v>171.61339991679952</v>
      </c>
      <c r="AQ189" s="124">
        <v>171.61339991679952</v>
      </c>
      <c r="AR189" s="124">
        <v>171.61339991679952</v>
      </c>
      <c r="AS189" s="124">
        <v>171.61339991679952</v>
      </c>
      <c r="AT189" s="124">
        <v>171.61339991679952</v>
      </c>
      <c r="AU189" s="124">
        <v>171.61339991679952</v>
      </c>
      <c r="AV189" s="124">
        <v>0</v>
      </c>
      <c r="AW189" s="124">
        <v>343.22679983359905</v>
      </c>
      <c r="AX189" s="124">
        <v>171.61339991679952</v>
      </c>
      <c r="AY189" s="124">
        <v>171.61339991679952</v>
      </c>
    </row>
    <row r="190" spans="1:51">
      <c r="A190" s="109"/>
      <c r="B190" s="119">
        <v>2</v>
      </c>
      <c r="C190" s="106">
        <v>674.93630207541037</v>
      </c>
      <c r="D190" s="106">
        <v>216.74767624826904</v>
      </c>
      <c r="E190" s="106">
        <v>960.2799049591456</v>
      </c>
      <c r="F190" s="106">
        <v>320.4677712891235</v>
      </c>
      <c r="G190" s="106">
        <v>86.710746611936628</v>
      </c>
      <c r="H190" s="106">
        <v>0</v>
      </c>
      <c r="I190" s="106">
        <v>0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0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211.06369792458969</v>
      </c>
      <c r="D191" s="106">
        <v>868.25232375173096</v>
      </c>
      <c r="E191" s="106">
        <v>103.72009504085446</v>
      </c>
      <c r="F191" s="106">
        <v>892.6295754060136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290</v>
      </c>
      <c r="D203" s="106">
        <v>9.4183411920203071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610.58165880797969</v>
      </c>
      <c r="E204" s="106">
        <v>504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597</v>
      </c>
      <c r="G205" s="106">
        <v>448.40091563305918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105.99030134114764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199.69406418690232</v>
      </c>
      <c r="H206" s="106">
        <v>993.01365923091987</v>
      </c>
      <c r="I206" s="106">
        <v>1001.597760149206</v>
      </c>
      <c r="J206" s="106">
        <v>529.5544026345043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93.79059845383199</v>
      </c>
      <c r="AA206" s="106">
        <v>361.79170463265257</v>
      </c>
      <c r="AB206" s="106">
        <v>292.45135884081412</v>
      </c>
      <c r="AC206" s="106">
        <v>235.44457971693987</v>
      </c>
      <c r="AD206" s="106">
        <v>126.79096236690123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418.49611659908851</v>
      </c>
      <c r="AX206" s="106">
        <v>732.52837532786964</v>
      </c>
      <c r="AY206" s="106">
        <v>943.72952979203274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337.81166443116535</v>
      </c>
      <c r="K207" s="106">
        <v>908.82692342628206</v>
      </c>
      <c r="L207" s="106">
        <v>467.84703336887389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279.32230692723329</v>
      </c>
      <c r="Y207" s="106">
        <v>477.49522606377946</v>
      </c>
      <c r="Z207" s="106">
        <v>764.29203791897635</v>
      </c>
      <c r="AA207" s="106">
        <v>826.3735552964589</v>
      </c>
      <c r="AB207" s="106">
        <v>635.81973102957534</v>
      </c>
      <c r="AC207" s="106">
        <v>712.76224832199603</v>
      </c>
      <c r="AD207" s="106">
        <v>821.93668745632385</v>
      </c>
      <c r="AE207" s="106">
        <v>927.30898675730407</v>
      </c>
      <c r="AF207" s="106">
        <v>784.9587658731308</v>
      </c>
      <c r="AG207" s="106">
        <v>810.88834767933156</v>
      </c>
      <c r="AH207" s="106">
        <v>572.55222254682326</v>
      </c>
      <c r="AI207" s="106">
        <v>500.50479248161855</v>
      </c>
      <c r="AJ207" s="106">
        <v>250.44040760813937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340.37194498695067</v>
      </c>
      <c r="AS207" s="106">
        <v>177.14122862360739</v>
      </c>
      <c r="AT207" s="106">
        <v>65.944545345514257</v>
      </c>
      <c r="AU207" s="106">
        <v>350.32676617428547</v>
      </c>
      <c r="AV207" s="106">
        <v>685.70870153624207</v>
      </c>
      <c r="AW207" s="106">
        <v>604.05780251658268</v>
      </c>
      <c r="AX207" s="106">
        <v>397.71519675645925</v>
      </c>
      <c r="AY207" s="106">
        <v>64.359165992686258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662.8064852235201</v>
      </c>
      <c r="N208" s="106">
        <v>565.85516895435194</v>
      </c>
      <c r="O208" s="106">
        <v>543.7119804276108</v>
      </c>
      <c r="P208" s="106">
        <v>648.07054792182521</v>
      </c>
      <c r="Q208" s="106">
        <v>789.01423998891835</v>
      </c>
      <c r="R208" s="106">
        <v>777.51440310110092</v>
      </c>
      <c r="S208" s="106">
        <v>821.46137919220689</v>
      </c>
      <c r="T208" s="106">
        <v>742.99298421953813</v>
      </c>
      <c r="U208" s="106">
        <v>719.16268437917495</v>
      </c>
      <c r="V208" s="106">
        <v>626.97595736620042</v>
      </c>
      <c r="W208" s="106">
        <v>476.10633652867079</v>
      </c>
      <c r="X208" s="106">
        <v>1089.3942680395292</v>
      </c>
      <c r="Y208" s="106">
        <v>833.50477393622054</v>
      </c>
      <c r="Z208" s="106">
        <v>541.20546986382988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36.060362900918562</v>
      </c>
      <c r="AG208" s="106">
        <v>181.76325236255275</v>
      </c>
      <c r="AH208" s="106">
        <v>363.46505238255202</v>
      </c>
      <c r="AI208" s="106">
        <v>419.49520751838145</v>
      </c>
      <c r="AJ208" s="106">
        <v>539.52504010501639</v>
      </c>
      <c r="AK208" s="106">
        <v>879.40760987842896</v>
      </c>
      <c r="AL208" s="106">
        <v>743.02172925377874</v>
      </c>
      <c r="AM208" s="106">
        <v>727.64749997300589</v>
      </c>
      <c r="AN208" s="106">
        <v>377.6899301339671</v>
      </c>
      <c r="AO208" s="106">
        <v>337.58325364234042</v>
      </c>
      <c r="AP208" s="106">
        <v>278.13710074346858</v>
      </c>
      <c r="AQ208" s="106">
        <v>344.1671079037036</v>
      </c>
      <c r="AR208" s="106">
        <v>832.59378264745897</v>
      </c>
      <c r="AS208" s="106">
        <v>696.13980648493816</v>
      </c>
      <c r="AT208" s="106">
        <v>645.5254122244877</v>
      </c>
      <c r="AU208" s="106">
        <v>607.98988735531964</v>
      </c>
      <c r="AV208" s="106">
        <v>276.29129846375793</v>
      </c>
      <c r="AW208" s="106">
        <v>20.521408871997778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71.860413530818619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373.03603554420022</v>
      </c>
      <c r="AH209" s="124">
        <v>539.78298707475574</v>
      </c>
      <c r="AI209" s="124">
        <v>672.29387955214315</v>
      </c>
      <c r="AJ209" s="124">
        <v>455.47402733509625</v>
      </c>
      <c r="AK209" s="124">
        <v>274.68820739831858</v>
      </c>
      <c r="AL209" s="124">
        <v>343.23282178512432</v>
      </c>
      <c r="AM209" s="124">
        <v>227.79964770554113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59.231599362651309</v>
      </c>
      <c r="AX209" s="124">
        <v>318.06771772866944</v>
      </c>
      <c r="AY209" s="124">
        <v>349.70587140346595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226.00805992774758</v>
      </c>
      <c r="M210" s="110">
        <v>188.97698312854163</v>
      </c>
      <c r="N210" s="110">
        <v>396.6193956146567</v>
      </c>
      <c r="O210" s="110">
        <v>542.71799521926926</v>
      </c>
      <c r="P210" s="110">
        <v>310.07054792182521</v>
      </c>
      <c r="Q210" s="110">
        <v>180.27955201917257</v>
      </c>
      <c r="R210" s="110">
        <v>59.965178929918522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0.31654907236952567</v>
      </c>
      <c r="AC210" s="110">
        <v>0</v>
      </c>
      <c r="AD210" s="110">
        <v>0</v>
      </c>
      <c r="AE210" s="110">
        <v>0</v>
      </c>
      <c r="AF210" s="110">
        <v>450.85977360887637</v>
      </c>
      <c r="AG210" s="110">
        <v>517.94486659847757</v>
      </c>
      <c r="AH210" s="110">
        <v>445.23428785461959</v>
      </c>
      <c r="AI210" s="110">
        <v>209.70612044785682</v>
      </c>
      <c r="AJ210" s="110">
        <v>129.49142037805947</v>
      </c>
      <c r="AK210" s="110">
        <v>261.71940248011038</v>
      </c>
      <c r="AL210" s="110">
        <v>374.78890746865443</v>
      </c>
      <c r="AM210" s="110">
        <v>438.84785226746476</v>
      </c>
      <c r="AN210" s="110">
        <v>245.6899301339671</v>
      </c>
      <c r="AO210" s="110">
        <v>196.09108084961429</v>
      </c>
      <c r="AP210" s="110">
        <v>62.290274584639775</v>
      </c>
      <c r="AQ210" s="110">
        <v>0</v>
      </c>
      <c r="AR210" s="110">
        <v>216.64021713036601</v>
      </c>
      <c r="AS210" s="110">
        <v>461.11172299081539</v>
      </c>
      <c r="AT210" s="110">
        <v>500.12406235167043</v>
      </c>
      <c r="AU210" s="110">
        <v>606.09121052905539</v>
      </c>
      <c r="AV210" s="110">
        <v>482.54044362639678</v>
      </c>
      <c r="AW210" s="110">
        <v>542.71799521926926</v>
      </c>
      <c r="AX210" s="110">
        <v>506.17585435565957</v>
      </c>
      <c r="AY210" s="110">
        <v>454.37312572240069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0</v>
      </c>
      <c r="J211" s="110">
        <v>0</v>
      </c>
      <c r="K211" s="110">
        <v>57.620056293916662</v>
      </c>
      <c r="L211" s="110">
        <v>334.82258868436952</v>
      </c>
      <c r="M211" s="110">
        <v>369.82950209497847</v>
      </c>
      <c r="N211" s="110">
        <v>218.23577333969527</v>
      </c>
      <c r="O211" s="110">
        <v>90.13357167752298</v>
      </c>
      <c r="P211" s="110">
        <v>0</v>
      </c>
      <c r="Q211" s="110">
        <v>182.73468796974578</v>
      </c>
      <c r="R211" s="110">
        <v>224.54922417118235</v>
      </c>
      <c r="S211" s="110">
        <v>246.46137919220689</v>
      </c>
      <c r="T211" s="110">
        <v>236.30311305456732</v>
      </c>
      <c r="U211" s="110">
        <v>252.96535722332283</v>
      </c>
      <c r="V211" s="110">
        <v>250.47523621496973</v>
      </c>
      <c r="W211" s="110">
        <v>289.78626099208856</v>
      </c>
      <c r="X211" s="110">
        <v>289.5691288623027</v>
      </c>
      <c r="Y211" s="110">
        <v>340.47674826750307</v>
      </c>
      <c r="Z211" s="110">
        <v>317.23060640765783</v>
      </c>
      <c r="AA211" s="110">
        <v>307.31212239200369</v>
      </c>
      <c r="AB211" s="110">
        <v>252.98232756561637</v>
      </c>
      <c r="AC211" s="110">
        <v>328.2068280389359</v>
      </c>
      <c r="AD211" s="110">
        <v>243.27637547308896</v>
      </c>
      <c r="AE211" s="110">
        <v>193.83077825554199</v>
      </c>
      <c r="AF211" s="110">
        <v>227.63059082671609</v>
      </c>
      <c r="AG211" s="110">
        <v>56.670697899206566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97.492172792726123</v>
      </c>
      <c r="AP211" s="110">
        <v>213.8468261588288</v>
      </c>
      <c r="AQ211" s="110">
        <v>272.1671079037036</v>
      </c>
      <c r="AR211" s="110">
        <v>401.37940033638239</v>
      </c>
      <c r="AS211" s="110">
        <v>201.16931211773016</v>
      </c>
      <c r="AT211" s="110">
        <v>50.345895218331549</v>
      </c>
      <c r="AU211" s="110">
        <v>27.22544300054977</v>
      </c>
      <c r="AV211" s="110">
        <v>27.459556373603196</v>
      </c>
      <c r="AW211" s="110">
        <v>37.125733405748292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74.664689863123641</v>
      </c>
      <c r="I212" s="110">
        <v>187.42862966827002</v>
      </c>
      <c r="J212" s="110">
        <v>240.19986834856243</v>
      </c>
      <c r="K212" s="110">
        <v>206.56430573673771</v>
      </c>
      <c r="L212" s="110">
        <v>171.01638475675674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31.689871164970814</v>
      </c>
      <c r="U212" s="110">
        <v>54.197327155852179</v>
      </c>
      <c r="V212" s="110">
        <v>50.500721151230692</v>
      </c>
      <c r="W212" s="110">
        <v>55.320075536582223</v>
      </c>
      <c r="X212" s="110">
        <v>66.147446104459647</v>
      </c>
      <c r="Y212" s="110">
        <v>36.523251732496931</v>
      </c>
      <c r="Z212" s="110">
        <v>97.057499828980511</v>
      </c>
      <c r="AA212" s="110">
        <v>10.853137537107825</v>
      </c>
      <c r="AB212" s="110">
        <v>16.972213232403565</v>
      </c>
      <c r="AC212" s="110">
        <v>0</v>
      </c>
      <c r="AD212" s="110">
        <v>54.451274350136124</v>
      </c>
      <c r="AE212" s="110">
        <v>56.47820850176204</v>
      </c>
      <c r="AF212" s="110">
        <v>187.52876433845685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14.94611016766126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11.109506216077818</v>
      </c>
      <c r="D213" s="110">
        <v>0</v>
      </c>
      <c r="E213" s="110">
        <v>153.88744750689483</v>
      </c>
      <c r="F213" s="110">
        <v>156.30030859172882</v>
      </c>
      <c r="G213" s="110">
        <v>174.22266104190084</v>
      </c>
      <c r="H213" s="110">
        <v>55.48936741463374</v>
      </c>
      <c r="I213" s="110">
        <v>107.16913048093599</v>
      </c>
      <c r="J213" s="110">
        <v>12.166198717107175</v>
      </c>
      <c r="K213" s="110">
        <v>45.642561395627617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379.89049378392218</v>
      </c>
      <c r="D214" s="110">
        <v>346</v>
      </c>
      <c r="E214" s="110">
        <v>343.58786284778279</v>
      </c>
      <c r="F214" s="110">
        <v>218.69969140827118</v>
      </c>
      <c r="G214" s="110">
        <v>189.87231877806067</v>
      </c>
      <c r="H214" s="110">
        <v>153.85960195316244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14.524689645322368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2081279.1535131964</v>
      </c>
      <c r="E259" s="124">
        <f t="shared" ref="E259:AX259" si="5">F$14*$B$259</f>
        <v>1624772.3441540501</v>
      </c>
      <c r="F259" s="124">
        <f t="shared" si="5"/>
        <v>1228319.4877309974</v>
      </c>
      <c r="G259" s="124">
        <f t="shared" si="5"/>
        <v>907417.4067608784</v>
      </c>
      <c r="H259" s="124">
        <f t="shared" si="5"/>
        <v>824202.473575235</v>
      </c>
      <c r="I259" s="124">
        <f t="shared" si="5"/>
        <v>906468.17271503899</v>
      </c>
      <c r="J259" s="124">
        <f t="shared" si="5"/>
        <v>840921.0536815786</v>
      </c>
      <c r="K259" s="124">
        <f t="shared" si="5"/>
        <v>697333.46765229816</v>
      </c>
      <c r="L259" s="124">
        <f t="shared" si="5"/>
        <v>708106.27422569389</v>
      </c>
      <c r="M259" s="124">
        <f t="shared" si="5"/>
        <v>723337.60256124497</v>
      </c>
      <c r="N259" s="124">
        <f t="shared" si="5"/>
        <v>662155.45235294604</v>
      </c>
      <c r="O259" s="124">
        <f t="shared" si="5"/>
        <v>496789.82464733464</v>
      </c>
      <c r="P259" s="124">
        <f t="shared" si="5"/>
        <v>598106.69993768912</v>
      </c>
      <c r="Q259" s="124">
        <f t="shared" si="5"/>
        <v>648447.43318044813</v>
      </c>
      <c r="R259" s="124">
        <f t="shared" si="5"/>
        <v>653388.84465582657</v>
      </c>
      <c r="S259" s="124">
        <f t="shared" si="5"/>
        <v>687297.82366262143</v>
      </c>
      <c r="T259" s="124">
        <f t="shared" si="5"/>
        <v>708604.20281633048</v>
      </c>
      <c r="U259" s="124">
        <f t="shared" si="5"/>
        <v>628369.31185319426</v>
      </c>
      <c r="V259" s="124">
        <f t="shared" si="5"/>
        <v>763329.71004022437</v>
      </c>
      <c r="W259" s="124">
        <f t="shared" si="5"/>
        <v>644830.82954238309</v>
      </c>
      <c r="X259" s="124">
        <f t="shared" si="5"/>
        <v>676019.39118131273</v>
      </c>
      <c r="Y259" s="124">
        <f t="shared" si="5"/>
        <v>789725.47455001646</v>
      </c>
      <c r="Z259" s="124">
        <f t="shared" si="5"/>
        <v>661598.81838809024</v>
      </c>
      <c r="AA259" s="124">
        <f t="shared" si="5"/>
        <v>746832.30385150365</v>
      </c>
      <c r="AB259" s="124">
        <f t="shared" si="5"/>
        <v>736567.74482745386</v>
      </c>
      <c r="AC259" s="124">
        <f t="shared" si="5"/>
        <v>635965.63634575845</v>
      </c>
      <c r="AD259" s="124">
        <f t="shared" si="5"/>
        <v>552005.28822129662</v>
      </c>
      <c r="AE259" s="124">
        <f t="shared" si="5"/>
        <v>727655.369957063</v>
      </c>
      <c r="AF259" s="124">
        <f t="shared" si="5"/>
        <v>541185.95872084831</v>
      </c>
      <c r="AG259" s="124">
        <f t="shared" si="5"/>
        <v>673732.63845672773</v>
      </c>
      <c r="AH259" s="124">
        <f t="shared" si="5"/>
        <v>534733.31655126181</v>
      </c>
      <c r="AI259" s="124">
        <f t="shared" si="5"/>
        <v>438057.38125554204</v>
      </c>
      <c r="AJ259" s="124">
        <f t="shared" si="5"/>
        <v>407301.7420147282</v>
      </c>
      <c r="AK259" s="124">
        <f t="shared" si="5"/>
        <v>459049.57176535588</v>
      </c>
      <c r="AL259" s="124">
        <f t="shared" si="5"/>
        <v>392637.57163577876</v>
      </c>
      <c r="AM259" s="124">
        <f t="shared" si="5"/>
        <v>530537.353681106</v>
      </c>
      <c r="AN259" s="124">
        <f t="shared" si="5"/>
        <v>517976.90185836132</v>
      </c>
      <c r="AO259" s="124">
        <f t="shared" si="5"/>
        <v>613424.19436482131</v>
      </c>
      <c r="AP259" s="124">
        <f t="shared" si="5"/>
        <v>546719.61383176351</v>
      </c>
      <c r="AQ259" s="124">
        <f t="shared" si="5"/>
        <v>737240.0376427985</v>
      </c>
      <c r="AR259" s="124">
        <f t="shared" si="5"/>
        <v>742103.06069679896</v>
      </c>
      <c r="AS259" s="124">
        <f t="shared" si="5"/>
        <v>653649.10713397781</v>
      </c>
      <c r="AT259" s="124">
        <f t="shared" si="5"/>
        <v>481351.76781393244</v>
      </c>
      <c r="AU259" s="124">
        <f t="shared" si="5"/>
        <v>628605.74974917062</v>
      </c>
      <c r="AV259" s="124">
        <f t="shared" si="5"/>
        <v>585159.52871924045</v>
      </c>
      <c r="AW259" s="124">
        <f t="shared" si="5"/>
        <v>589060.72898640588</v>
      </c>
      <c r="AX259" s="124">
        <f t="shared" si="5"/>
        <v>445664.40847034933</v>
      </c>
      <c r="AY259" s="124">
        <f>AZ$14*$B$259</f>
        <v>536803.24357209331</v>
      </c>
      <c r="AZ259" s="139">
        <f>SUM($D259:$AY259)</f>
        <v>33614841.473502755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2084821.9242910896</v>
      </c>
      <c r="E260" s="125">
        <f t="shared" ref="E260:AY260" si="6">(E$175-E$176+E$177-E$178+E$179-E$180+E$181-E$182)*$B$260</f>
        <v>2124261.6354337223</v>
      </c>
      <c r="F260" s="125">
        <f t="shared" si="6"/>
        <v>2134456.6626709849</v>
      </c>
      <c r="G260" s="125">
        <f t="shared" si="6"/>
        <v>2218707.5468519535</v>
      </c>
      <c r="H260" s="125">
        <f t="shared" si="6"/>
        <v>2219721.3285672599</v>
      </c>
      <c r="I260" s="125">
        <f t="shared" si="6"/>
        <v>2211637.4796133917</v>
      </c>
      <c r="J260" s="125">
        <f t="shared" si="6"/>
        <v>2230075.7860788121</v>
      </c>
      <c r="K260" s="125">
        <f t="shared" si="6"/>
        <v>2235894.7220259337</v>
      </c>
      <c r="L260" s="125">
        <f t="shared" si="6"/>
        <v>2235437.8959183553</v>
      </c>
      <c r="M260" s="125">
        <f t="shared" si="6"/>
        <v>2234816.7929263627</v>
      </c>
      <c r="N260" s="125">
        <f t="shared" si="6"/>
        <v>2242858.5339748128</v>
      </c>
      <c r="O260" s="125">
        <f t="shared" si="6"/>
        <v>2228447.6651533209</v>
      </c>
      <c r="P260" s="125">
        <f t="shared" si="6"/>
        <v>1989348.5963969324</v>
      </c>
      <c r="Q260" s="125">
        <f t="shared" si="6"/>
        <v>1850151.0149936955</v>
      </c>
      <c r="R260" s="125">
        <f t="shared" si="6"/>
        <v>1769463.3092161047</v>
      </c>
      <c r="S260" s="125">
        <f t="shared" si="6"/>
        <v>1723600.2181132145</v>
      </c>
      <c r="T260" s="125">
        <f t="shared" si="6"/>
        <v>1760070.7524185735</v>
      </c>
      <c r="U260" s="125">
        <f t="shared" si="6"/>
        <v>1740451.6857873404</v>
      </c>
      <c r="V260" s="125">
        <f t="shared" si="6"/>
        <v>1733547.2710266295</v>
      </c>
      <c r="W260" s="125">
        <f t="shared" si="6"/>
        <v>1713852.7515504125</v>
      </c>
      <c r="X260" s="125">
        <f t="shared" si="6"/>
        <v>1680209.762570682</v>
      </c>
      <c r="Y260" s="125">
        <f t="shared" si="6"/>
        <v>1678978.623557322</v>
      </c>
      <c r="Z260" s="125">
        <f t="shared" si="6"/>
        <v>1649513.8807972374</v>
      </c>
      <c r="AA260" s="125">
        <f t="shared" si="6"/>
        <v>1653533.203507873</v>
      </c>
      <c r="AB260" s="125">
        <f t="shared" si="6"/>
        <v>1672502.9776232434</v>
      </c>
      <c r="AC260" s="125">
        <f t="shared" si="6"/>
        <v>1668949.3138775551</v>
      </c>
      <c r="AD260" s="125">
        <f t="shared" si="6"/>
        <v>1638870.4023190497</v>
      </c>
      <c r="AE260" s="125">
        <f t="shared" si="6"/>
        <v>1661644.2773532378</v>
      </c>
      <c r="AF260" s="125">
        <f t="shared" si="6"/>
        <v>1530382.2283281863</v>
      </c>
      <c r="AG260" s="125">
        <f t="shared" si="6"/>
        <v>1475768.8757383765</v>
      </c>
      <c r="AH260" s="125">
        <f t="shared" si="6"/>
        <v>1473498.9032322189</v>
      </c>
      <c r="AI260" s="125">
        <f t="shared" si="6"/>
        <v>1451007.6428648049</v>
      </c>
      <c r="AJ260" s="125">
        <f t="shared" si="6"/>
        <v>1558360.6470110037</v>
      </c>
      <c r="AK260" s="125">
        <f t="shared" si="6"/>
        <v>1615956.7609310464</v>
      </c>
      <c r="AL260" s="125">
        <f t="shared" si="6"/>
        <v>1587992.4439747278</v>
      </c>
      <c r="AM260" s="125">
        <f t="shared" si="6"/>
        <v>1591210.9840677062</v>
      </c>
      <c r="AN260" s="125">
        <f t="shared" si="6"/>
        <v>1594512.9094064913</v>
      </c>
      <c r="AO260" s="125">
        <f t="shared" si="6"/>
        <v>1583017.7338596068</v>
      </c>
      <c r="AP260" s="125">
        <f t="shared" si="6"/>
        <v>1583973.909749971</v>
      </c>
      <c r="AQ260" s="125">
        <f t="shared" si="6"/>
        <v>1608806.0550330549</v>
      </c>
      <c r="AR260" s="125">
        <f t="shared" si="6"/>
        <v>1546177.9189031082</v>
      </c>
      <c r="AS260" s="125">
        <f t="shared" si="6"/>
        <v>1484763.0988505448</v>
      </c>
      <c r="AT260" s="125">
        <f t="shared" si="6"/>
        <v>1492445.880869284</v>
      </c>
      <c r="AU260" s="125">
        <f t="shared" si="6"/>
        <v>1492040.014333922</v>
      </c>
      <c r="AV260" s="125">
        <f t="shared" si="6"/>
        <v>1496285.2418804357</v>
      </c>
      <c r="AW260" s="125">
        <f t="shared" si="6"/>
        <v>1540161.7821839384</v>
      </c>
      <c r="AX260" s="125">
        <f t="shared" si="6"/>
        <v>1479084.6240260613</v>
      </c>
      <c r="AY260" s="125">
        <f t="shared" si="6"/>
        <v>1463037.1359668546</v>
      </c>
      <c r="AZ260" s="141">
        <f>SUM($D260:$AY260)</f>
        <v>84634310.805826455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284</v>
      </c>
    </row>
    <row r="2" spans="1:53">
      <c r="A2" s="100" t="s">
        <v>285</v>
      </c>
      <c r="B2" s="107" t="s">
        <v>59</v>
      </c>
    </row>
    <row r="3" spans="1:53">
      <c r="A3" s="100" t="s">
        <v>286</v>
      </c>
      <c r="B3" s="108">
        <v>43000</v>
      </c>
      <c r="C3" s="109"/>
    </row>
    <row r="4" spans="1:53">
      <c r="B4" s="110"/>
      <c r="C4" s="110"/>
    </row>
    <row r="5" spans="1:53">
      <c r="C5" s="111" t="s">
        <v>287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3">
      <c r="A8" s="102" t="s">
        <v>292</v>
      </c>
      <c r="B8" s="114"/>
      <c r="AY8" s="110"/>
    </row>
    <row r="9" spans="1:53">
      <c r="A9" s="115" t="s">
        <v>125</v>
      </c>
      <c r="B9" s="116">
        <v>1</v>
      </c>
      <c r="C9" s="117" t="s">
        <v>293</v>
      </c>
      <c r="D9" s="117">
        <v>2706.8476702285006</v>
      </c>
      <c r="E9" s="117">
        <v>2706.8476702285006</v>
      </c>
      <c r="F9" s="117">
        <v>2706.8476702285006</v>
      </c>
      <c r="G9" s="117">
        <v>2706.8476702285006</v>
      </c>
      <c r="H9" s="117">
        <v>2706.8476702285006</v>
      </c>
      <c r="I9" s="117">
        <v>2706.8476702285006</v>
      </c>
      <c r="J9" s="117">
        <v>2706.8476702285006</v>
      </c>
      <c r="K9" s="117">
        <v>2706.8476702285006</v>
      </c>
      <c r="L9" s="117">
        <v>2706.8476702285006</v>
      </c>
      <c r="M9" s="117">
        <v>2706.8476702285006</v>
      </c>
      <c r="N9" s="117">
        <v>2706.8476702285006</v>
      </c>
      <c r="O9" s="117">
        <v>2706.8476702285006</v>
      </c>
      <c r="P9" s="117">
        <v>2662.3017071868053</v>
      </c>
      <c r="Q9" s="117">
        <v>2706.8476702285006</v>
      </c>
      <c r="R9" s="117">
        <v>2706.8476702285006</v>
      </c>
      <c r="S9" s="117">
        <v>2706.8476702285006</v>
      </c>
      <c r="T9" s="117">
        <v>2706.8476702285006</v>
      </c>
      <c r="U9" s="117">
        <v>2706.8476702285006</v>
      </c>
      <c r="V9" s="117">
        <v>2706.8476702285006</v>
      </c>
      <c r="W9" s="117">
        <v>2706.8476702285006</v>
      </c>
      <c r="X9" s="117">
        <v>2706.8476702285006</v>
      </c>
      <c r="Y9" s="117">
        <v>2706.8476702285006</v>
      </c>
      <c r="Z9" s="117">
        <v>2706.8476702285006</v>
      </c>
      <c r="AA9" s="117">
        <v>2706.8476702285006</v>
      </c>
      <c r="AB9" s="117">
        <v>2706.8476702285006</v>
      </c>
      <c r="AC9" s="117">
        <v>2706.8476702285006</v>
      </c>
      <c r="AD9" s="117">
        <v>2413.2957864310802</v>
      </c>
      <c r="AE9" s="117">
        <v>2706.8476702285006</v>
      </c>
      <c r="AF9" s="117">
        <v>1752.5948054420583</v>
      </c>
      <c r="AG9" s="117">
        <v>1753.0255770616809</v>
      </c>
      <c r="AH9" s="117">
        <v>2706.8476702285006</v>
      </c>
      <c r="AI9" s="117">
        <v>2706.8476702285006</v>
      </c>
      <c r="AJ9" s="117">
        <v>2706.8476702285006</v>
      </c>
      <c r="AK9" s="117">
        <v>2706.8476702285006</v>
      </c>
      <c r="AL9" s="117">
        <v>2706.8476702285006</v>
      </c>
      <c r="AM9" s="117">
        <v>2706.8476702285006</v>
      </c>
      <c r="AN9" s="117">
        <v>2706.8476702285006</v>
      </c>
      <c r="AO9" s="117">
        <v>2706.8476702285006</v>
      </c>
      <c r="AP9" s="117">
        <v>2706.8476702285006</v>
      </c>
      <c r="AQ9" s="117">
        <v>2706.8476702285006</v>
      </c>
      <c r="AR9" s="117">
        <v>2706.8476702285006</v>
      </c>
      <c r="AS9" s="117">
        <v>1758.0194422359916</v>
      </c>
      <c r="AT9" s="117">
        <v>2706.8476702285006</v>
      </c>
      <c r="AU9" s="117">
        <v>2706.8476702285006</v>
      </c>
      <c r="AV9" s="117">
        <v>2706.8476702285006</v>
      </c>
      <c r="AW9" s="117">
        <v>2706.8476702285006</v>
      </c>
      <c r="AX9" s="117">
        <v>2446.3360815057276</v>
      </c>
      <c r="AY9" s="117">
        <v>2706.8476702285006</v>
      </c>
    </row>
    <row r="10" spans="1:53">
      <c r="A10" s="118" t="s">
        <v>133</v>
      </c>
      <c r="B10" s="119">
        <v>1</v>
      </c>
      <c r="C10" s="106" t="s">
        <v>293</v>
      </c>
      <c r="D10" s="100">
        <v>1079.6605458435561</v>
      </c>
      <c r="E10" s="100">
        <v>212.38778186494901</v>
      </c>
      <c r="F10" s="100">
        <v>536.17807282692706</v>
      </c>
      <c r="G10" s="100">
        <v>116.17807282692708</v>
      </c>
      <c r="H10" s="100">
        <v>536.17807282692706</v>
      </c>
      <c r="I10" s="100">
        <v>116.17807282692708</v>
      </c>
      <c r="J10" s="100">
        <v>536.17807282692706</v>
      </c>
      <c r="K10" s="100">
        <v>116.17807282692708</v>
      </c>
      <c r="L10" s="100">
        <v>536.17807282692706</v>
      </c>
      <c r="M10" s="100">
        <v>116.17807282692708</v>
      </c>
      <c r="N10" s="100">
        <v>536.17807282692706</v>
      </c>
      <c r="O10" s="100">
        <v>116.17807282692708</v>
      </c>
      <c r="P10" s="100">
        <v>536.17807282692706</v>
      </c>
      <c r="Q10" s="100">
        <v>116.17807282692708</v>
      </c>
      <c r="R10" s="100">
        <v>527.23602208876355</v>
      </c>
      <c r="S10" s="100">
        <v>116.17807282692708</v>
      </c>
      <c r="T10" s="100">
        <v>536.17807282692706</v>
      </c>
      <c r="U10" s="100">
        <v>116.17807282692708</v>
      </c>
      <c r="V10" s="100">
        <v>536.17807282692706</v>
      </c>
      <c r="W10" s="100">
        <v>116.17807282692708</v>
      </c>
      <c r="X10" s="100">
        <v>536.17807282692706</v>
      </c>
      <c r="Y10" s="100">
        <v>116.17807282692708</v>
      </c>
      <c r="Z10" s="100">
        <v>420</v>
      </c>
      <c r="AA10" s="100">
        <v>232.35614565385416</v>
      </c>
      <c r="AB10" s="100">
        <v>536.17807282692706</v>
      </c>
      <c r="AC10" s="100">
        <v>116.17807282692708</v>
      </c>
      <c r="AD10" s="100">
        <v>116.17807282692708</v>
      </c>
      <c r="AE10" s="100">
        <v>536.17807282692706</v>
      </c>
      <c r="AF10" s="100">
        <v>0</v>
      </c>
      <c r="AG10" s="100">
        <v>652.35614565385413</v>
      </c>
      <c r="AH10" s="100">
        <v>116.17807282692708</v>
      </c>
      <c r="AI10" s="100">
        <v>536.17807282692706</v>
      </c>
      <c r="AJ10" s="100">
        <v>116.17807282692708</v>
      </c>
      <c r="AK10" s="100">
        <v>536.17807282692706</v>
      </c>
      <c r="AL10" s="100">
        <v>116.17807282692708</v>
      </c>
      <c r="AM10" s="100">
        <v>536.17807282692706</v>
      </c>
      <c r="AN10" s="100">
        <v>116.17807282692708</v>
      </c>
      <c r="AO10" s="100">
        <v>536.17807282692706</v>
      </c>
      <c r="AP10" s="100">
        <v>116.17807282692708</v>
      </c>
      <c r="AQ10" s="100">
        <v>536.17807282692706</v>
      </c>
      <c r="AR10" s="100">
        <v>116.17807282692708</v>
      </c>
      <c r="AS10" s="100">
        <v>536.17807282692706</v>
      </c>
      <c r="AT10" s="100">
        <v>116.17807282692708</v>
      </c>
      <c r="AU10" s="100">
        <v>536.17807282692706</v>
      </c>
      <c r="AV10" s="100">
        <v>116.17807282692708</v>
      </c>
      <c r="AW10" s="100">
        <v>536.17807282692706</v>
      </c>
      <c r="AX10" s="100">
        <v>116.17807282692708</v>
      </c>
      <c r="AY10" s="100">
        <v>536.17807282692706</v>
      </c>
      <c r="AZ10" s="100">
        <v>116.17807282692708</v>
      </c>
    </row>
    <row r="11" spans="1:53">
      <c r="B11" s="119">
        <v>2</v>
      </c>
      <c r="C11" s="106" t="s">
        <v>293</v>
      </c>
      <c r="D11" s="100">
        <v>0</v>
      </c>
      <c r="E11" s="100">
        <v>0</v>
      </c>
      <c r="F11" s="100">
        <v>0</v>
      </c>
      <c r="G11" s="100">
        <v>36.5</v>
      </c>
      <c r="H11" s="100">
        <v>456.5</v>
      </c>
      <c r="J11" s="100">
        <v>456.5</v>
      </c>
      <c r="K11" s="100">
        <v>36.5</v>
      </c>
      <c r="L11" s="100">
        <v>456.5</v>
      </c>
      <c r="M11" s="100">
        <v>36.5</v>
      </c>
      <c r="N11" s="100">
        <v>456.5</v>
      </c>
      <c r="O11" s="100">
        <v>36.5</v>
      </c>
      <c r="P11" s="100">
        <v>456.5</v>
      </c>
      <c r="Q11" s="100">
        <v>36.5</v>
      </c>
      <c r="R11" s="100">
        <v>456.5</v>
      </c>
      <c r="S11" s="100">
        <v>0</v>
      </c>
      <c r="T11" s="100">
        <v>456.5</v>
      </c>
      <c r="U11" s="100">
        <v>36.5</v>
      </c>
      <c r="V11" s="100">
        <v>0</v>
      </c>
      <c r="W11" s="100">
        <v>36.5</v>
      </c>
      <c r="X11" s="100">
        <v>0</v>
      </c>
      <c r="Y11" s="100">
        <v>0</v>
      </c>
      <c r="Z11" s="100">
        <v>0</v>
      </c>
      <c r="AA11" s="100">
        <v>36.5</v>
      </c>
      <c r="AB11" s="100">
        <v>0</v>
      </c>
      <c r="AC11" s="100">
        <v>36.5</v>
      </c>
      <c r="AD11" s="100">
        <v>0</v>
      </c>
      <c r="AE11" s="100">
        <v>0</v>
      </c>
      <c r="AG11" s="100">
        <v>456.5</v>
      </c>
      <c r="AH11" s="100">
        <v>0</v>
      </c>
      <c r="AI11" s="100">
        <v>0</v>
      </c>
      <c r="AJ11" s="100">
        <v>0</v>
      </c>
      <c r="AK11" s="100">
        <v>456.5</v>
      </c>
      <c r="AL11" s="100">
        <v>36.5</v>
      </c>
      <c r="AM11" s="100">
        <v>456.5</v>
      </c>
      <c r="AN11" s="100">
        <v>36.5</v>
      </c>
      <c r="AP11" s="100">
        <v>0</v>
      </c>
      <c r="AQ11" s="100">
        <v>456.5</v>
      </c>
      <c r="AR11" s="100">
        <v>36.5</v>
      </c>
      <c r="AS11" s="100">
        <v>456.5</v>
      </c>
      <c r="AT11" s="100">
        <v>36.5</v>
      </c>
      <c r="AV11" s="100">
        <v>36.5</v>
      </c>
      <c r="AY11" s="100">
        <v>0</v>
      </c>
      <c r="AZ11" s="100">
        <v>36.5</v>
      </c>
      <c r="BA11" s="100">
        <v>456.5</v>
      </c>
    </row>
    <row r="12" spans="1:53">
      <c r="B12" s="120">
        <v>3</v>
      </c>
      <c r="C12" s="106" t="s">
        <v>293</v>
      </c>
      <c r="F12" s="100">
        <v>0</v>
      </c>
      <c r="G12" s="100">
        <v>456.5</v>
      </c>
      <c r="Y12" s="100">
        <v>456.5</v>
      </c>
      <c r="Z12" s="100">
        <v>36.5</v>
      </c>
      <c r="AA12" s="100">
        <v>456.5</v>
      </c>
      <c r="AC12" s="100">
        <v>456.5</v>
      </c>
      <c r="AE12" s="100">
        <v>456.5</v>
      </c>
      <c r="AG12" s="100">
        <v>36.5</v>
      </c>
      <c r="AI12" s="100">
        <v>36.5</v>
      </c>
      <c r="AJ12" s="100">
        <v>456.5</v>
      </c>
      <c r="AK12" s="100">
        <v>36.5</v>
      </c>
      <c r="AP12" s="100">
        <v>456.5</v>
      </c>
      <c r="AQ12" s="100">
        <v>36.5</v>
      </c>
      <c r="AV12" s="100">
        <v>456.5</v>
      </c>
      <c r="AY12" s="100">
        <v>36.5</v>
      </c>
      <c r="AZ12" s="100">
        <v>456.5</v>
      </c>
    </row>
    <row r="13" spans="1:53">
      <c r="B13" s="120">
        <v>4</v>
      </c>
      <c r="C13" s="106" t="s">
        <v>293</v>
      </c>
      <c r="K13" s="100">
        <v>36.5</v>
      </c>
      <c r="X13" s="100">
        <v>456.5</v>
      </c>
      <c r="AG13" s="100">
        <v>0</v>
      </c>
      <c r="AY13" s="100">
        <v>456.5</v>
      </c>
    </row>
    <row r="14" spans="1:53">
      <c r="A14" s="115" t="s">
        <v>134</v>
      </c>
      <c r="B14" s="121">
        <v>1</v>
      </c>
      <c r="C14" s="117" t="s">
        <v>293</v>
      </c>
      <c r="D14" s="117">
        <v>13460.56693058641</v>
      </c>
      <c r="E14" s="117">
        <f t="shared" ref="E14:AZ14" si="0">D$172*SUM(D$122:D$169)</f>
        <v>15394.063951130427</v>
      </c>
      <c r="F14" s="117">
        <f t="shared" si="0"/>
        <v>10229.649957005226</v>
      </c>
      <c r="G14" s="117">
        <f t="shared" si="0"/>
        <v>7351.4081957462313</v>
      </c>
      <c r="H14" s="117">
        <f t="shared" si="0"/>
        <v>6040.2184860896168</v>
      </c>
      <c r="I14" s="117">
        <f t="shared" si="0"/>
        <v>5128.0735807134834</v>
      </c>
      <c r="J14" s="117">
        <f t="shared" si="0"/>
        <v>5135.8909459093638</v>
      </c>
      <c r="K14" s="117">
        <f t="shared" si="0"/>
        <v>5099.769131732106</v>
      </c>
      <c r="L14" s="117">
        <f t="shared" si="0"/>
        <v>5152.6661837690935</v>
      </c>
      <c r="M14" s="117">
        <f t="shared" si="0"/>
        <v>5180.8475464078674</v>
      </c>
      <c r="N14" s="117">
        <f t="shared" si="0"/>
        <v>4620.5976163890809</v>
      </c>
      <c r="O14" s="117">
        <f t="shared" si="0"/>
        <v>4523.1616409887165</v>
      </c>
      <c r="P14" s="117">
        <f t="shared" si="0"/>
        <v>4319.0782706017317</v>
      </c>
      <c r="Q14" s="117">
        <f t="shared" si="0"/>
        <v>4392.9278810691931</v>
      </c>
      <c r="R14" s="117">
        <f t="shared" si="0"/>
        <v>4689.2539700438583</v>
      </c>
      <c r="S14" s="117">
        <f t="shared" si="0"/>
        <v>4862.0746035185593</v>
      </c>
      <c r="T14" s="117">
        <f t="shared" si="0"/>
        <v>4998.7502861749072</v>
      </c>
      <c r="U14" s="117">
        <f t="shared" si="0"/>
        <v>5006.715905256623</v>
      </c>
      <c r="V14" s="117">
        <f t="shared" si="0"/>
        <v>4962.420060365027</v>
      </c>
      <c r="W14" s="117">
        <f t="shared" si="0"/>
        <v>4962.282812330378</v>
      </c>
      <c r="X14" s="117">
        <f t="shared" si="0"/>
        <v>4965.4185077855009</v>
      </c>
      <c r="Y14" s="117">
        <f t="shared" si="0"/>
        <v>4939.6019288613479</v>
      </c>
      <c r="Z14" s="117">
        <f t="shared" si="0"/>
        <v>4445.0404559497401</v>
      </c>
      <c r="AA14" s="117">
        <f t="shared" si="0"/>
        <v>4121.3253150398368</v>
      </c>
      <c r="AB14" s="117">
        <f t="shared" si="0"/>
        <v>4073.5400064095447</v>
      </c>
      <c r="AC14" s="117">
        <f t="shared" si="0"/>
        <v>4111.8678187430651</v>
      </c>
      <c r="AD14" s="117">
        <f t="shared" si="0"/>
        <v>4034.026540394827</v>
      </c>
      <c r="AE14" s="117">
        <f t="shared" si="0"/>
        <v>4003.3454126838815</v>
      </c>
      <c r="AF14" s="117">
        <f t="shared" si="0"/>
        <v>4134.3940434601609</v>
      </c>
      <c r="AG14" s="117">
        <f t="shared" si="0"/>
        <v>4161.7830576896231</v>
      </c>
      <c r="AH14" s="117">
        <f t="shared" si="0"/>
        <v>4463.2198527722658</v>
      </c>
      <c r="AI14" s="117">
        <f t="shared" si="0"/>
        <v>4649.3547251026193</v>
      </c>
      <c r="AJ14" s="117">
        <f t="shared" si="0"/>
        <v>4693.728940812457</v>
      </c>
      <c r="AK14" s="117">
        <f t="shared" si="0"/>
        <v>4757.650155941632</v>
      </c>
      <c r="AL14" s="117">
        <f t="shared" si="0"/>
        <v>4870.2161521769785</v>
      </c>
      <c r="AM14" s="117">
        <f t="shared" si="0"/>
        <v>4980.2297373073534</v>
      </c>
      <c r="AN14" s="117">
        <f t="shared" si="0"/>
        <v>5020.9926913933505</v>
      </c>
      <c r="AO14" s="117">
        <f t="shared" si="0"/>
        <v>5013.7142677829961</v>
      </c>
      <c r="AP14" s="117">
        <f t="shared" si="0"/>
        <v>4617.2357288636795</v>
      </c>
      <c r="AQ14" s="117">
        <f t="shared" si="0"/>
        <v>4495.6613787422348</v>
      </c>
      <c r="AR14" s="117">
        <f t="shared" si="0"/>
        <v>4501.8334795247429</v>
      </c>
      <c r="AS14" s="117">
        <f t="shared" si="0"/>
        <v>4450.6051354343235</v>
      </c>
      <c r="AT14" s="117">
        <f t="shared" si="0"/>
        <v>3910.6435448798152</v>
      </c>
      <c r="AU14" s="117">
        <f t="shared" si="0"/>
        <v>3449.9973303691118</v>
      </c>
      <c r="AV14" s="117">
        <f t="shared" si="0"/>
        <v>3467.4796779249364</v>
      </c>
      <c r="AW14" s="117">
        <f t="shared" si="0"/>
        <v>3543.8966473190385</v>
      </c>
      <c r="AX14" s="117">
        <f t="shared" si="0"/>
        <v>3925.6658366012348</v>
      </c>
      <c r="AY14" s="117">
        <f t="shared" si="0"/>
        <v>3883.2843297479271</v>
      </c>
      <c r="AZ14" s="110">
        <f t="shared" si="0"/>
        <v>3902.7862674210191</v>
      </c>
      <c r="BA14" s="107">
        <f>SUM($E14:$AZ14)</f>
        <v>237638.38999237679</v>
      </c>
    </row>
    <row r="15" spans="1:53">
      <c r="A15" s="122" t="s">
        <v>123</v>
      </c>
      <c r="B15" s="123">
        <v>1</v>
      </c>
      <c r="C15" s="124" t="s">
        <v>293</v>
      </c>
      <c r="D15" s="124">
        <v>5629.1207660849332</v>
      </c>
      <c r="E15" s="124">
        <v>5629.1207660849332</v>
      </c>
      <c r="F15" s="124">
        <v>5629.1207660849332</v>
      </c>
      <c r="G15" s="124">
        <v>5629.1207660849332</v>
      </c>
      <c r="H15" s="124">
        <v>5629.1207660849332</v>
      </c>
      <c r="I15" s="124">
        <v>5629.1207660849332</v>
      </c>
      <c r="J15" s="124">
        <v>5629.1207660849332</v>
      </c>
      <c r="K15" s="124">
        <v>5629.1207660849332</v>
      </c>
      <c r="L15" s="124">
        <v>5629.1207660849332</v>
      </c>
      <c r="M15" s="124">
        <v>5629.1207660849332</v>
      </c>
      <c r="N15" s="124">
        <v>5629.1207660849332</v>
      </c>
      <c r="O15" s="124">
        <v>5629.1207660849332</v>
      </c>
      <c r="P15" s="124">
        <v>5629.1207660849332</v>
      </c>
      <c r="Q15" s="124">
        <v>5629.1207660849332</v>
      </c>
      <c r="R15" s="124">
        <v>5629.1207660849332</v>
      </c>
      <c r="S15" s="124">
        <v>5629.1207660849332</v>
      </c>
      <c r="T15" s="124">
        <v>5629.1207660849332</v>
      </c>
      <c r="U15" s="124">
        <v>5629.1207660849332</v>
      </c>
      <c r="V15" s="124">
        <v>5629.1207660849332</v>
      </c>
      <c r="W15" s="124">
        <v>5629.1207660849332</v>
      </c>
      <c r="X15" s="124">
        <v>5629.1207660849332</v>
      </c>
      <c r="Y15" s="124">
        <v>5629.1207660849332</v>
      </c>
      <c r="Z15" s="124">
        <v>5629.1207660849332</v>
      </c>
      <c r="AA15" s="124">
        <v>5629.1207660849332</v>
      </c>
      <c r="AB15" s="124">
        <v>5629.1207660849332</v>
      </c>
      <c r="AC15" s="124">
        <v>5629.1207660849332</v>
      </c>
      <c r="AD15" s="124">
        <v>5629.1207660849332</v>
      </c>
      <c r="AE15" s="124">
        <v>5629.1207660849332</v>
      </c>
      <c r="AF15" s="124">
        <v>5629.1207660849332</v>
      </c>
      <c r="AG15" s="124">
        <v>5629.1207660849332</v>
      </c>
      <c r="AH15" s="124">
        <v>5629.1207660849332</v>
      </c>
      <c r="AI15" s="124">
        <v>5629.1207660849332</v>
      </c>
      <c r="AJ15" s="124">
        <v>5629.1207660849332</v>
      </c>
      <c r="AK15" s="124">
        <v>5629.1207660849332</v>
      </c>
      <c r="AL15" s="124">
        <v>5629.1207660849332</v>
      </c>
      <c r="AM15" s="124">
        <v>5629.1207660849332</v>
      </c>
      <c r="AN15" s="124">
        <v>5629.1207660849332</v>
      </c>
      <c r="AO15" s="124">
        <v>5629.1207660849332</v>
      </c>
      <c r="AP15" s="124">
        <v>5629.1207660849332</v>
      </c>
      <c r="AQ15" s="124">
        <v>5629.1207660849332</v>
      </c>
      <c r="AR15" s="124">
        <v>5629.1207660849332</v>
      </c>
      <c r="AS15" s="124">
        <v>5629.1207660849332</v>
      </c>
      <c r="AT15" s="124">
        <v>5629.1207660849332</v>
      </c>
      <c r="AU15" s="124">
        <v>5629.1207660849332</v>
      </c>
      <c r="AV15" s="124">
        <v>5629.1207660849332</v>
      </c>
      <c r="AW15" s="124">
        <v>5629.1207660849332</v>
      </c>
      <c r="AX15" s="124">
        <v>5629.1207660849332</v>
      </c>
      <c r="AY15" s="124">
        <v>5629.1207660849332</v>
      </c>
      <c r="AZ15" s="100">
        <v>0</v>
      </c>
    </row>
    <row r="16" spans="1:53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>
        <v>0</v>
      </c>
      <c r="H16" s="110">
        <v>0</v>
      </c>
      <c r="I16" s="110"/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B16" s="110">
        <v>0</v>
      </c>
      <c r="AC16" s="110">
        <v>0</v>
      </c>
      <c r="AD16" s="110">
        <v>0</v>
      </c>
      <c r="AE16" s="110">
        <v>0</v>
      </c>
      <c r="AF16" s="110"/>
      <c r="AG16" s="110">
        <v>0</v>
      </c>
      <c r="AH16" s="110">
        <v>0</v>
      </c>
      <c r="AI16" s="110">
        <v>0</v>
      </c>
      <c r="AJ16" s="110">
        <v>0</v>
      </c>
      <c r="AK16" s="110">
        <v>0</v>
      </c>
      <c r="AL16" s="110">
        <v>0</v>
      </c>
      <c r="AM16" s="110">
        <v>0</v>
      </c>
      <c r="AN16" s="110">
        <v>0</v>
      </c>
      <c r="AO16" s="110"/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/>
      <c r="AV16" s="110">
        <v>0</v>
      </c>
      <c r="AW16" s="110"/>
      <c r="AX16" s="110"/>
      <c r="AY16" s="110">
        <v>0</v>
      </c>
      <c r="AZ16" s="100">
        <v>0</v>
      </c>
      <c r="BA16" s="100">
        <v>0</v>
      </c>
    </row>
    <row r="17" spans="1:52">
      <c r="A17" s="110"/>
      <c r="B17" s="119">
        <v>3</v>
      </c>
      <c r="C17" s="109" t="s">
        <v>293</v>
      </c>
      <c r="D17" s="106"/>
      <c r="E17" s="110"/>
      <c r="F17" s="110">
        <v>0</v>
      </c>
      <c r="G17" s="110">
        <v>0</v>
      </c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>
        <v>0</v>
      </c>
      <c r="Z17" s="110">
        <v>0</v>
      </c>
      <c r="AA17" s="110">
        <v>0</v>
      </c>
      <c r="AB17" s="110"/>
      <c r="AC17" s="110">
        <v>0</v>
      </c>
      <c r="AD17" s="110"/>
      <c r="AE17" s="110">
        <v>0</v>
      </c>
      <c r="AF17" s="110"/>
      <c r="AG17" s="110">
        <v>0</v>
      </c>
      <c r="AH17" s="110"/>
      <c r="AI17" s="110">
        <v>0</v>
      </c>
      <c r="AJ17" s="110">
        <v>0</v>
      </c>
      <c r="AK17" s="110">
        <v>0</v>
      </c>
      <c r="AL17" s="110"/>
      <c r="AM17" s="110"/>
      <c r="AN17" s="110"/>
      <c r="AO17" s="110"/>
      <c r="AP17" s="110">
        <v>0</v>
      </c>
      <c r="AQ17" s="110">
        <v>0</v>
      </c>
      <c r="AR17" s="110"/>
      <c r="AS17" s="110"/>
      <c r="AT17" s="110"/>
      <c r="AU17" s="110"/>
      <c r="AV17" s="110">
        <v>0</v>
      </c>
      <c r="AW17" s="110"/>
      <c r="AX17" s="110"/>
      <c r="AY17" s="110">
        <v>0</v>
      </c>
      <c r="AZ17" s="100">
        <v>0</v>
      </c>
    </row>
    <row r="18" spans="1:52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>
        <v>0</v>
      </c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>
        <v>0</v>
      </c>
      <c r="Y18" s="125"/>
      <c r="Z18" s="125"/>
      <c r="AA18" s="125"/>
      <c r="AB18" s="125"/>
      <c r="AC18" s="125"/>
      <c r="AD18" s="125"/>
      <c r="AE18" s="125"/>
      <c r="AF18" s="125"/>
      <c r="AG18" s="125">
        <v>0</v>
      </c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>
        <v>0</v>
      </c>
    </row>
    <row r="20" spans="1:52">
      <c r="A20" s="102" t="s">
        <v>294</v>
      </c>
    </row>
    <row r="21" spans="1:52">
      <c r="A21" s="126" t="s">
        <v>125</v>
      </c>
      <c r="B21" s="123">
        <v>1</v>
      </c>
      <c r="C21" s="124" t="s">
        <v>293</v>
      </c>
      <c r="D21" s="124">
        <v>2706.8476702285006</v>
      </c>
      <c r="E21" s="124">
        <v>2706.8476702285006</v>
      </c>
      <c r="F21" s="124">
        <v>2706.8476702285006</v>
      </c>
      <c r="G21" s="124">
        <v>2706.8476702285006</v>
      </c>
      <c r="H21" s="124">
        <v>2706.8476702285006</v>
      </c>
      <c r="I21" s="124">
        <v>2706.8476702285006</v>
      </c>
      <c r="J21" s="124">
        <v>2706.8476702285006</v>
      </c>
      <c r="K21" s="124">
        <v>2706.8476702285006</v>
      </c>
      <c r="L21" s="124">
        <v>2706.8476702285006</v>
      </c>
      <c r="M21" s="124">
        <v>2706.8476702285006</v>
      </c>
      <c r="N21" s="124">
        <v>2706.8476702285006</v>
      </c>
      <c r="O21" s="124">
        <v>2706.8476702285006</v>
      </c>
      <c r="P21" s="124">
        <v>2662.3017071868053</v>
      </c>
      <c r="Q21" s="124">
        <v>2706.8476702285006</v>
      </c>
      <c r="R21" s="124">
        <v>2706.8476702285006</v>
      </c>
      <c r="S21" s="124">
        <v>2706.8476702285006</v>
      </c>
      <c r="T21" s="124">
        <v>2706.8476702285006</v>
      </c>
      <c r="U21" s="124">
        <v>2706.8476702285006</v>
      </c>
      <c r="V21" s="124">
        <v>2706.8476702285006</v>
      </c>
      <c r="W21" s="124">
        <v>2706.8476702285006</v>
      </c>
      <c r="X21" s="124">
        <v>2706.8476702285006</v>
      </c>
      <c r="Y21" s="124">
        <v>2706.8476702285006</v>
      </c>
      <c r="Z21" s="124">
        <v>2706.8476702285006</v>
      </c>
      <c r="AA21" s="124">
        <v>2706.8476702285006</v>
      </c>
      <c r="AB21" s="124">
        <v>2706.8476702285006</v>
      </c>
      <c r="AC21" s="124">
        <v>2706.8476702285006</v>
      </c>
      <c r="AD21" s="124">
        <v>2413.2957864310802</v>
      </c>
      <c r="AE21" s="124">
        <v>2706.8476702285006</v>
      </c>
      <c r="AF21" s="124">
        <v>1697.3668752274991</v>
      </c>
      <c r="AG21" s="124">
        <v>1753.0255770616809</v>
      </c>
      <c r="AH21" s="124">
        <v>2706.8476702285006</v>
      </c>
      <c r="AI21" s="124">
        <v>2706.8476702285006</v>
      </c>
      <c r="AJ21" s="124">
        <v>2706.8476702285006</v>
      </c>
      <c r="AK21" s="124">
        <v>2706.8476702285006</v>
      </c>
      <c r="AL21" s="124">
        <v>2706.8476702285006</v>
      </c>
      <c r="AM21" s="124">
        <v>2706.8476702285006</v>
      </c>
      <c r="AN21" s="124">
        <v>2706.8476702285006</v>
      </c>
      <c r="AO21" s="124">
        <v>2706.8476702285006</v>
      </c>
      <c r="AP21" s="124">
        <v>2706.8476702285006</v>
      </c>
      <c r="AQ21" s="124">
        <v>2706.8476702285006</v>
      </c>
      <c r="AR21" s="124">
        <v>2706.8476702285006</v>
      </c>
      <c r="AS21" s="124">
        <v>1758.0194422359916</v>
      </c>
      <c r="AT21" s="124">
        <v>2706.8476702285006</v>
      </c>
      <c r="AU21" s="124">
        <v>2706.8476702285006</v>
      </c>
      <c r="AV21" s="124">
        <v>2362.5206124243573</v>
      </c>
      <c r="AW21" s="124">
        <v>2060.1052603193425</v>
      </c>
      <c r="AX21" s="124">
        <v>1333.2594407428942</v>
      </c>
      <c r="AY21" s="124">
        <v>1828.0962911291426</v>
      </c>
    </row>
    <row r="22" spans="1:52">
      <c r="A22" s="109"/>
      <c r="B22" s="120">
        <v>2</v>
      </c>
      <c r="C22" s="110" t="s">
        <v>293</v>
      </c>
      <c r="D22" s="110">
        <v>0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0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179.07664076283345</v>
      </c>
    </row>
    <row r="23" spans="1:52">
      <c r="A23" s="109"/>
      <c r="B23" s="127">
        <v>3</v>
      </c>
      <c r="C23" s="110" t="s">
        <v>293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</row>
    <row r="24" spans="1:52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2">
      <c r="A25" s="126" t="s">
        <v>133</v>
      </c>
      <c r="B25" s="123">
        <v>1</v>
      </c>
      <c r="C25" s="109" t="s">
        <v>293</v>
      </c>
      <c r="D25" s="110">
        <v>1079.6605458435561</v>
      </c>
      <c r="E25" s="110">
        <v>212.38778186494901</v>
      </c>
      <c r="F25" s="110">
        <v>536.17807282692706</v>
      </c>
      <c r="G25" s="110">
        <v>116.17807282692708</v>
      </c>
      <c r="H25" s="110">
        <v>536.17807282692706</v>
      </c>
      <c r="I25" s="110">
        <v>61.799849705444906</v>
      </c>
      <c r="J25" s="110">
        <v>126.62055682456621</v>
      </c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2">
      <c r="A26" s="109"/>
      <c r="B26" s="119">
        <v>2</v>
      </c>
      <c r="C26" s="109" t="s">
        <v>293</v>
      </c>
      <c r="D26" s="110">
        <v>0</v>
      </c>
      <c r="E26" s="110">
        <v>0</v>
      </c>
      <c r="F26" s="110">
        <v>0</v>
      </c>
      <c r="G26" s="110">
        <v>36.5</v>
      </c>
      <c r="H26" s="110">
        <v>456.5</v>
      </c>
      <c r="I26" s="110">
        <v>0</v>
      </c>
      <c r="J26" s="110">
        <v>456.5</v>
      </c>
      <c r="K26" s="110">
        <v>19.124457613794704</v>
      </c>
      <c r="L26" s="110">
        <v>187.00373624068547</v>
      </c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2">
      <c r="A27" s="109"/>
      <c r="B27" s="120">
        <v>3</v>
      </c>
      <c r="C27" s="109" t="s">
        <v>293</v>
      </c>
      <c r="D27" s="110">
        <v>0</v>
      </c>
      <c r="E27" s="110">
        <v>0</v>
      </c>
      <c r="F27" s="110">
        <v>0</v>
      </c>
      <c r="G27" s="110">
        <v>456.5</v>
      </c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0</v>
      </c>
      <c r="W27" s="110">
        <v>0</v>
      </c>
      <c r="X27" s="110">
        <v>0</v>
      </c>
      <c r="Y27" s="110">
        <v>134.84201942616457</v>
      </c>
      <c r="Z27" s="110">
        <v>5.2484081384743408</v>
      </c>
      <c r="AA27" s="110">
        <v>0.9404843422394138</v>
      </c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>
        <v>0</v>
      </c>
      <c r="AN27" s="110">
        <v>0</v>
      </c>
      <c r="AO27" s="110">
        <v>0</v>
      </c>
      <c r="AP27" s="110">
        <v>117.89163071340792</v>
      </c>
      <c r="AQ27" s="110">
        <v>12.196314204671332</v>
      </c>
      <c r="AR27" s="110">
        <v>0</v>
      </c>
      <c r="AS27" s="110"/>
      <c r="AT27" s="110"/>
      <c r="AU27" s="110"/>
      <c r="AV27" s="110"/>
      <c r="AW27" s="110"/>
      <c r="AX27" s="110"/>
      <c r="AY27" s="110"/>
    </row>
    <row r="28" spans="1:52">
      <c r="A28" s="109"/>
      <c r="B28" s="120">
        <v>4</v>
      </c>
      <c r="C28" s="109" t="s">
        <v>293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0">
        <v>36.5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456.5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/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/>
      <c r="AW28" s="110"/>
      <c r="AX28" s="110"/>
      <c r="AY28" s="110"/>
    </row>
    <row r="29" spans="1:52">
      <c r="A29" s="109"/>
      <c r="B29" s="127">
        <v>5</v>
      </c>
      <c r="C29" s="109" t="s">
        <v>293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</row>
    <row r="30" spans="1:52">
      <c r="A30" s="109"/>
      <c r="B30" s="127">
        <v>6</v>
      </c>
      <c r="C30" s="109" t="s">
        <v>293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0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</row>
    <row r="31" spans="1:52">
      <c r="A31" s="109"/>
      <c r="B31" s="130">
        <v>7</v>
      </c>
      <c r="C31" s="109" t="s">
        <v>293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0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</row>
    <row r="32" spans="1:52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>
        <v>4030.1207660849313</v>
      </c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>
        <v>0</v>
      </c>
      <c r="E34" s="106">
        <v>2925.1207660849286</v>
      </c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>
        <v>0</v>
      </c>
      <c r="E35" s="106">
        <v>0</v>
      </c>
      <c r="F35" s="106">
        <v>2492.1207660849313</v>
      </c>
      <c r="G35" s="106">
        <v>3091.1207660849382</v>
      </c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>
        <v>0</v>
      </c>
      <c r="E36" s="106">
        <v>0</v>
      </c>
      <c r="F36" s="106">
        <v>0</v>
      </c>
      <c r="G36" s="106">
        <v>0</v>
      </c>
      <c r="H36" s="106">
        <v>2489.1207660849313</v>
      </c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3405.4989892064132</v>
      </c>
      <c r="J37" s="106">
        <v>2415.7719968800479</v>
      </c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886.52806208576476</v>
      </c>
      <c r="K38" s="106">
        <v>3164.1168652956981</v>
      </c>
      <c r="L38" s="106">
        <v>3011.480392628569</v>
      </c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621.76109482947913</v>
      </c>
      <c r="M39" s="106">
        <v>2441.124502325616</v>
      </c>
      <c r="N39" s="106">
        <v>4214.3174652928828</v>
      </c>
      <c r="O39" s="106">
        <v>1412.2197452882092</v>
      </c>
      <c r="P39" s="106">
        <v>1604.2669306596472</v>
      </c>
      <c r="Q39" s="106">
        <v>667.49675083522652</v>
      </c>
      <c r="R39" s="106">
        <v>1464.9063344498836</v>
      </c>
      <c r="S39" s="106">
        <v>604.80296750389152</v>
      </c>
      <c r="T39" s="106">
        <v>1316.5761871809527</v>
      </c>
      <c r="U39" s="106">
        <v>773.7774097037227</v>
      </c>
      <c r="V39" s="106">
        <v>1588.5584619730198</v>
      </c>
      <c r="W39" s="106">
        <v>1855.1009574562167</v>
      </c>
      <c r="X39" s="106">
        <v>2754.7938424719596</v>
      </c>
      <c r="Y39" s="106">
        <v>1271.778746658764</v>
      </c>
      <c r="Z39" s="106">
        <v>718.78032011400887</v>
      </c>
      <c r="AA39" s="106">
        <v>10.314869474118042</v>
      </c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>
        <v>1518.0476667286962</v>
      </c>
      <c r="AN39" s="106">
        <v>1521.3853751240017</v>
      </c>
      <c r="AO39" s="106">
        <v>1590.7862884366718</v>
      </c>
      <c r="AP39" s="106">
        <v>1212.1606987055804</v>
      </c>
      <c r="AQ39" s="106">
        <v>1589.7478404867863</v>
      </c>
      <c r="AR39" s="106">
        <v>463.89652345701961</v>
      </c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>
        <v>0</v>
      </c>
      <c r="E40" s="106">
        <v>0</v>
      </c>
      <c r="F40" s="106">
        <v>0</v>
      </c>
      <c r="G40" s="106">
        <v>0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0</v>
      </c>
      <c r="N40" s="106">
        <v>239.80330079204577</v>
      </c>
      <c r="O40" s="106">
        <v>816.90102079673397</v>
      </c>
      <c r="P40" s="106">
        <v>2737.8538354252742</v>
      </c>
      <c r="Q40" s="106">
        <v>1939.6240152497166</v>
      </c>
      <c r="R40" s="106">
        <v>2763.2723808968794</v>
      </c>
      <c r="S40" s="106">
        <v>2388.7598493192099</v>
      </c>
      <c r="T40" s="106">
        <v>3044.0445789039759</v>
      </c>
      <c r="U40" s="106">
        <v>2263.0214292081282</v>
      </c>
      <c r="V40" s="106">
        <v>2405.3842312849938</v>
      </c>
      <c r="W40" s="106">
        <v>1497.5198086287119</v>
      </c>
      <c r="X40" s="106">
        <v>1504.8269236129763</v>
      </c>
      <c r="Y40" s="106">
        <v>0</v>
      </c>
      <c r="Z40" s="106">
        <v>15.755984431693832</v>
      </c>
      <c r="AA40" s="106">
        <v>1147.9699660608985</v>
      </c>
      <c r="AB40" s="106">
        <v>403.88317760024438</v>
      </c>
      <c r="AC40" s="106">
        <v>1595.1207660849286</v>
      </c>
      <c r="AD40" s="106">
        <v>571.12076608494044</v>
      </c>
      <c r="AE40" s="106">
        <v>1702.6415673771398</v>
      </c>
      <c r="AF40" s="106"/>
      <c r="AG40" s="106">
        <v>963.5407357270883</v>
      </c>
      <c r="AH40" s="106">
        <v>358.44297303533995</v>
      </c>
      <c r="AI40" s="106">
        <v>1439.738424080439</v>
      </c>
      <c r="AJ40" s="106">
        <v>1439.1207660849359</v>
      </c>
      <c r="AK40" s="106">
        <v>3074.6207660849359</v>
      </c>
      <c r="AL40" s="106">
        <v>1412.6207660849286</v>
      </c>
      <c r="AM40" s="106">
        <v>2121.0730993562397</v>
      </c>
      <c r="AN40" s="106">
        <v>16.735390960926907</v>
      </c>
      <c r="AO40" s="106">
        <v>1793.8344776482641</v>
      </c>
      <c r="AP40" s="106">
        <v>1826.5684366659475</v>
      </c>
      <c r="AQ40" s="106">
        <v>2411.5682421068768</v>
      </c>
      <c r="AR40" s="106">
        <v>2014.9023154548458</v>
      </c>
      <c r="AS40" s="106">
        <v>2637.1390074626843</v>
      </c>
      <c r="AT40" s="106">
        <v>485.12076608492862</v>
      </c>
      <c r="AU40" s="106">
        <v>558.33117360523647</v>
      </c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0</v>
      </c>
      <c r="U41" s="106">
        <v>0</v>
      </c>
      <c r="V41" s="106">
        <v>0</v>
      </c>
      <c r="W41" s="106">
        <v>0</v>
      </c>
      <c r="X41" s="106">
        <v>0</v>
      </c>
      <c r="Y41" s="106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519.97919870779606</v>
      </c>
      <c r="AF41" s="106">
        <v>187.67062347256228</v>
      </c>
      <c r="AG41" s="106">
        <v>1223.7082457971464</v>
      </c>
      <c r="AH41" s="106">
        <v>1117.4997202226518</v>
      </c>
      <c r="AI41" s="106">
        <v>444.88234200449688</v>
      </c>
      <c r="AJ41" s="106">
        <v>0</v>
      </c>
      <c r="AK41" s="106">
        <v>0</v>
      </c>
      <c r="AL41" s="106">
        <v>0</v>
      </c>
      <c r="AM41" s="106">
        <v>0</v>
      </c>
      <c r="AN41" s="106">
        <v>0</v>
      </c>
      <c r="AO41" s="106">
        <v>0</v>
      </c>
      <c r="AP41" s="106">
        <v>0</v>
      </c>
      <c r="AQ41" s="106">
        <v>0</v>
      </c>
      <c r="AR41" s="106">
        <v>0</v>
      </c>
      <c r="AS41" s="106">
        <v>0</v>
      </c>
      <c r="AT41" s="106">
        <v>0</v>
      </c>
      <c r="AU41" s="106">
        <v>1887.2895924796994</v>
      </c>
      <c r="AV41" s="106">
        <v>2821.4478238890792</v>
      </c>
      <c r="AW41" s="106">
        <v>2609.1220643575393</v>
      </c>
      <c r="AX41" s="106">
        <v>1864.7039835550358</v>
      </c>
      <c r="AY41" s="106">
        <v>3012.17766967527</v>
      </c>
    </row>
    <row r="42" spans="1:51">
      <c r="A42" s="109"/>
      <c r="B42" s="130">
        <v>10</v>
      </c>
      <c r="C42" s="109" t="s">
        <v>293</v>
      </c>
      <c r="D42" s="106">
        <v>0</v>
      </c>
      <c r="E42" s="106">
        <v>0</v>
      </c>
      <c r="F42" s="106">
        <v>0</v>
      </c>
      <c r="G42" s="106">
        <v>0</v>
      </c>
      <c r="H42" s="106">
        <v>0</v>
      </c>
      <c r="I42" s="106">
        <v>0</v>
      </c>
      <c r="J42" s="106">
        <v>0</v>
      </c>
      <c r="K42" s="106">
        <v>0</v>
      </c>
      <c r="L42" s="106">
        <v>0</v>
      </c>
      <c r="M42" s="106">
        <v>0</v>
      </c>
      <c r="N42" s="106">
        <v>0</v>
      </c>
      <c r="O42" s="106">
        <v>0</v>
      </c>
      <c r="P42" s="106">
        <v>0</v>
      </c>
      <c r="Q42" s="106">
        <v>0</v>
      </c>
      <c r="R42" s="106">
        <v>0</v>
      </c>
      <c r="S42" s="106">
        <v>0</v>
      </c>
      <c r="T42" s="106">
        <v>0</v>
      </c>
      <c r="U42" s="106">
        <v>0</v>
      </c>
      <c r="V42" s="106">
        <v>0</v>
      </c>
      <c r="W42" s="106">
        <v>0</v>
      </c>
      <c r="X42" s="106">
        <v>0</v>
      </c>
      <c r="Y42" s="106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>
        <v>0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</row>
    <row r="43" spans="1:51">
      <c r="A43" s="109"/>
      <c r="B43" s="130">
        <v>11</v>
      </c>
      <c r="C43" s="109" t="s">
        <v>293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>
        <v>0</v>
      </c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>
        <v>0</v>
      </c>
      <c r="E82" s="110">
        <v>0</v>
      </c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>
        <v>0</v>
      </c>
      <c r="E83" s="110">
        <v>0</v>
      </c>
      <c r="F83" s="110">
        <v>0</v>
      </c>
      <c r="G83" s="110">
        <v>0</v>
      </c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>
        <v>0</v>
      </c>
      <c r="E84" s="110">
        <v>0</v>
      </c>
      <c r="F84" s="110">
        <v>0</v>
      </c>
      <c r="G84" s="110">
        <v>0</v>
      </c>
      <c r="H84" s="110">
        <v>0</v>
      </c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>
        <v>0</v>
      </c>
      <c r="E85" s="110">
        <v>0</v>
      </c>
      <c r="F85" s="110">
        <v>0</v>
      </c>
      <c r="G85" s="110">
        <v>0</v>
      </c>
      <c r="H85" s="110">
        <v>0</v>
      </c>
      <c r="I85" s="110">
        <v>0</v>
      </c>
      <c r="J85" s="110">
        <v>0</v>
      </c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>
        <v>0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>
        <v>0</v>
      </c>
      <c r="E87" s="110">
        <v>0</v>
      </c>
      <c r="F87" s="110">
        <v>0</v>
      </c>
      <c r="G87" s="110">
        <v>0</v>
      </c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0</v>
      </c>
      <c r="W87" s="110">
        <v>0</v>
      </c>
      <c r="X87" s="110">
        <v>0</v>
      </c>
      <c r="Y87" s="110">
        <v>0</v>
      </c>
      <c r="Z87" s="110">
        <v>0</v>
      </c>
      <c r="AA87" s="110">
        <v>0</v>
      </c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>
        <v>0</v>
      </c>
      <c r="AN87" s="110">
        <v>0</v>
      </c>
      <c r="AO87" s="110">
        <v>0</v>
      </c>
      <c r="AP87" s="110">
        <v>0</v>
      </c>
      <c r="AQ87" s="110">
        <v>0</v>
      </c>
      <c r="AR87" s="110">
        <v>0</v>
      </c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>
        <v>0</v>
      </c>
      <c r="E88" s="110">
        <v>0</v>
      </c>
      <c r="F88" s="110">
        <v>0</v>
      </c>
      <c r="G88" s="110">
        <v>0</v>
      </c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/>
      <c r="AG88" s="110">
        <v>0</v>
      </c>
      <c r="AH88" s="110">
        <v>0</v>
      </c>
      <c r="AI88" s="110">
        <v>0</v>
      </c>
      <c r="AJ88" s="110">
        <v>0</v>
      </c>
      <c r="AK88" s="110">
        <v>0</v>
      </c>
      <c r="AL88" s="110">
        <v>0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0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0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</row>
    <row r="90" spans="1:52">
      <c r="A90" s="109"/>
      <c r="B90" s="130">
        <v>46</v>
      </c>
      <c r="C90" s="109" t="s">
        <v>293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</row>
    <row r="91" spans="1:52">
      <c r="A91" s="109"/>
      <c r="B91" s="130">
        <v>47</v>
      </c>
      <c r="C91" s="109" t="s">
        <v>293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253066.32009787264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0</v>
      </c>
      <c r="D95" s="110">
        <v>0</v>
      </c>
      <c r="E95" s="110">
        <v>0</v>
      </c>
      <c r="F95" s="110">
        <v>0</v>
      </c>
      <c r="G95" s="110">
        <v>0</v>
      </c>
      <c r="H95" s="110">
        <v>0</v>
      </c>
      <c r="I95" s="110">
        <v>0</v>
      </c>
      <c r="J95" s="110">
        <v>0</v>
      </c>
      <c r="K95" s="110">
        <v>0</v>
      </c>
      <c r="L95" s="110">
        <v>0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0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55.227930214559137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344.32705780414335</v>
      </c>
      <c r="AW95" s="110">
        <v>646.74240990915814</v>
      </c>
      <c r="AX95" s="110">
        <v>1113.0766407628334</v>
      </c>
      <c r="AY95" s="110">
        <v>878.75137909935802</v>
      </c>
    </row>
    <row r="96" spans="1:52">
      <c r="A96" s="109"/>
      <c r="B96" s="120">
        <v>2</v>
      </c>
      <c r="C96" s="110">
        <v>0</v>
      </c>
      <c r="D96" s="110">
        <v>0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10">
        <v>0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</row>
    <row r="97" spans="1:52">
      <c r="A97" s="109"/>
      <c r="B97" s="127">
        <v>3</v>
      </c>
      <c r="C97" s="110">
        <v>0</v>
      </c>
      <c r="D97" s="110">
        <v>0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10">
        <v>0</v>
      </c>
      <c r="L97" s="110">
        <v>0</v>
      </c>
      <c r="M97" s="110">
        <v>0</v>
      </c>
      <c r="N97" s="110">
        <v>0</v>
      </c>
      <c r="O97" s="110">
        <v>0</v>
      </c>
      <c r="P97" s="110">
        <v>0</v>
      </c>
      <c r="Q97" s="110">
        <v>0</v>
      </c>
      <c r="R97" s="110">
        <v>0</v>
      </c>
      <c r="S97" s="110">
        <v>0</v>
      </c>
      <c r="T97" s="110">
        <v>0</v>
      </c>
      <c r="U97" s="110">
        <v>0</v>
      </c>
      <c r="V97" s="110">
        <v>0</v>
      </c>
      <c r="W97" s="110">
        <v>0</v>
      </c>
      <c r="X97" s="110">
        <v>0</v>
      </c>
      <c r="Y97" s="110">
        <v>0</v>
      </c>
      <c r="Z97" s="110">
        <v>0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0</v>
      </c>
      <c r="AG97" s="110">
        <v>0</v>
      </c>
      <c r="AH97" s="110">
        <v>0</v>
      </c>
      <c r="AI97" s="110">
        <v>0</v>
      </c>
      <c r="AJ97" s="110">
        <v>0</v>
      </c>
      <c r="AK97" s="110">
        <v>0</v>
      </c>
      <c r="AL97" s="110">
        <v>0</v>
      </c>
      <c r="AM97" s="110">
        <v>0</v>
      </c>
      <c r="AN97" s="110">
        <v>0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0</v>
      </c>
    </row>
    <row r="98" spans="1:52">
      <c r="A98" s="109"/>
      <c r="B98" s="130">
        <v>4</v>
      </c>
      <c r="C98" s="106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0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0</v>
      </c>
      <c r="AY99" s="125">
        <v>0</v>
      </c>
      <c r="AZ99" s="107">
        <f>SUM($D99:$AY99)</f>
        <v>0</v>
      </c>
    </row>
    <row r="100" spans="1:52">
      <c r="A100" s="131" t="s">
        <v>133</v>
      </c>
      <c r="B100" s="119">
        <v>1</v>
      </c>
      <c r="C100" s="106">
        <v>0</v>
      </c>
      <c r="D100" s="106">
        <v>0</v>
      </c>
      <c r="E100" s="106">
        <v>0</v>
      </c>
      <c r="F100" s="106">
        <v>0</v>
      </c>
      <c r="G100" s="106">
        <v>0</v>
      </c>
      <c r="H100" s="106">
        <v>0</v>
      </c>
      <c r="I100" s="106">
        <v>54.378223121482172</v>
      </c>
      <c r="J100" s="106">
        <v>409.55751600236084</v>
      </c>
      <c r="K100" s="106">
        <v>116.17807282692708</v>
      </c>
      <c r="L100" s="106">
        <v>536.17807282692706</v>
      </c>
      <c r="M100" s="106">
        <v>116.17807282692708</v>
      </c>
      <c r="N100" s="106">
        <v>536.17807282692706</v>
      </c>
      <c r="O100" s="106">
        <v>116.17807282692708</v>
      </c>
      <c r="P100" s="106">
        <v>536.17807282692706</v>
      </c>
      <c r="Q100" s="106">
        <v>116.17807282692708</v>
      </c>
      <c r="R100" s="106">
        <v>527.23602208876355</v>
      </c>
      <c r="S100" s="106">
        <v>116.17807282692708</v>
      </c>
      <c r="T100" s="106">
        <v>536.17807282692706</v>
      </c>
      <c r="U100" s="106">
        <v>116.17807282692708</v>
      </c>
      <c r="V100" s="106">
        <v>536.17807282692706</v>
      </c>
      <c r="W100" s="106">
        <v>116.17807282692708</v>
      </c>
      <c r="X100" s="106">
        <v>536.17807282692706</v>
      </c>
      <c r="Y100" s="106">
        <v>116.17807282692708</v>
      </c>
      <c r="Z100" s="106">
        <v>420</v>
      </c>
      <c r="AA100" s="106">
        <v>232.35614565385416</v>
      </c>
      <c r="AB100" s="106">
        <v>536.17807282692706</v>
      </c>
      <c r="AC100" s="106">
        <v>116.17807282692708</v>
      </c>
      <c r="AD100" s="106">
        <v>116.17807282692708</v>
      </c>
      <c r="AE100" s="106">
        <v>536.17807282692706</v>
      </c>
      <c r="AF100" s="106">
        <v>0</v>
      </c>
      <c r="AG100" s="106">
        <v>652.35614565385413</v>
      </c>
      <c r="AH100" s="106">
        <v>116.17807282692708</v>
      </c>
      <c r="AI100" s="106">
        <v>536.17807282692706</v>
      </c>
      <c r="AJ100" s="106">
        <v>116.17807282692708</v>
      </c>
      <c r="AK100" s="106">
        <v>536.17807282692706</v>
      </c>
      <c r="AL100" s="106">
        <v>116.17807282692708</v>
      </c>
      <c r="AM100" s="106">
        <v>536.17807282692706</v>
      </c>
      <c r="AN100" s="106">
        <v>116.17807282692708</v>
      </c>
      <c r="AO100" s="106">
        <v>536.17807282692706</v>
      </c>
      <c r="AP100" s="106">
        <v>116.17807282692708</v>
      </c>
      <c r="AQ100" s="106">
        <v>536.17807282692706</v>
      </c>
      <c r="AR100" s="106">
        <v>116.17807282692708</v>
      </c>
      <c r="AS100" s="106">
        <v>536.17807282692706</v>
      </c>
      <c r="AT100" s="106">
        <v>116.17807282692708</v>
      </c>
      <c r="AU100" s="106">
        <v>536.17807282692706</v>
      </c>
      <c r="AV100" s="106">
        <v>116.17807282692708</v>
      </c>
      <c r="AW100" s="106">
        <v>536.17807282692706</v>
      </c>
      <c r="AX100" s="106">
        <v>116.17807282692708</v>
      </c>
      <c r="AY100" s="106">
        <v>536.17807282692706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17.375542386205296</v>
      </c>
      <c r="L101" s="106">
        <v>269.4962637593145</v>
      </c>
      <c r="M101" s="106">
        <v>36.5</v>
      </c>
      <c r="N101" s="106">
        <v>456.5</v>
      </c>
      <c r="O101" s="106">
        <v>36.5</v>
      </c>
      <c r="P101" s="106">
        <v>456.5</v>
      </c>
      <c r="Q101" s="106">
        <v>36.5</v>
      </c>
      <c r="R101" s="106">
        <v>456.5</v>
      </c>
      <c r="S101" s="106">
        <v>0</v>
      </c>
      <c r="T101" s="106">
        <v>456.5</v>
      </c>
      <c r="U101" s="106">
        <v>44.178072826927064</v>
      </c>
      <c r="V101" s="106">
        <v>1.4210854715202004E-14</v>
      </c>
      <c r="W101" s="106">
        <v>36.5</v>
      </c>
      <c r="X101" s="106">
        <v>1.4210854715202004E-14</v>
      </c>
      <c r="Y101" s="106">
        <v>0</v>
      </c>
      <c r="Z101" s="106">
        <v>1.4210854715202004E-14</v>
      </c>
      <c r="AA101" s="106">
        <v>36.5</v>
      </c>
      <c r="AB101" s="106">
        <v>2.8421709430404007E-14</v>
      </c>
      <c r="AC101" s="106">
        <v>36.5</v>
      </c>
      <c r="AD101" s="106">
        <v>1.4210854715202004E-14</v>
      </c>
      <c r="AE101" s="106">
        <v>0</v>
      </c>
      <c r="AF101" s="106">
        <v>0</v>
      </c>
      <c r="AG101" s="106">
        <v>456.5</v>
      </c>
      <c r="AH101" s="106">
        <v>0</v>
      </c>
      <c r="AI101" s="106">
        <v>0</v>
      </c>
      <c r="AJ101" s="106">
        <v>0</v>
      </c>
      <c r="AK101" s="106">
        <v>456.5</v>
      </c>
      <c r="AL101" s="106">
        <v>36.5</v>
      </c>
      <c r="AM101" s="106">
        <v>456.5</v>
      </c>
      <c r="AN101" s="106">
        <v>36.5</v>
      </c>
      <c r="AO101" s="106">
        <v>1.4210854715202004E-14</v>
      </c>
      <c r="AP101" s="106">
        <v>0</v>
      </c>
      <c r="AQ101" s="106">
        <v>456.5</v>
      </c>
      <c r="AR101" s="106">
        <v>142.48175862225571</v>
      </c>
      <c r="AS101" s="106">
        <v>456.5</v>
      </c>
      <c r="AT101" s="106">
        <v>36.5</v>
      </c>
      <c r="AU101" s="106">
        <v>1.4210854715202004E-14</v>
      </c>
      <c r="AV101" s="106">
        <v>36.5</v>
      </c>
      <c r="AW101" s="106">
        <v>1.4210854715202004E-14</v>
      </c>
      <c r="AX101" s="106">
        <v>0</v>
      </c>
      <c r="AY101" s="106">
        <v>0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321.6579805738354</v>
      </c>
      <c r="Z102" s="106">
        <v>31.251591861525661</v>
      </c>
      <c r="AA102" s="106">
        <v>455.55951565776058</v>
      </c>
      <c r="AB102" s="106">
        <v>0</v>
      </c>
      <c r="AC102" s="106">
        <v>456.5</v>
      </c>
      <c r="AD102" s="106">
        <v>0</v>
      </c>
      <c r="AE102" s="106">
        <v>456.5</v>
      </c>
      <c r="AF102" s="106">
        <v>0</v>
      </c>
      <c r="AG102" s="106">
        <v>36.5</v>
      </c>
      <c r="AH102" s="106">
        <v>0</v>
      </c>
      <c r="AI102" s="106">
        <v>36.5</v>
      </c>
      <c r="AJ102" s="106">
        <v>456.5</v>
      </c>
      <c r="AK102" s="106">
        <v>36.5</v>
      </c>
      <c r="AL102" s="106">
        <v>0</v>
      </c>
      <c r="AM102" s="106">
        <v>0</v>
      </c>
      <c r="AN102" s="106">
        <v>0</v>
      </c>
      <c r="AO102" s="106">
        <v>0</v>
      </c>
      <c r="AP102" s="106">
        <v>338.60836928659205</v>
      </c>
      <c r="AQ102" s="106">
        <v>24.303685795328668</v>
      </c>
      <c r="AR102" s="106">
        <v>0</v>
      </c>
      <c r="AS102" s="106">
        <v>0</v>
      </c>
      <c r="AT102" s="106">
        <v>0</v>
      </c>
      <c r="AU102" s="106">
        <v>0</v>
      </c>
      <c r="AV102" s="106">
        <v>456.5</v>
      </c>
      <c r="AW102" s="106">
        <v>0</v>
      </c>
      <c r="AX102" s="106">
        <v>0</v>
      </c>
      <c r="AY102" s="106">
        <v>36.5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456.5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0</v>
      </c>
      <c r="D109" s="106">
        <v>9430.4461645014781</v>
      </c>
      <c r="E109" s="106">
        <v>15394.063951130427</v>
      </c>
      <c r="F109" s="106">
        <v>10229.649957005226</v>
      </c>
      <c r="G109" s="106">
        <v>7351.4081957462313</v>
      </c>
      <c r="H109" s="106">
        <v>6040.2184860896168</v>
      </c>
      <c r="I109" s="106">
        <v>5128.0735807134834</v>
      </c>
      <c r="J109" s="106">
        <v>5135.8909459093638</v>
      </c>
      <c r="K109" s="106">
        <v>5099.769131732106</v>
      </c>
      <c r="L109" s="106">
        <v>5152.6661837690935</v>
      </c>
      <c r="M109" s="106">
        <v>5180.8475464078674</v>
      </c>
      <c r="N109" s="106">
        <v>4620.5976163890809</v>
      </c>
      <c r="O109" s="106">
        <v>4523.1616409887165</v>
      </c>
      <c r="P109" s="106">
        <v>4319.0782706017317</v>
      </c>
      <c r="Q109" s="106">
        <v>4392.9278810691931</v>
      </c>
      <c r="R109" s="106">
        <v>4689.2539700438583</v>
      </c>
      <c r="S109" s="106">
        <v>4862.0746035185593</v>
      </c>
      <c r="T109" s="106">
        <v>4998.7502861749072</v>
      </c>
      <c r="U109" s="106">
        <v>5006.715905256623</v>
      </c>
      <c r="V109" s="106">
        <v>4962.420060365027</v>
      </c>
      <c r="W109" s="106">
        <v>4962.282812330378</v>
      </c>
      <c r="X109" s="106">
        <v>4965.4185077855009</v>
      </c>
      <c r="Y109" s="106">
        <v>4939.6019288613479</v>
      </c>
      <c r="Z109" s="106">
        <v>4445.0404559497401</v>
      </c>
      <c r="AA109" s="106">
        <v>4121.3253150398368</v>
      </c>
      <c r="AB109" s="106">
        <v>4073.5400064095447</v>
      </c>
      <c r="AC109" s="106">
        <v>4111.8678187430651</v>
      </c>
      <c r="AD109" s="106">
        <v>4034.026540394827</v>
      </c>
      <c r="AE109" s="106">
        <v>4003.3454126838815</v>
      </c>
      <c r="AF109" s="106">
        <v>4134.3940434601609</v>
      </c>
      <c r="AG109" s="106">
        <v>4161.7830576896231</v>
      </c>
      <c r="AH109" s="106">
        <v>4463.2198527722658</v>
      </c>
      <c r="AI109" s="106">
        <v>4649.3547251026193</v>
      </c>
      <c r="AJ109" s="106">
        <v>4693.728940812457</v>
      </c>
      <c r="AK109" s="106">
        <v>4757.650155941632</v>
      </c>
      <c r="AL109" s="106">
        <v>4870.2161521769785</v>
      </c>
      <c r="AM109" s="106">
        <v>4980.2297373073534</v>
      </c>
      <c r="AN109" s="106">
        <v>5020.9926913933505</v>
      </c>
      <c r="AO109" s="106">
        <v>5013.7142677829961</v>
      </c>
      <c r="AP109" s="106">
        <v>4617.2357288636795</v>
      </c>
      <c r="AQ109" s="106">
        <v>4495.6613787422348</v>
      </c>
      <c r="AR109" s="106">
        <v>4501.8334795247429</v>
      </c>
      <c r="AS109" s="106">
        <v>4450.6051354343235</v>
      </c>
      <c r="AT109" s="106">
        <v>3910.6435448798152</v>
      </c>
      <c r="AU109" s="106">
        <v>3449.9973303691118</v>
      </c>
      <c r="AV109" s="106">
        <v>3467.4796779249364</v>
      </c>
      <c r="AW109" s="106">
        <v>3543.8966473190385</v>
      </c>
      <c r="AX109" s="106">
        <v>3925.6658366012348</v>
      </c>
      <c r="AY109" s="106">
        <v>3883.2843297479271</v>
      </c>
    </row>
    <row r="110" spans="1:52">
      <c r="A110" s="109"/>
      <c r="B110" s="119">
        <v>2</v>
      </c>
      <c r="C110" s="106">
        <v>0</v>
      </c>
      <c r="D110" s="106">
        <v>0</v>
      </c>
      <c r="E110" s="106">
        <v>5298.3253984165494</v>
      </c>
      <c r="F110" s="106">
        <v>15394.063951130427</v>
      </c>
      <c r="G110" s="106">
        <v>10229.649957005226</v>
      </c>
      <c r="H110" s="106">
        <v>7351.4081957462313</v>
      </c>
      <c r="I110" s="106">
        <v>6040.2184860896168</v>
      </c>
      <c r="J110" s="106">
        <v>5128.0735807134834</v>
      </c>
      <c r="K110" s="106">
        <v>5135.8909459093638</v>
      </c>
      <c r="L110" s="106">
        <v>5099.769131732106</v>
      </c>
      <c r="M110" s="106">
        <v>5152.6661837690935</v>
      </c>
      <c r="N110" s="106">
        <v>5180.8475464078674</v>
      </c>
      <c r="O110" s="106">
        <v>4620.5976163890809</v>
      </c>
      <c r="P110" s="106">
        <v>4523.1616409887165</v>
      </c>
      <c r="Q110" s="106">
        <v>4319.0782706017317</v>
      </c>
      <c r="R110" s="106">
        <v>4392.9278810691931</v>
      </c>
      <c r="S110" s="106">
        <v>4689.2539700438583</v>
      </c>
      <c r="T110" s="106">
        <v>4862.0746035185593</v>
      </c>
      <c r="U110" s="106">
        <v>4998.7502861749072</v>
      </c>
      <c r="V110" s="106">
        <v>5006.715905256623</v>
      </c>
      <c r="W110" s="106">
        <v>4962.420060365027</v>
      </c>
      <c r="X110" s="106">
        <v>4962.282812330378</v>
      </c>
      <c r="Y110" s="106">
        <v>4965.4185077855009</v>
      </c>
      <c r="Z110" s="106">
        <v>4939.6019288613479</v>
      </c>
      <c r="AA110" s="106">
        <v>4445.0404559497401</v>
      </c>
      <c r="AB110" s="106">
        <v>4121.3253150398368</v>
      </c>
      <c r="AC110" s="106">
        <v>4073.5400064095447</v>
      </c>
      <c r="AD110" s="106">
        <v>4111.8678187430651</v>
      </c>
      <c r="AE110" s="106">
        <v>4034.026540394827</v>
      </c>
      <c r="AF110" s="106">
        <v>4003.3454126838815</v>
      </c>
      <c r="AG110" s="106">
        <v>4134.3940434601609</v>
      </c>
      <c r="AH110" s="106">
        <v>4161.7830576896231</v>
      </c>
      <c r="AI110" s="106">
        <v>4463.2198527722658</v>
      </c>
      <c r="AJ110" s="106">
        <v>4649.3547251026193</v>
      </c>
      <c r="AK110" s="106">
        <v>4693.728940812457</v>
      </c>
      <c r="AL110" s="106">
        <v>4757.650155941632</v>
      </c>
      <c r="AM110" s="106">
        <v>4870.2161521769785</v>
      </c>
      <c r="AN110" s="106">
        <v>4980.2297373073534</v>
      </c>
      <c r="AO110" s="106">
        <v>5020.9926913933505</v>
      </c>
      <c r="AP110" s="106">
        <v>5013.7142677829961</v>
      </c>
      <c r="AQ110" s="106">
        <v>4617.2357288636795</v>
      </c>
      <c r="AR110" s="106">
        <v>4495.6613787422348</v>
      </c>
      <c r="AS110" s="106">
        <v>4501.8334795247429</v>
      </c>
      <c r="AT110" s="106">
        <v>4450.6051354343235</v>
      </c>
      <c r="AU110" s="106">
        <v>3910.6435448798152</v>
      </c>
      <c r="AV110" s="106">
        <v>3449.9973303691118</v>
      </c>
      <c r="AW110" s="106">
        <v>3467.4796779249364</v>
      </c>
      <c r="AX110" s="106">
        <v>3543.8966473190385</v>
      </c>
      <c r="AY110" s="106">
        <v>3925.6658366012348</v>
      </c>
    </row>
    <row r="111" spans="1:52">
      <c r="A111" s="109"/>
      <c r="B111" s="119">
        <v>3</v>
      </c>
      <c r="C111" s="106">
        <v>0</v>
      </c>
      <c r="D111" s="106">
        <v>0</v>
      </c>
      <c r="E111" s="106">
        <v>0</v>
      </c>
      <c r="F111" s="106">
        <v>1345.2046323316181</v>
      </c>
      <c r="G111" s="106">
        <v>12247.147817377108</v>
      </c>
      <c r="H111" s="106">
        <v>10229.649957005226</v>
      </c>
      <c r="I111" s="106">
        <v>7351.4081957462313</v>
      </c>
      <c r="J111" s="106">
        <v>6040.2184860896168</v>
      </c>
      <c r="K111" s="106">
        <v>5128.0735807134834</v>
      </c>
      <c r="L111" s="106">
        <v>5135.8909459093638</v>
      </c>
      <c r="M111" s="106">
        <v>5099.769131732106</v>
      </c>
      <c r="N111" s="106">
        <v>5152.6661837690935</v>
      </c>
      <c r="O111" s="106">
        <v>5180.8475464078674</v>
      </c>
      <c r="P111" s="106">
        <v>4620.5976163890809</v>
      </c>
      <c r="Q111" s="106">
        <v>4523.1616409887165</v>
      </c>
      <c r="R111" s="106">
        <v>4319.0782706017317</v>
      </c>
      <c r="S111" s="106">
        <v>4392.9278810691931</v>
      </c>
      <c r="T111" s="106">
        <v>4689.2539700438583</v>
      </c>
      <c r="U111" s="106">
        <v>4862.0746035185593</v>
      </c>
      <c r="V111" s="106">
        <v>4998.7502861749072</v>
      </c>
      <c r="W111" s="106">
        <v>5006.715905256623</v>
      </c>
      <c r="X111" s="106">
        <v>4962.420060365027</v>
      </c>
      <c r="Y111" s="106">
        <v>4962.282812330378</v>
      </c>
      <c r="Z111" s="106">
        <v>4965.4185077855009</v>
      </c>
      <c r="AA111" s="106">
        <v>4939.6019288613479</v>
      </c>
      <c r="AB111" s="106">
        <v>4445.0404559497401</v>
      </c>
      <c r="AC111" s="106">
        <v>4121.3253150398368</v>
      </c>
      <c r="AD111" s="106">
        <v>4073.5400064095447</v>
      </c>
      <c r="AE111" s="106">
        <v>4111.8678187430651</v>
      </c>
      <c r="AF111" s="106">
        <v>4034.026540394827</v>
      </c>
      <c r="AG111" s="106">
        <v>4003.3454126838815</v>
      </c>
      <c r="AH111" s="106">
        <v>4134.3940434601609</v>
      </c>
      <c r="AI111" s="106">
        <v>4161.7830576896231</v>
      </c>
      <c r="AJ111" s="106">
        <v>4463.2198527722658</v>
      </c>
      <c r="AK111" s="106">
        <v>4649.3547251026193</v>
      </c>
      <c r="AL111" s="106">
        <v>4693.728940812457</v>
      </c>
      <c r="AM111" s="106">
        <v>4757.650155941632</v>
      </c>
      <c r="AN111" s="106">
        <v>4870.2161521769785</v>
      </c>
      <c r="AO111" s="106">
        <v>4980.2297373073534</v>
      </c>
      <c r="AP111" s="106">
        <v>5020.9926913933505</v>
      </c>
      <c r="AQ111" s="106">
        <v>5013.7142677829961</v>
      </c>
      <c r="AR111" s="106">
        <v>4617.2357288636795</v>
      </c>
      <c r="AS111" s="106">
        <v>4495.6613787422348</v>
      </c>
      <c r="AT111" s="106">
        <v>4501.8334795247429</v>
      </c>
      <c r="AU111" s="106">
        <v>4450.6051354343235</v>
      </c>
      <c r="AV111" s="106">
        <v>3910.6435448798152</v>
      </c>
      <c r="AW111" s="106">
        <v>3449.9973303691118</v>
      </c>
      <c r="AX111" s="106">
        <v>3467.4796779249364</v>
      </c>
      <c r="AY111" s="106">
        <v>3543.8966473190385</v>
      </c>
    </row>
    <row r="112" spans="1:52">
      <c r="A112" s="109"/>
      <c r="B112" s="120">
        <v>4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8196.0270512921779</v>
      </c>
      <c r="I112" s="106">
        <v>10229.649957005226</v>
      </c>
      <c r="J112" s="106">
        <v>7351.4081957462313</v>
      </c>
      <c r="K112" s="106">
        <v>6040.2184860896168</v>
      </c>
      <c r="L112" s="106">
        <v>5128.0735807134834</v>
      </c>
      <c r="M112" s="106">
        <v>5135.8909459093638</v>
      </c>
      <c r="N112" s="106">
        <v>5099.769131732106</v>
      </c>
      <c r="O112" s="106">
        <v>5152.6661837690935</v>
      </c>
      <c r="P112" s="106">
        <v>5180.8475464078674</v>
      </c>
      <c r="Q112" s="106">
        <v>4620.5976163890809</v>
      </c>
      <c r="R112" s="106">
        <v>4523.1616409887165</v>
      </c>
      <c r="S112" s="106">
        <v>4319.0782706017317</v>
      </c>
      <c r="T112" s="106">
        <v>4392.9278810691931</v>
      </c>
      <c r="U112" s="106">
        <v>4689.2539700438583</v>
      </c>
      <c r="V112" s="106">
        <v>4862.0746035185593</v>
      </c>
      <c r="W112" s="106">
        <v>4998.7502861749072</v>
      </c>
      <c r="X112" s="106">
        <v>5006.715905256623</v>
      </c>
      <c r="Y112" s="106">
        <v>4962.420060365027</v>
      </c>
      <c r="Z112" s="106">
        <v>4962.282812330378</v>
      </c>
      <c r="AA112" s="106">
        <v>4965.4185077855009</v>
      </c>
      <c r="AB112" s="106">
        <v>4939.6019288613479</v>
      </c>
      <c r="AC112" s="106">
        <v>4445.0404559497401</v>
      </c>
      <c r="AD112" s="106">
        <v>4121.3253150398368</v>
      </c>
      <c r="AE112" s="106">
        <v>4073.5400064095447</v>
      </c>
      <c r="AF112" s="106">
        <v>4111.8678187430651</v>
      </c>
      <c r="AG112" s="106">
        <v>4034.026540394827</v>
      </c>
      <c r="AH112" s="106">
        <v>4003.3454126838815</v>
      </c>
      <c r="AI112" s="106">
        <v>4134.3940434601609</v>
      </c>
      <c r="AJ112" s="106">
        <v>4161.7830576896231</v>
      </c>
      <c r="AK112" s="106">
        <v>4463.2198527722658</v>
      </c>
      <c r="AL112" s="106">
        <v>4649.3547251026193</v>
      </c>
      <c r="AM112" s="106">
        <v>4693.728940812457</v>
      </c>
      <c r="AN112" s="106">
        <v>4757.650155941632</v>
      </c>
      <c r="AO112" s="106">
        <v>4870.2161521769785</v>
      </c>
      <c r="AP112" s="106">
        <v>4980.2297373073534</v>
      </c>
      <c r="AQ112" s="106">
        <v>5020.9926913933505</v>
      </c>
      <c r="AR112" s="106">
        <v>5013.7142677829961</v>
      </c>
      <c r="AS112" s="106">
        <v>4617.2357288636795</v>
      </c>
      <c r="AT112" s="106">
        <v>4495.6613787422348</v>
      </c>
      <c r="AU112" s="106">
        <v>4501.8334795247429</v>
      </c>
      <c r="AV112" s="106">
        <v>4450.6051354343235</v>
      </c>
      <c r="AW112" s="106">
        <v>3910.6435448798152</v>
      </c>
      <c r="AX112" s="106">
        <v>3449.9973303691118</v>
      </c>
      <c r="AY112" s="106">
        <v>3467.4796779249364</v>
      </c>
    </row>
    <row r="113" spans="1:52">
      <c r="A113" s="109"/>
      <c r="B113" s="120">
        <v>5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2996.5280620857648</v>
      </c>
      <c r="J113" s="106">
        <v>7813.8779601251772</v>
      </c>
      <c r="K113" s="106">
        <v>7351.4081957462313</v>
      </c>
      <c r="L113" s="106">
        <v>6040.2184860896168</v>
      </c>
      <c r="M113" s="106">
        <v>5128.0735807134834</v>
      </c>
      <c r="N113" s="106">
        <v>5135.8909459093638</v>
      </c>
      <c r="O113" s="106">
        <v>5099.769131732106</v>
      </c>
      <c r="P113" s="106">
        <v>5152.6661837690935</v>
      </c>
      <c r="Q113" s="106">
        <v>5180.8475464078674</v>
      </c>
      <c r="R113" s="106">
        <v>4620.5976163890809</v>
      </c>
      <c r="S113" s="106">
        <v>4523.1616409887165</v>
      </c>
      <c r="T113" s="106">
        <v>4319.0782706017317</v>
      </c>
      <c r="U113" s="106">
        <v>4392.9278810691931</v>
      </c>
      <c r="V113" s="106">
        <v>4689.2539700438583</v>
      </c>
      <c r="W113" s="106">
        <v>4862.0746035185593</v>
      </c>
      <c r="X113" s="106">
        <v>4998.7502861749072</v>
      </c>
      <c r="Y113" s="106">
        <v>5006.715905256623</v>
      </c>
      <c r="Z113" s="106">
        <v>4962.420060365027</v>
      </c>
      <c r="AA113" s="106">
        <v>4962.282812330378</v>
      </c>
      <c r="AB113" s="106">
        <v>4965.4185077855009</v>
      </c>
      <c r="AC113" s="106">
        <v>4939.6019288613479</v>
      </c>
      <c r="AD113" s="106">
        <v>4445.0404559497401</v>
      </c>
      <c r="AE113" s="106">
        <v>4121.3253150398368</v>
      </c>
      <c r="AF113" s="106">
        <v>4073.5400064095447</v>
      </c>
      <c r="AG113" s="106">
        <v>4111.8678187430651</v>
      </c>
      <c r="AH113" s="106">
        <v>4034.026540394827</v>
      </c>
      <c r="AI113" s="106">
        <v>4003.3454126838815</v>
      </c>
      <c r="AJ113" s="106">
        <v>4134.3940434601609</v>
      </c>
      <c r="AK113" s="106">
        <v>4161.7830576896231</v>
      </c>
      <c r="AL113" s="106">
        <v>4463.2198527722658</v>
      </c>
      <c r="AM113" s="106">
        <v>4649.3547251026193</v>
      </c>
      <c r="AN113" s="106">
        <v>4693.728940812457</v>
      </c>
      <c r="AO113" s="106">
        <v>4757.650155941632</v>
      </c>
      <c r="AP113" s="106">
        <v>4870.2161521769785</v>
      </c>
      <c r="AQ113" s="106">
        <v>4980.2297373073534</v>
      </c>
      <c r="AR113" s="106">
        <v>5020.9926913933505</v>
      </c>
      <c r="AS113" s="106">
        <v>5013.7142677829961</v>
      </c>
      <c r="AT113" s="106">
        <v>4617.2357288636795</v>
      </c>
      <c r="AU113" s="106">
        <v>4495.6613787422348</v>
      </c>
      <c r="AV113" s="106">
        <v>4501.8334795247429</v>
      </c>
      <c r="AW113" s="106">
        <v>4450.6051354343235</v>
      </c>
      <c r="AX113" s="106">
        <v>3910.6435448798152</v>
      </c>
      <c r="AY113" s="106">
        <v>3449.9973303691118</v>
      </c>
    </row>
    <row r="114" spans="1:52">
      <c r="A114" s="109"/>
      <c r="B114" s="120">
        <v>6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2874.7610948294791</v>
      </c>
      <c r="L114" s="106">
        <v>4339.9278031176618</v>
      </c>
      <c r="M114" s="106">
        <v>6040.2184860896168</v>
      </c>
      <c r="N114" s="106">
        <v>5128.0735807134834</v>
      </c>
      <c r="O114" s="106">
        <v>5135.8909459093638</v>
      </c>
      <c r="P114" s="106">
        <v>5099.769131732106</v>
      </c>
      <c r="Q114" s="106">
        <v>5152.6661837690935</v>
      </c>
      <c r="R114" s="106">
        <v>5180.8475464078674</v>
      </c>
      <c r="S114" s="106">
        <v>4620.5976163890809</v>
      </c>
      <c r="T114" s="106">
        <v>4523.1616409887165</v>
      </c>
      <c r="U114" s="106">
        <v>4319.0782706017317</v>
      </c>
      <c r="V114" s="106">
        <v>4392.9278810691931</v>
      </c>
      <c r="W114" s="106">
        <v>4689.2539700438583</v>
      </c>
      <c r="X114" s="106">
        <v>4862.0746035185593</v>
      </c>
      <c r="Y114" s="106">
        <v>4998.7502861749072</v>
      </c>
      <c r="Z114" s="106">
        <v>5006.715905256623</v>
      </c>
      <c r="AA114" s="106">
        <v>4962.420060365027</v>
      </c>
      <c r="AB114" s="106">
        <v>4962.282812330378</v>
      </c>
      <c r="AC114" s="106">
        <v>4965.4185077855009</v>
      </c>
      <c r="AD114" s="106">
        <v>4939.6019288613479</v>
      </c>
      <c r="AE114" s="106">
        <v>4445.0404559497401</v>
      </c>
      <c r="AF114" s="106">
        <v>4121.3253150398368</v>
      </c>
      <c r="AG114" s="106">
        <v>4073.5400064095447</v>
      </c>
      <c r="AH114" s="106">
        <v>4111.8678187430651</v>
      </c>
      <c r="AI114" s="106">
        <v>4034.026540394827</v>
      </c>
      <c r="AJ114" s="106">
        <v>4003.3454126838815</v>
      </c>
      <c r="AK114" s="106">
        <v>4134.3940434601609</v>
      </c>
      <c r="AL114" s="106">
        <v>4161.7830576896231</v>
      </c>
      <c r="AM114" s="106">
        <v>4463.2198527722658</v>
      </c>
      <c r="AN114" s="106">
        <v>4649.3547251026193</v>
      </c>
      <c r="AO114" s="106">
        <v>4693.728940812457</v>
      </c>
      <c r="AP114" s="106">
        <v>4757.650155941632</v>
      </c>
      <c r="AQ114" s="106">
        <v>4870.2161521769785</v>
      </c>
      <c r="AR114" s="106">
        <v>4980.2297373073534</v>
      </c>
      <c r="AS114" s="106">
        <v>5020.9926913933505</v>
      </c>
      <c r="AT114" s="106">
        <v>5013.7142677829961</v>
      </c>
      <c r="AU114" s="106">
        <v>4617.2357288636795</v>
      </c>
      <c r="AV114" s="106">
        <v>4495.6613787422348</v>
      </c>
      <c r="AW114" s="106">
        <v>4501.8334795247429</v>
      </c>
      <c r="AX114" s="106">
        <v>4450.6051354343235</v>
      </c>
      <c r="AY114" s="106">
        <v>3910.6435448798152</v>
      </c>
    </row>
    <row r="115" spans="1:52">
      <c r="A115" s="109"/>
      <c r="B115" s="127">
        <v>7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1033.8033007920458</v>
      </c>
      <c r="N115" s="106">
        <v>1825.901020796734</v>
      </c>
      <c r="O115" s="106">
        <v>3715.8538354252742</v>
      </c>
      <c r="P115" s="106">
        <v>3531.6240152497166</v>
      </c>
      <c r="Q115" s="106">
        <v>4432.2723808968794</v>
      </c>
      <c r="R115" s="106">
        <v>3687.7598493192099</v>
      </c>
      <c r="S115" s="106">
        <v>4576.0445789039759</v>
      </c>
      <c r="T115" s="106">
        <v>3304.0214292081282</v>
      </c>
      <c r="U115" s="106">
        <v>3749.3842312849938</v>
      </c>
      <c r="V115" s="106">
        <v>2730.5198086287119</v>
      </c>
      <c r="W115" s="106">
        <v>2537.8269236129763</v>
      </c>
      <c r="X115" s="106">
        <v>1934.4601275718987</v>
      </c>
      <c r="Y115" s="106">
        <v>3033.7559844316938</v>
      </c>
      <c r="Z115" s="106">
        <v>4279.9699660608985</v>
      </c>
      <c r="AA115" s="106">
        <v>4996.4010357825046</v>
      </c>
      <c r="AB115" s="106">
        <v>4962.420060365027</v>
      </c>
      <c r="AC115" s="106">
        <v>4962.282812330378</v>
      </c>
      <c r="AD115" s="106">
        <v>4965.4185077855009</v>
      </c>
      <c r="AE115" s="106">
        <v>4939.6019288613479</v>
      </c>
      <c r="AF115" s="106">
        <v>4445.0404559497401</v>
      </c>
      <c r="AG115" s="106">
        <v>4121.3253150398368</v>
      </c>
      <c r="AH115" s="106">
        <v>4073.5400064095447</v>
      </c>
      <c r="AI115" s="106">
        <v>4111.8678187430651</v>
      </c>
      <c r="AJ115" s="106">
        <v>4034.026540394827</v>
      </c>
      <c r="AK115" s="106">
        <v>4003.3454126838815</v>
      </c>
      <c r="AL115" s="106">
        <v>4134.3940434601609</v>
      </c>
      <c r="AM115" s="106">
        <v>2643.7353909609269</v>
      </c>
      <c r="AN115" s="106">
        <v>2941.8344776482641</v>
      </c>
      <c r="AO115" s="106">
        <v>3058.5684366659475</v>
      </c>
      <c r="AP115" s="106">
        <v>3481.5682421068768</v>
      </c>
      <c r="AQ115" s="106">
        <v>3167.9023154548458</v>
      </c>
      <c r="AR115" s="106">
        <v>4406.3196287199589</v>
      </c>
      <c r="AS115" s="106">
        <v>4980.2297373073534</v>
      </c>
      <c r="AT115" s="106">
        <v>5020.9926913933505</v>
      </c>
      <c r="AU115" s="106">
        <v>5013.7142677829961</v>
      </c>
      <c r="AV115" s="106">
        <v>4617.2357288636795</v>
      </c>
      <c r="AW115" s="106">
        <v>4495.6613787422348</v>
      </c>
      <c r="AX115" s="106">
        <v>4501.8334795247429</v>
      </c>
      <c r="AY115" s="106">
        <v>4450.6051354343235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1027.5178581822602</v>
      </c>
      <c r="AC116" s="106">
        <v>1974.8171524623585</v>
      </c>
      <c r="AD116" s="106">
        <v>3462.9791987077961</v>
      </c>
      <c r="AE116" s="106">
        <v>3262.776940408361</v>
      </c>
      <c r="AF116" s="106">
        <v>4939.6019288613479</v>
      </c>
      <c r="AG116" s="106">
        <v>3481.4997202226518</v>
      </c>
      <c r="AH116" s="106">
        <v>3762.8823420044969</v>
      </c>
      <c r="AI116" s="106">
        <v>2633.8015823291057</v>
      </c>
      <c r="AJ116" s="106">
        <v>1912.5486349872349</v>
      </c>
      <c r="AK116" s="106">
        <v>486.95440929712595</v>
      </c>
      <c r="AL116" s="106">
        <v>256.67905589607881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399.18062125727465</v>
      </c>
      <c r="AT116" s="106">
        <v>3313.2895924796994</v>
      </c>
      <c r="AU116" s="106">
        <v>4462.661517788114</v>
      </c>
      <c r="AV116" s="106">
        <v>5013.7142677829961</v>
      </c>
      <c r="AW116" s="106">
        <v>4617.2357288636795</v>
      </c>
      <c r="AX116" s="106">
        <v>4495.6613787422348</v>
      </c>
      <c r="AY116" s="106">
        <v>4501.8334795247429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6.106316935798759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411.21369389903475</v>
      </c>
      <c r="AW117" s="106">
        <v>819.09887040829108</v>
      </c>
      <c r="AX117" s="106">
        <v>1556.7551090251491</v>
      </c>
      <c r="AY117" s="106">
        <v>1447.9299007190234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17673.259999999998</v>
      </c>
      <c r="D122" s="106">
        <v>5629.1207660849332</v>
      </c>
      <c r="E122" s="106">
        <v>5629.1207660849332</v>
      </c>
      <c r="F122" s="106">
        <v>5629.1207660849332</v>
      </c>
      <c r="G122" s="106">
        <v>5629.1207660849332</v>
      </c>
      <c r="H122" s="106">
        <v>5629.1207660849332</v>
      </c>
      <c r="I122" s="106">
        <v>5629.1207660849332</v>
      </c>
      <c r="J122" s="106">
        <v>5629.1207660849332</v>
      </c>
      <c r="K122" s="106">
        <v>5629.1207660849332</v>
      </c>
      <c r="L122" s="106">
        <v>5629.1207660849332</v>
      </c>
      <c r="M122" s="106">
        <v>5629.1207660849332</v>
      </c>
      <c r="N122" s="106">
        <v>5629.1207660849332</v>
      </c>
      <c r="O122" s="106">
        <v>5629.1207660849332</v>
      </c>
      <c r="P122" s="106">
        <v>5629.1207660849332</v>
      </c>
      <c r="Q122" s="106">
        <v>5629.1207660849332</v>
      </c>
      <c r="R122" s="106">
        <v>5629.1207660849332</v>
      </c>
      <c r="S122" s="106">
        <v>5629.1207660849332</v>
      </c>
      <c r="T122" s="106">
        <v>5629.1207660849332</v>
      </c>
      <c r="U122" s="106">
        <v>5629.1207660849332</v>
      </c>
      <c r="V122" s="106">
        <v>5629.1207660849332</v>
      </c>
      <c r="W122" s="106">
        <v>5629.1207660849332</v>
      </c>
      <c r="X122" s="106">
        <v>5629.1207660849332</v>
      </c>
      <c r="Y122" s="106">
        <v>5629.1207660849332</v>
      </c>
      <c r="Z122" s="106">
        <v>5629.1207660849332</v>
      </c>
      <c r="AA122" s="106">
        <v>5629.1207660849332</v>
      </c>
      <c r="AB122" s="106">
        <v>5629.1207660849332</v>
      </c>
      <c r="AC122" s="106">
        <v>5629.1207660849332</v>
      </c>
      <c r="AD122" s="106">
        <v>5629.1207660849332</v>
      </c>
      <c r="AE122" s="106">
        <v>5629.1207660849332</v>
      </c>
      <c r="AF122" s="106">
        <v>5629.1207660849332</v>
      </c>
      <c r="AG122" s="106">
        <v>5629.1207660849332</v>
      </c>
      <c r="AH122" s="106">
        <v>5629.1207660849332</v>
      </c>
      <c r="AI122" s="106">
        <v>5629.1207660849332</v>
      </c>
      <c r="AJ122" s="106">
        <v>5629.1207660849332</v>
      </c>
      <c r="AK122" s="106">
        <v>5629.1207660849332</v>
      </c>
      <c r="AL122" s="106">
        <v>5629.1207660849332</v>
      </c>
      <c r="AM122" s="106">
        <v>5629.1207660849332</v>
      </c>
      <c r="AN122" s="106">
        <v>5629.1207660849332</v>
      </c>
      <c r="AO122" s="106">
        <v>5629.1207660849332</v>
      </c>
      <c r="AP122" s="106">
        <v>5629.1207660849332</v>
      </c>
      <c r="AQ122" s="106">
        <v>5629.1207660849332</v>
      </c>
      <c r="AR122" s="106">
        <v>5629.1207660849332</v>
      </c>
      <c r="AS122" s="106">
        <v>5629.1207660849332</v>
      </c>
      <c r="AT122" s="106">
        <v>5629.1207660849332</v>
      </c>
      <c r="AU122" s="106">
        <v>5629.1207660849332</v>
      </c>
      <c r="AV122" s="106">
        <v>5629.1207660849332</v>
      </c>
      <c r="AW122" s="106">
        <v>5629.1207660849332</v>
      </c>
      <c r="AX122" s="106">
        <v>5629.1207660849332</v>
      </c>
      <c r="AY122" s="106">
        <v>5629.1207660849332</v>
      </c>
    </row>
    <row r="123" spans="1:52">
      <c r="A123" s="109"/>
      <c r="B123" s="119">
        <v>2</v>
      </c>
      <c r="C123" s="106">
        <v>12140.885602054521</v>
      </c>
      <c r="D123" s="106">
        <v>12140.885602054521</v>
      </c>
      <c r="E123" s="106">
        <v>3047.7625065624793</v>
      </c>
      <c r="F123" s="106">
        <v>3047.7625065624793</v>
      </c>
      <c r="G123" s="106">
        <v>3047.7625065624793</v>
      </c>
      <c r="H123" s="106">
        <v>3047.7625065624793</v>
      </c>
      <c r="I123" s="106">
        <v>3047.7625065624793</v>
      </c>
      <c r="J123" s="106">
        <v>3047.7625065624793</v>
      </c>
      <c r="K123" s="106">
        <v>3047.7625065624793</v>
      </c>
      <c r="L123" s="106">
        <v>3047.7625065624793</v>
      </c>
      <c r="M123" s="106">
        <v>3047.7625065624793</v>
      </c>
      <c r="N123" s="106">
        <v>3047.7625065624793</v>
      </c>
      <c r="O123" s="106">
        <v>3047.7625065624793</v>
      </c>
      <c r="P123" s="106">
        <v>3047.7625065624793</v>
      </c>
      <c r="Q123" s="106">
        <v>3047.7625065624793</v>
      </c>
      <c r="R123" s="106">
        <v>3047.7625065624793</v>
      </c>
      <c r="S123" s="106">
        <v>3047.7625065624793</v>
      </c>
      <c r="T123" s="106">
        <v>3047.7625065624793</v>
      </c>
      <c r="U123" s="106">
        <v>3047.7625065624793</v>
      </c>
      <c r="V123" s="106">
        <v>3047.7625065624793</v>
      </c>
      <c r="W123" s="106">
        <v>3047.7625065624793</v>
      </c>
      <c r="X123" s="106">
        <v>3047.7625065624793</v>
      </c>
      <c r="Y123" s="106">
        <v>3047.7625065624793</v>
      </c>
      <c r="Z123" s="106">
        <v>3047.7625065624793</v>
      </c>
      <c r="AA123" s="106">
        <v>3047.7625065624793</v>
      </c>
      <c r="AB123" s="106">
        <v>3047.7625065624793</v>
      </c>
      <c r="AC123" s="106">
        <v>3047.7625065624793</v>
      </c>
      <c r="AD123" s="106">
        <v>3047.7625065624793</v>
      </c>
      <c r="AE123" s="106">
        <v>3047.7625065624793</v>
      </c>
      <c r="AF123" s="106">
        <v>3047.7625065624793</v>
      </c>
      <c r="AG123" s="106">
        <v>3047.7625065624793</v>
      </c>
      <c r="AH123" s="106">
        <v>3047.7625065624793</v>
      </c>
      <c r="AI123" s="106">
        <v>3047.7625065624793</v>
      </c>
      <c r="AJ123" s="106">
        <v>3047.7625065624793</v>
      </c>
      <c r="AK123" s="106">
        <v>3047.7625065624793</v>
      </c>
      <c r="AL123" s="106">
        <v>3047.7625065624793</v>
      </c>
      <c r="AM123" s="106">
        <v>3047.7625065624793</v>
      </c>
      <c r="AN123" s="106">
        <v>3047.7625065624793</v>
      </c>
      <c r="AO123" s="106">
        <v>3047.7625065624793</v>
      </c>
      <c r="AP123" s="106">
        <v>3047.7625065624793</v>
      </c>
      <c r="AQ123" s="106">
        <v>3047.7625065624793</v>
      </c>
      <c r="AR123" s="106">
        <v>3047.7625065624793</v>
      </c>
      <c r="AS123" s="106">
        <v>2898.7481207821747</v>
      </c>
      <c r="AT123" s="106">
        <v>1894.2253419872929</v>
      </c>
      <c r="AU123" s="106">
        <v>1932.3487777031144</v>
      </c>
      <c r="AV123" s="106">
        <v>2098.9898658631109</v>
      </c>
      <c r="AW123" s="106">
        <v>2931.5069577128052</v>
      </c>
      <c r="AX123" s="106">
        <v>2839.0863805047175</v>
      </c>
      <c r="AY123" s="106">
        <v>2881.6138994686335</v>
      </c>
    </row>
    <row r="124" spans="1:52">
      <c r="A124" s="109"/>
      <c r="B124" s="119">
        <v>3</v>
      </c>
      <c r="C124" s="106">
        <v>8340.3459917510845</v>
      </c>
      <c r="D124" s="106">
        <v>8340.3459917510845</v>
      </c>
      <c r="E124" s="106">
        <v>6573.4130554355388</v>
      </c>
      <c r="F124" s="106">
        <v>1650.1433673927781</v>
      </c>
      <c r="G124" s="106">
        <v>1650.1433673927781</v>
      </c>
      <c r="H124" s="106">
        <v>1650.1433673927781</v>
      </c>
      <c r="I124" s="106">
        <v>1650.1433673927781</v>
      </c>
      <c r="J124" s="106">
        <v>1650.1433673927781</v>
      </c>
      <c r="K124" s="106">
        <v>1650.1433673927781</v>
      </c>
      <c r="L124" s="106">
        <v>1650.1433673927781</v>
      </c>
      <c r="M124" s="106">
        <v>1399.1694791120831</v>
      </c>
      <c r="N124" s="106">
        <v>1186.6926288079346</v>
      </c>
      <c r="O124" s="106">
        <v>741.65175390415015</v>
      </c>
      <c r="P124" s="106">
        <v>902.69424938735119</v>
      </c>
      <c r="Q124" s="106">
        <v>1548.8871344030913</v>
      </c>
      <c r="R124" s="106">
        <v>1650.1433673927781</v>
      </c>
      <c r="S124" s="106">
        <v>1650.1433673927781</v>
      </c>
      <c r="T124" s="106">
        <v>1650.1433673927781</v>
      </c>
      <c r="U124" s="106">
        <v>1650.1433673927781</v>
      </c>
      <c r="V124" s="106">
        <v>1650.1433673927781</v>
      </c>
      <c r="W124" s="106">
        <v>1650.1433673927781</v>
      </c>
      <c r="X124" s="106">
        <v>1650.1433673927781</v>
      </c>
      <c r="Y124" s="106">
        <v>1016.3351887463519</v>
      </c>
      <c r="Z124" s="106">
        <v>310.41549888154441</v>
      </c>
      <c r="AA124" s="106">
        <v>206.21094992664052</v>
      </c>
      <c r="AB124" s="106">
        <v>289.7917096020285</v>
      </c>
      <c r="AC124" s="106">
        <v>120.04465694389637</v>
      </c>
      <c r="AD124" s="106">
        <v>53.138882634001902</v>
      </c>
      <c r="AE124" s="106">
        <v>338.91423603505359</v>
      </c>
      <c r="AF124" s="106">
        <v>398.64095865982563</v>
      </c>
      <c r="AG124" s="106">
        <v>1055.9786670551355</v>
      </c>
      <c r="AH124" s="106">
        <v>1461.8795803678022</v>
      </c>
      <c r="AI124" s="106">
        <v>1558.6456213501156</v>
      </c>
      <c r="AJ124" s="106">
        <v>1650.1433673927781</v>
      </c>
      <c r="AK124" s="106">
        <v>1650.1433673927781</v>
      </c>
      <c r="AL124" s="106">
        <v>1650.1433673927781</v>
      </c>
      <c r="AM124" s="106">
        <v>1650.1433673927781</v>
      </c>
      <c r="AN124" s="106">
        <v>1650.1433673927781</v>
      </c>
      <c r="AO124" s="106">
        <v>1391.8382724449466</v>
      </c>
      <c r="AP124" s="106">
        <v>1126.7233096661994</v>
      </c>
      <c r="AQ124" s="106">
        <v>1140.1826970088973</v>
      </c>
      <c r="AR124" s="106">
        <v>1028.4699835690872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</row>
    <row r="125" spans="1:52">
      <c r="A125" s="109"/>
      <c r="B125" s="119">
        <v>4</v>
      </c>
      <c r="C125" s="106">
        <v>4845.5084061943871</v>
      </c>
      <c r="D125" s="106">
        <v>5729.5137720716993</v>
      </c>
      <c r="E125" s="106">
        <v>4515.6952322941297</v>
      </c>
      <c r="F125" s="106">
        <v>3559.0286090874861</v>
      </c>
      <c r="G125" s="106">
        <v>893.43350313130975</v>
      </c>
      <c r="H125" s="106">
        <v>855.66966982655526</v>
      </c>
      <c r="I125" s="106">
        <v>872.71685519800496</v>
      </c>
      <c r="J125" s="106">
        <v>793.94667537357395</v>
      </c>
      <c r="K125" s="106">
        <v>893.43350313130975</v>
      </c>
      <c r="L125" s="106">
        <v>893.43350313130975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275.61056305138709</v>
      </c>
      <c r="S125" s="106">
        <v>573.65672561776046</v>
      </c>
      <c r="T125" s="106">
        <v>591.02720552778635</v>
      </c>
      <c r="U125" s="106">
        <v>494.4320663560955</v>
      </c>
      <c r="V125" s="106">
        <v>494.13277207600152</v>
      </c>
      <c r="W125" s="106">
        <v>500.97072583055677</v>
      </c>
      <c r="X125" s="106">
        <v>444.67298412998855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47.894079229812519</v>
      </c>
      <c r="AK125" s="106">
        <v>293.36468937311383</v>
      </c>
      <c r="AL125" s="106">
        <v>533.26930328106869</v>
      </c>
      <c r="AM125" s="106">
        <v>622.16033205864892</v>
      </c>
      <c r="AN125" s="106">
        <v>606.28840675023173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0</v>
      </c>
      <c r="D126" s="106">
        <v>1729.6877035362795</v>
      </c>
      <c r="E126" s="106">
        <v>2541.6190900759411</v>
      </c>
      <c r="F126" s="106">
        <v>2145.0262104050516</v>
      </c>
      <c r="G126" s="106">
        <v>1926.95705160794</v>
      </c>
      <c r="H126" s="106">
        <v>0</v>
      </c>
      <c r="I126" s="106">
        <v>0</v>
      </c>
      <c r="J126" s="106">
        <v>0</v>
      </c>
      <c r="K126" s="106">
        <v>15.864806595091125</v>
      </c>
      <c r="L126" s="106">
        <v>77.319388910930172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24.376835091989733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0.31303644024619565</v>
      </c>
      <c r="D172" s="134">
        <v>0.45857219391613702</v>
      </c>
      <c r="E172" s="134">
        <v>0.45857219391613702</v>
      </c>
      <c r="F172" s="134">
        <v>0.45857219391613702</v>
      </c>
      <c r="G172" s="134">
        <v>0.45857219391613702</v>
      </c>
      <c r="H172" s="134">
        <v>0.45857219391613702</v>
      </c>
      <c r="I172" s="134">
        <v>0.45857219391613702</v>
      </c>
      <c r="J172" s="134">
        <v>0.45857219391613702</v>
      </c>
      <c r="K172" s="134">
        <v>0.45857219391613702</v>
      </c>
      <c r="L172" s="134">
        <v>0.45857219391613702</v>
      </c>
      <c r="M172" s="134">
        <v>0.45857219391613702</v>
      </c>
      <c r="N172" s="134">
        <v>0.45857219391613702</v>
      </c>
      <c r="O172" s="134">
        <v>0.45857219391613702</v>
      </c>
      <c r="P172" s="134">
        <v>0.45857219391613702</v>
      </c>
      <c r="Q172" s="134">
        <v>0.45857219391613702</v>
      </c>
      <c r="R172" s="134">
        <v>0.45857219391613702</v>
      </c>
      <c r="S172" s="134">
        <v>0.45857219391613702</v>
      </c>
      <c r="T172" s="134">
        <v>0.45857219391613702</v>
      </c>
      <c r="U172" s="134">
        <v>0.45857219391613702</v>
      </c>
      <c r="V172" s="134">
        <v>0.45857219391613702</v>
      </c>
      <c r="W172" s="134">
        <v>0.45857219391613702</v>
      </c>
      <c r="X172" s="134">
        <v>0.45857219391613702</v>
      </c>
      <c r="Y172" s="134">
        <v>0.45857219391613702</v>
      </c>
      <c r="Z172" s="134">
        <v>0.45857219391613702</v>
      </c>
      <c r="AA172" s="134">
        <v>0.45857219391613702</v>
      </c>
      <c r="AB172" s="134">
        <v>0.45857219391613702</v>
      </c>
      <c r="AC172" s="134">
        <v>0.45857219391613702</v>
      </c>
      <c r="AD172" s="134">
        <v>0.45857219391613702</v>
      </c>
      <c r="AE172" s="134">
        <v>0.45857219391613702</v>
      </c>
      <c r="AF172" s="134">
        <v>0.45857219391613702</v>
      </c>
      <c r="AG172" s="134">
        <v>0.45857219391613702</v>
      </c>
      <c r="AH172" s="134">
        <v>0.45857219391613702</v>
      </c>
      <c r="AI172" s="134">
        <v>0.45857219391613702</v>
      </c>
      <c r="AJ172" s="134">
        <v>0.45857219391613702</v>
      </c>
      <c r="AK172" s="134">
        <v>0.45857219391613702</v>
      </c>
      <c r="AL172" s="134">
        <v>0.45857219391613702</v>
      </c>
      <c r="AM172" s="134">
        <v>0.45857219391613702</v>
      </c>
      <c r="AN172" s="134">
        <v>0.45857219391613702</v>
      </c>
      <c r="AO172" s="134">
        <v>0.45857219391613702</v>
      </c>
      <c r="AP172" s="134">
        <v>0.45857219391613702</v>
      </c>
      <c r="AQ172" s="134">
        <v>0.45857219391613702</v>
      </c>
      <c r="AR172" s="134">
        <v>0.45857219391613702</v>
      </c>
      <c r="AS172" s="134">
        <v>0.45857219391613702</v>
      </c>
      <c r="AT172" s="134">
        <v>0.45857219391613702</v>
      </c>
      <c r="AU172" s="134">
        <v>0.45857219391613702</v>
      </c>
      <c r="AV172" s="134">
        <v>0.45857219391613702</v>
      </c>
      <c r="AW172" s="134">
        <v>0.45857219391613702</v>
      </c>
      <c r="AX172" s="134">
        <v>0.45857219391613702</v>
      </c>
      <c r="AY172" s="134">
        <v>0.45857219391613702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0</v>
      </c>
      <c r="E175" s="124">
        <f t="shared" si="1"/>
        <v>0</v>
      </c>
      <c r="F175" s="124">
        <f t="shared" si="1"/>
        <v>0</v>
      </c>
      <c r="G175" s="124">
        <f t="shared" si="1"/>
        <v>0</v>
      </c>
      <c r="H175" s="124">
        <f t="shared" si="1"/>
        <v>0</v>
      </c>
      <c r="I175" s="124">
        <f t="shared" si="1"/>
        <v>0</v>
      </c>
      <c r="J175" s="124">
        <f t="shared" si="1"/>
        <v>0</v>
      </c>
      <c r="K175" s="124">
        <f t="shared" si="1"/>
        <v>0</v>
      </c>
      <c r="L175" s="124">
        <f t="shared" si="1"/>
        <v>0</v>
      </c>
      <c r="M175" s="124">
        <f t="shared" si="1"/>
        <v>0</v>
      </c>
      <c r="N175" s="124">
        <f t="shared" si="1"/>
        <v>0</v>
      </c>
      <c r="O175" s="124">
        <f t="shared" si="1"/>
        <v>0</v>
      </c>
      <c r="P175" s="124">
        <f t="shared" si="1"/>
        <v>0</v>
      </c>
      <c r="Q175" s="124">
        <f t="shared" si="1"/>
        <v>0</v>
      </c>
      <c r="R175" s="124">
        <f t="shared" si="1"/>
        <v>0</v>
      </c>
      <c r="S175" s="124">
        <f t="shared" si="1"/>
        <v>0</v>
      </c>
      <c r="T175" s="124">
        <f t="shared" si="1"/>
        <v>0</v>
      </c>
      <c r="U175" s="124">
        <f t="shared" si="1"/>
        <v>0</v>
      </c>
      <c r="V175" s="124">
        <f t="shared" si="1"/>
        <v>0</v>
      </c>
      <c r="W175" s="124">
        <f t="shared" si="1"/>
        <v>0</v>
      </c>
      <c r="X175" s="124">
        <f t="shared" si="1"/>
        <v>0</v>
      </c>
      <c r="Y175" s="124">
        <f t="shared" si="1"/>
        <v>0</v>
      </c>
      <c r="Z175" s="124">
        <f t="shared" si="1"/>
        <v>0</v>
      </c>
      <c r="AA175" s="124">
        <f t="shared" si="1"/>
        <v>0</v>
      </c>
      <c r="AB175" s="124">
        <f t="shared" si="1"/>
        <v>0</v>
      </c>
      <c r="AC175" s="124">
        <f t="shared" si="1"/>
        <v>0</v>
      </c>
      <c r="AD175" s="124">
        <f t="shared" si="1"/>
        <v>0</v>
      </c>
      <c r="AE175" s="124">
        <f t="shared" si="1"/>
        <v>0</v>
      </c>
      <c r="AF175" s="124">
        <f t="shared" si="1"/>
        <v>55.227930214559137</v>
      </c>
      <c r="AG175" s="124">
        <f t="shared" si="1"/>
        <v>0</v>
      </c>
      <c r="AH175" s="124">
        <f t="shared" si="1"/>
        <v>0</v>
      </c>
      <c r="AI175" s="124">
        <f t="shared" si="1"/>
        <v>0</v>
      </c>
      <c r="AJ175" s="124">
        <f t="shared" si="1"/>
        <v>0</v>
      </c>
      <c r="AK175" s="124">
        <f t="shared" si="1"/>
        <v>0</v>
      </c>
      <c r="AL175" s="124">
        <f t="shared" si="1"/>
        <v>0</v>
      </c>
      <c r="AM175" s="124">
        <f t="shared" si="1"/>
        <v>0</v>
      </c>
      <c r="AN175" s="124">
        <f t="shared" si="1"/>
        <v>0</v>
      </c>
      <c r="AO175" s="124">
        <f t="shared" si="1"/>
        <v>0</v>
      </c>
      <c r="AP175" s="124">
        <f t="shared" si="1"/>
        <v>0</v>
      </c>
      <c r="AQ175" s="124">
        <f t="shared" si="1"/>
        <v>0</v>
      </c>
      <c r="AR175" s="124">
        <f t="shared" si="1"/>
        <v>0</v>
      </c>
      <c r="AS175" s="124">
        <f t="shared" si="1"/>
        <v>0</v>
      </c>
      <c r="AT175" s="124">
        <f t="shared" si="1"/>
        <v>0</v>
      </c>
      <c r="AU175" s="124">
        <f t="shared" si="1"/>
        <v>0</v>
      </c>
      <c r="AV175" s="124">
        <f t="shared" si="1"/>
        <v>344.32705780414335</v>
      </c>
      <c r="AW175" s="124">
        <f t="shared" si="1"/>
        <v>646.74240990915814</v>
      </c>
      <c r="AX175" s="124">
        <f t="shared" si="1"/>
        <v>1113.0766407628334</v>
      </c>
      <c r="AY175" s="124">
        <f t="shared" si="1"/>
        <v>878.75137909935802</v>
      </c>
    </row>
    <row r="176" spans="1:52">
      <c r="A176" s="125"/>
      <c r="B176" s="136" t="s">
        <v>299</v>
      </c>
      <c r="C176" s="125" t="s">
        <v>293</v>
      </c>
      <c r="D176" s="125">
        <v>0</v>
      </c>
      <c r="E176" s="125">
        <v>0</v>
      </c>
      <c r="F176" s="125">
        <v>0</v>
      </c>
      <c r="G176" s="125">
        <v>0</v>
      </c>
      <c r="H176" s="125">
        <v>0</v>
      </c>
      <c r="I176" s="125">
        <v>0</v>
      </c>
      <c r="J176" s="125">
        <v>0</v>
      </c>
      <c r="K176" s="125">
        <v>0</v>
      </c>
      <c r="L176" s="125">
        <v>0</v>
      </c>
      <c r="M176" s="125">
        <v>0</v>
      </c>
      <c r="N176" s="125">
        <v>0</v>
      </c>
      <c r="O176" s="125">
        <v>0</v>
      </c>
      <c r="P176" s="125">
        <v>0</v>
      </c>
      <c r="Q176" s="125">
        <v>0</v>
      </c>
      <c r="R176" s="125">
        <v>0</v>
      </c>
      <c r="S176" s="125">
        <v>0</v>
      </c>
      <c r="T176" s="125">
        <v>0</v>
      </c>
      <c r="U176" s="125">
        <v>0</v>
      </c>
      <c r="V176" s="125">
        <v>0</v>
      </c>
      <c r="W176" s="125">
        <v>0</v>
      </c>
      <c r="X176" s="125">
        <v>0</v>
      </c>
      <c r="Y176" s="125">
        <v>0</v>
      </c>
      <c r="Z176" s="125">
        <v>0</v>
      </c>
      <c r="AA176" s="125">
        <v>0</v>
      </c>
      <c r="AB176" s="125">
        <v>0</v>
      </c>
      <c r="AC176" s="125">
        <v>0</v>
      </c>
      <c r="AD176" s="125">
        <v>0</v>
      </c>
      <c r="AE176" s="125">
        <v>0</v>
      </c>
      <c r="AF176" s="125">
        <v>55.227930214559137</v>
      </c>
      <c r="AG176" s="125">
        <v>0</v>
      </c>
      <c r="AH176" s="125">
        <v>0</v>
      </c>
      <c r="AI176" s="125">
        <v>0</v>
      </c>
      <c r="AJ176" s="125">
        <v>0</v>
      </c>
      <c r="AK176" s="125">
        <v>0</v>
      </c>
      <c r="AL176" s="125">
        <v>0</v>
      </c>
      <c r="AM176" s="125">
        <v>0</v>
      </c>
      <c r="AN176" s="125">
        <v>0</v>
      </c>
      <c r="AO176" s="125">
        <v>0</v>
      </c>
      <c r="AP176" s="125">
        <v>0</v>
      </c>
      <c r="AQ176" s="125">
        <v>0</v>
      </c>
      <c r="AR176" s="125">
        <v>0</v>
      </c>
      <c r="AS176" s="125">
        <v>0</v>
      </c>
      <c r="AT176" s="125">
        <v>0</v>
      </c>
      <c r="AU176" s="125">
        <v>0</v>
      </c>
      <c r="AV176" s="125">
        <v>344.32705780414335</v>
      </c>
      <c r="AW176" s="125">
        <v>646.74240990915814</v>
      </c>
      <c r="AX176" s="125">
        <v>934</v>
      </c>
      <c r="AY176" s="125">
        <v>878.75137909935802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0</v>
      </c>
      <c r="E177" s="124">
        <f t="shared" si="2"/>
        <v>0</v>
      </c>
      <c r="F177" s="124">
        <f t="shared" si="2"/>
        <v>0</v>
      </c>
      <c r="G177" s="124">
        <f t="shared" si="2"/>
        <v>0</v>
      </c>
      <c r="H177" s="124">
        <f t="shared" si="2"/>
        <v>0</v>
      </c>
      <c r="I177" s="124">
        <f t="shared" si="2"/>
        <v>54.378223121482172</v>
      </c>
      <c r="J177" s="124">
        <f t="shared" si="2"/>
        <v>409.55751600236084</v>
      </c>
      <c r="K177" s="124">
        <f t="shared" si="2"/>
        <v>133.55361521313239</v>
      </c>
      <c r="L177" s="124">
        <f t="shared" si="2"/>
        <v>805.67433658624157</v>
      </c>
      <c r="M177" s="124">
        <f t="shared" si="2"/>
        <v>152.67807282692706</v>
      </c>
      <c r="N177" s="124">
        <f t="shared" si="2"/>
        <v>992.67807282692706</v>
      </c>
      <c r="O177" s="124">
        <f t="shared" si="2"/>
        <v>152.67807282692706</v>
      </c>
      <c r="P177" s="124">
        <f t="shared" si="2"/>
        <v>992.67807282692706</v>
      </c>
      <c r="Q177" s="124">
        <f t="shared" si="2"/>
        <v>152.67807282692706</v>
      </c>
      <c r="R177" s="124">
        <f t="shared" si="2"/>
        <v>983.73602208876355</v>
      </c>
      <c r="S177" s="124">
        <f t="shared" si="2"/>
        <v>116.17807282692708</v>
      </c>
      <c r="T177" s="124">
        <f t="shared" si="2"/>
        <v>992.67807282692706</v>
      </c>
      <c r="U177" s="124">
        <f t="shared" si="2"/>
        <v>160.35614565385413</v>
      </c>
      <c r="V177" s="124">
        <f t="shared" si="2"/>
        <v>536.17807282692706</v>
      </c>
      <c r="W177" s="124">
        <f t="shared" si="2"/>
        <v>152.67807282692706</v>
      </c>
      <c r="X177" s="124">
        <f t="shared" si="2"/>
        <v>536.17807282692706</v>
      </c>
      <c r="Y177" s="124">
        <f t="shared" si="2"/>
        <v>437.83605340076247</v>
      </c>
      <c r="Z177" s="124">
        <f t="shared" si="2"/>
        <v>451.25159186152564</v>
      </c>
      <c r="AA177" s="124">
        <f t="shared" si="2"/>
        <v>724.41566131161471</v>
      </c>
      <c r="AB177" s="124">
        <f t="shared" si="2"/>
        <v>536.17807282692706</v>
      </c>
      <c r="AC177" s="124">
        <f t="shared" si="2"/>
        <v>609.17807282692706</v>
      </c>
      <c r="AD177" s="124">
        <f t="shared" si="2"/>
        <v>116.17807282692709</v>
      </c>
      <c r="AE177" s="124">
        <f t="shared" si="2"/>
        <v>992.67807282692706</v>
      </c>
      <c r="AF177" s="124">
        <f t="shared" si="2"/>
        <v>0</v>
      </c>
      <c r="AG177" s="124">
        <f t="shared" si="2"/>
        <v>1145.3561456538541</v>
      </c>
      <c r="AH177" s="124">
        <f t="shared" si="2"/>
        <v>116.17807282692708</v>
      </c>
      <c r="AI177" s="124">
        <f t="shared" si="2"/>
        <v>572.67807282692706</v>
      </c>
      <c r="AJ177" s="124">
        <f t="shared" si="2"/>
        <v>572.67807282692706</v>
      </c>
      <c r="AK177" s="124">
        <f t="shared" si="2"/>
        <v>1029.1780728269271</v>
      </c>
      <c r="AL177" s="124">
        <f t="shared" si="2"/>
        <v>152.67807282692706</v>
      </c>
      <c r="AM177" s="124">
        <f t="shared" si="2"/>
        <v>992.67807282692706</v>
      </c>
      <c r="AN177" s="124">
        <f t="shared" si="2"/>
        <v>152.67807282692706</v>
      </c>
      <c r="AO177" s="124">
        <f t="shared" si="2"/>
        <v>536.17807282692706</v>
      </c>
      <c r="AP177" s="124">
        <f t="shared" si="2"/>
        <v>454.78644211351912</v>
      </c>
      <c r="AQ177" s="124">
        <f t="shared" si="2"/>
        <v>1016.9817586222557</v>
      </c>
      <c r="AR177" s="124">
        <f t="shared" si="2"/>
        <v>258.65983144918278</v>
      </c>
      <c r="AS177" s="124">
        <f t="shared" si="2"/>
        <v>992.67807282692706</v>
      </c>
      <c r="AT177" s="124">
        <f t="shared" si="2"/>
        <v>152.67807282692706</v>
      </c>
      <c r="AU177" s="124">
        <f t="shared" si="2"/>
        <v>536.17807282692706</v>
      </c>
      <c r="AV177" s="124">
        <f t="shared" si="2"/>
        <v>609.17807282692706</v>
      </c>
      <c r="AW177" s="124">
        <f t="shared" si="2"/>
        <v>536.17807282692706</v>
      </c>
      <c r="AX177" s="124">
        <f t="shared" si="2"/>
        <v>116.17807282692708</v>
      </c>
      <c r="AY177" s="124">
        <f t="shared" si="2"/>
        <v>1029.1780728269271</v>
      </c>
    </row>
    <row r="178" spans="1:51">
      <c r="A178" s="125"/>
      <c r="B178" s="136" t="s">
        <v>299</v>
      </c>
      <c r="C178" s="125" t="s">
        <v>293</v>
      </c>
      <c r="D178" s="125">
        <v>0</v>
      </c>
      <c r="E178" s="125">
        <v>0</v>
      </c>
      <c r="F178" s="125">
        <v>0</v>
      </c>
      <c r="G178" s="125">
        <v>0</v>
      </c>
      <c r="H178" s="125">
        <v>0</v>
      </c>
      <c r="I178" s="125">
        <v>54.378223121482172</v>
      </c>
      <c r="J178" s="125">
        <v>409.55751600236084</v>
      </c>
      <c r="K178" s="125">
        <v>133.55361521313239</v>
      </c>
      <c r="L178" s="125">
        <v>805.67433658624157</v>
      </c>
      <c r="M178" s="125">
        <v>152.67807282692706</v>
      </c>
      <c r="N178" s="125">
        <v>992.67807282692706</v>
      </c>
      <c r="O178" s="125">
        <v>152.67807282692706</v>
      </c>
      <c r="P178" s="125">
        <v>992.67807282692706</v>
      </c>
      <c r="Q178" s="125">
        <v>152.67807282692706</v>
      </c>
      <c r="R178" s="125">
        <v>983.73602208876355</v>
      </c>
      <c r="S178" s="125">
        <v>116.17807282692708</v>
      </c>
      <c r="T178" s="125">
        <v>985</v>
      </c>
      <c r="U178" s="125">
        <v>160.35614565385413</v>
      </c>
      <c r="V178" s="125">
        <v>536.17807282692706</v>
      </c>
      <c r="W178" s="125">
        <v>152.67807282692706</v>
      </c>
      <c r="X178" s="125">
        <v>536.17807282692706</v>
      </c>
      <c r="Y178" s="125">
        <v>437.83605340076247</v>
      </c>
      <c r="Z178" s="125">
        <v>451.25159186152564</v>
      </c>
      <c r="AA178" s="125">
        <v>724.41566131161471</v>
      </c>
      <c r="AB178" s="125">
        <v>536.17807282692706</v>
      </c>
      <c r="AC178" s="125">
        <v>609.17807282692706</v>
      </c>
      <c r="AD178" s="125">
        <v>116.17807282692709</v>
      </c>
      <c r="AE178" s="125">
        <v>992.67807282692706</v>
      </c>
      <c r="AF178" s="125">
        <v>0</v>
      </c>
      <c r="AG178" s="125">
        <v>1145.3561456538541</v>
      </c>
      <c r="AH178" s="125">
        <v>116.17807282692708</v>
      </c>
      <c r="AI178" s="125">
        <v>572.67807282692706</v>
      </c>
      <c r="AJ178" s="125">
        <v>572.67807282692706</v>
      </c>
      <c r="AK178" s="125">
        <v>1029.1780728269271</v>
      </c>
      <c r="AL178" s="125">
        <v>152.67807282692706</v>
      </c>
      <c r="AM178" s="125">
        <v>992.67807282692706</v>
      </c>
      <c r="AN178" s="125">
        <v>152.67807282692706</v>
      </c>
      <c r="AO178" s="125">
        <v>536.17807282692706</v>
      </c>
      <c r="AP178" s="125">
        <v>454.78644211351912</v>
      </c>
      <c r="AQ178" s="125">
        <v>911</v>
      </c>
      <c r="AR178" s="125">
        <v>258.65983144918278</v>
      </c>
      <c r="AS178" s="125">
        <v>992.67807282692706</v>
      </c>
      <c r="AT178" s="125">
        <v>152.67807282692706</v>
      </c>
      <c r="AU178" s="125">
        <v>536.17807282692706</v>
      </c>
      <c r="AV178" s="125">
        <v>609.17807282692706</v>
      </c>
      <c r="AW178" s="125">
        <v>536.17807282692706</v>
      </c>
      <c r="AX178" s="125">
        <v>116.17807282692708</v>
      </c>
      <c r="AY178" s="125">
        <v>1029.1780728269271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9430.4461645014781</v>
      </c>
      <c r="E179" s="124">
        <f t="shared" si="3"/>
        <v>20692.389349546975</v>
      </c>
      <c r="F179" s="124">
        <f t="shared" si="3"/>
        <v>26968.918540467268</v>
      </c>
      <c r="G179" s="124">
        <f t="shared" si="3"/>
        <v>29828.205970128569</v>
      </c>
      <c r="H179" s="124">
        <f t="shared" si="3"/>
        <v>31817.303690133253</v>
      </c>
      <c r="I179" s="124">
        <f t="shared" si="3"/>
        <v>31745.878281640325</v>
      </c>
      <c r="J179" s="124">
        <f t="shared" si="3"/>
        <v>31469.469168583873</v>
      </c>
      <c r="K179" s="124">
        <f t="shared" si="3"/>
        <v>31630.121435020283</v>
      </c>
      <c r="L179" s="124">
        <f t="shared" si="3"/>
        <v>30896.546131331324</v>
      </c>
      <c r="M179" s="124">
        <f t="shared" si="3"/>
        <v>32771.269175413574</v>
      </c>
      <c r="N179" s="124">
        <f t="shared" si="3"/>
        <v>32143.746025717726</v>
      </c>
      <c r="O179" s="124">
        <f t="shared" si="3"/>
        <v>33428.786900621504</v>
      </c>
      <c r="P179" s="124">
        <f t="shared" si="3"/>
        <v>32427.74440513831</v>
      </c>
      <c r="Q179" s="124">
        <f t="shared" si="3"/>
        <v>32621.551520122564</v>
      </c>
      <c r="R179" s="124">
        <f t="shared" si="3"/>
        <v>31413.626774819659</v>
      </c>
      <c r="S179" s="124">
        <f t="shared" si="3"/>
        <v>31983.138561515116</v>
      </c>
      <c r="T179" s="124">
        <f t="shared" si="3"/>
        <v>31089.268081605096</v>
      </c>
      <c r="U179" s="124">
        <f t="shared" si="3"/>
        <v>32018.185147949865</v>
      </c>
      <c r="V179" s="124">
        <f t="shared" si="3"/>
        <v>31642.66251505688</v>
      </c>
      <c r="W179" s="124">
        <f t="shared" si="3"/>
        <v>32019.324561302332</v>
      </c>
      <c r="X179" s="124">
        <f t="shared" si="3"/>
        <v>31692.122303002896</v>
      </c>
      <c r="Y179" s="124">
        <f t="shared" si="3"/>
        <v>32868.945485205477</v>
      </c>
      <c r="Z179" s="124">
        <f t="shared" si="3"/>
        <v>33561.449636609519</v>
      </c>
      <c r="AA179" s="124">
        <f t="shared" si="3"/>
        <v>33392.490116114335</v>
      </c>
      <c r="AB179" s="124">
        <f t="shared" si="3"/>
        <v>33497.146944923632</v>
      </c>
      <c r="AC179" s="124">
        <f t="shared" si="3"/>
        <v>33593.89399758177</v>
      </c>
      <c r="AD179" s="124">
        <f t="shared" si="3"/>
        <v>34153.799771891659</v>
      </c>
      <c r="AE179" s="124">
        <f t="shared" si="3"/>
        <v>32991.524418490604</v>
      </c>
      <c r="AF179" s="124">
        <f t="shared" si="3"/>
        <v>33869.247838478208</v>
      </c>
      <c r="AG179" s="124">
        <f t="shared" si="3"/>
        <v>32121.78191464359</v>
      </c>
      <c r="AH179" s="124">
        <f t="shared" si="3"/>
        <v>32745.05907415786</v>
      </c>
      <c r="AI179" s="124">
        <f t="shared" si="3"/>
        <v>32191.793033175549</v>
      </c>
      <c r="AJ179" s="124">
        <f t="shared" si="3"/>
        <v>32052.401207903069</v>
      </c>
      <c r="AK179" s="124">
        <f t="shared" si="3"/>
        <v>31350.430597759765</v>
      </c>
      <c r="AL179" s="124">
        <f t="shared" si="3"/>
        <v>31987.02598385181</v>
      </c>
      <c r="AM179" s="124">
        <f t="shared" si="3"/>
        <v>31058.134955074234</v>
      </c>
      <c r="AN179" s="124">
        <f t="shared" si="3"/>
        <v>31914.006880382651</v>
      </c>
      <c r="AO179" s="124">
        <f t="shared" si="3"/>
        <v>32395.100382080713</v>
      </c>
      <c r="AP179" s="124">
        <f t="shared" si="3"/>
        <v>32741.606975572868</v>
      </c>
      <c r="AQ179" s="124">
        <f t="shared" si="3"/>
        <v>32165.952271721435</v>
      </c>
      <c r="AR179" s="124">
        <f t="shared" si="3"/>
        <v>33035.986912334316</v>
      </c>
      <c r="AS179" s="124">
        <f t="shared" si="3"/>
        <v>33479.453040305962</v>
      </c>
      <c r="AT179" s="124">
        <f t="shared" si="3"/>
        <v>35323.975819100844</v>
      </c>
      <c r="AU179" s="124">
        <f t="shared" si="3"/>
        <v>34902.352383385019</v>
      </c>
      <c r="AV179" s="124">
        <f t="shared" si="3"/>
        <v>34318.384237420883</v>
      </c>
      <c r="AW179" s="124">
        <f t="shared" si="3"/>
        <v>33256.451793466178</v>
      </c>
      <c r="AX179" s="124">
        <f t="shared" si="3"/>
        <v>33302.538139820586</v>
      </c>
      <c r="AY179" s="124">
        <f t="shared" si="3"/>
        <v>32581.335882520154</v>
      </c>
    </row>
    <row r="180" spans="1:51">
      <c r="A180" s="125"/>
      <c r="B180" s="136" t="s">
        <v>299</v>
      </c>
      <c r="C180" s="125" t="s">
        <v>293</v>
      </c>
      <c r="D180" s="125">
        <v>1207</v>
      </c>
      <c r="E180" s="125">
        <v>1461</v>
      </c>
      <c r="F180" s="125">
        <v>1401</v>
      </c>
      <c r="G180" s="125">
        <v>1562</v>
      </c>
      <c r="H180" s="125">
        <v>1794</v>
      </c>
      <c r="I180" s="125">
        <v>2110</v>
      </c>
      <c r="J180" s="125">
        <v>1775</v>
      </c>
      <c r="K180" s="125">
        <v>2253</v>
      </c>
      <c r="L180" s="125">
        <v>865</v>
      </c>
      <c r="M180" s="125">
        <v>794</v>
      </c>
      <c r="N180" s="125">
        <v>1009</v>
      </c>
      <c r="O180" s="125">
        <v>978</v>
      </c>
      <c r="P180" s="125">
        <v>1592</v>
      </c>
      <c r="Q180" s="125">
        <v>1669</v>
      </c>
      <c r="R180" s="125">
        <v>1299</v>
      </c>
      <c r="S180" s="125">
        <v>1532</v>
      </c>
      <c r="T180" s="125">
        <v>1041</v>
      </c>
      <c r="U180" s="125">
        <v>1344</v>
      </c>
      <c r="V180" s="125">
        <v>1233</v>
      </c>
      <c r="W180" s="125">
        <v>1033</v>
      </c>
      <c r="X180" s="125">
        <v>2491</v>
      </c>
      <c r="Y180" s="125">
        <v>3018</v>
      </c>
      <c r="Z180" s="125">
        <v>3132</v>
      </c>
      <c r="AA180" s="125">
        <v>3565</v>
      </c>
      <c r="AB180" s="125">
        <v>2420</v>
      </c>
      <c r="AC180" s="125">
        <v>2903</v>
      </c>
      <c r="AD180" s="125">
        <v>2943</v>
      </c>
      <c r="AE180" s="125">
        <v>3069</v>
      </c>
      <c r="AF180" s="125">
        <v>3722</v>
      </c>
      <c r="AG180" s="125">
        <v>2364</v>
      </c>
      <c r="AH180" s="125">
        <v>3318</v>
      </c>
      <c r="AI180" s="125">
        <v>3394</v>
      </c>
      <c r="AJ180" s="125">
        <v>2385</v>
      </c>
      <c r="AK180" s="125">
        <v>2821</v>
      </c>
      <c r="AL180" s="125">
        <v>2270</v>
      </c>
      <c r="AM180" s="125">
        <v>2627</v>
      </c>
      <c r="AN180" s="125">
        <v>1148</v>
      </c>
      <c r="AO180" s="125">
        <v>1232</v>
      </c>
      <c r="AP180" s="125">
        <v>1070</v>
      </c>
      <c r="AQ180" s="125">
        <v>1153</v>
      </c>
      <c r="AR180" s="125">
        <v>1370</v>
      </c>
      <c r="AS180" s="125">
        <v>1581</v>
      </c>
      <c r="AT180" s="125">
        <v>1426</v>
      </c>
      <c r="AU180" s="125">
        <v>1230</v>
      </c>
      <c r="AV180" s="125">
        <v>1996.7070269162004</v>
      </c>
      <c r="AW180" s="125">
        <v>2014.8755066917854</v>
      </c>
      <c r="AX180" s="125">
        <v>1592.3089173730903</v>
      </c>
      <c r="AY180" s="125">
        <v>1644.9812991236975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18175.489884368089</v>
      </c>
      <c r="E181" s="124">
        <f t="shared" si="4"/>
        <v>12077.960693447792</v>
      </c>
      <c r="F181" s="124">
        <f t="shared" si="4"/>
        <v>8679.673263786497</v>
      </c>
      <c r="G181" s="124">
        <f t="shared" si="4"/>
        <v>7131.5755437818125</v>
      </c>
      <c r="H181" s="124">
        <f t="shared" si="4"/>
        <v>6054.6227291532623</v>
      </c>
      <c r="I181" s="124">
        <f t="shared" si="4"/>
        <v>6063.8525493288316</v>
      </c>
      <c r="J181" s="124">
        <f t="shared" si="4"/>
        <v>6021.2041836816588</v>
      </c>
      <c r="K181" s="124">
        <f t="shared" si="4"/>
        <v>6083.6587659974975</v>
      </c>
      <c r="L181" s="124">
        <f t="shared" si="4"/>
        <v>6116.9319856745624</v>
      </c>
      <c r="M181" s="124">
        <f t="shared" si="4"/>
        <v>5455.4551353704137</v>
      </c>
      <c r="N181" s="124">
        <f t="shared" si="4"/>
        <v>5340.4142604666295</v>
      </c>
      <c r="O181" s="124">
        <f t="shared" si="4"/>
        <v>5099.4567559498309</v>
      </c>
      <c r="P181" s="124">
        <f t="shared" si="4"/>
        <v>5186.6496409655711</v>
      </c>
      <c r="Q181" s="124">
        <f t="shared" si="4"/>
        <v>5536.5164370066441</v>
      </c>
      <c r="R181" s="124">
        <f t="shared" si="4"/>
        <v>5740.5625995730179</v>
      </c>
      <c r="S181" s="124">
        <f t="shared" si="4"/>
        <v>5901.9330794830439</v>
      </c>
      <c r="T181" s="124">
        <f t="shared" si="4"/>
        <v>5911.3379403113531</v>
      </c>
      <c r="U181" s="124">
        <f t="shared" si="4"/>
        <v>5859.0386460312593</v>
      </c>
      <c r="V181" s="124">
        <f t="shared" si="4"/>
        <v>5858.8765997858145</v>
      </c>
      <c r="W181" s="124">
        <f t="shared" si="4"/>
        <v>5862.5788580852468</v>
      </c>
      <c r="X181" s="124">
        <f t="shared" si="4"/>
        <v>5832.097695308832</v>
      </c>
      <c r="Y181" s="124">
        <f t="shared" si="4"/>
        <v>5248.1780054440242</v>
      </c>
      <c r="Z181" s="124">
        <f t="shared" si="4"/>
        <v>4865.9734564891196</v>
      </c>
      <c r="AA181" s="124">
        <f t="shared" si="4"/>
        <v>4809.554216164508</v>
      </c>
      <c r="AB181" s="124">
        <f t="shared" si="4"/>
        <v>4854.8071635063752</v>
      </c>
      <c r="AC181" s="124">
        <f t="shared" si="4"/>
        <v>4762.9013891964805</v>
      </c>
      <c r="AD181" s="124">
        <f t="shared" si="4"/>
        <v>4726.6767425975331</v>
      </c>
      <c r="AE181" s="124">
        <f t="shared" si="4"/>
        <v>4881.4034652223054</v>
      </c>
      <c r="AF181" s="124">
        <f t="shared" si="4"/>
        <v>4913.7411736176145</v>
      </c>
      <c r="AG181" s="124">
        <f t="shared" si="4"/>
        <v>5269.642086930281</v>
      </c>
      <c r="AH181" s="124">
        <f t="shared" si="4"/>
        <v>5489.4081279125949</v>
      </c>
      <c r="AI181" s="124">
        <f t="shared" si="4"/>
        <v>5541.7999531850701</v>
      </c>
      <c r="AJ181" s="124">
        <f t="shared" si="4"/>
        <v>5617.2705633283713</v>
      </c>
      <c r="AK181" s="124">
        <f t="shared" si="4"/>
        <v>5750.1751772363268</v>
      </c>
      <c r="AL181" s="124">
        <f t="shared" si="4"/>
        <v>5880.0662060139066</v>
      </c>
      <c r="AM181" s="124">
        <f t="shared" si="4"/>
        <v>5928.1942807054893</v>
      </c>
      <c r="AN181" s="124">
        <f t="shared" si="4"/>
        <v>5919.6007790074254</v>
      </c>
      <c r="AO181" s="124">
        <f t="shared" si="4"/>
        <v>5451.4858162286782</v>
      </c>
      <c r="AP181" s="124">
        <f t="shared" si="4"/>
        <v>5307.9452035713775</v>
      </c>
      <c r="AQ181" s="124">
        <f t="shared" si="4"/>
        <v>5315.232490131566</v>
      </c>
      <c r="AR181" s="124">
        <f t="shared" si="4"/>
        <v>5254.7481207821747</v>
      </c>
      <c r="AS181" s="124">
        <f t="shared" si="4"/>
        <v>4617.2253419872932</v>
      </c>
      <c r="AT181" s="124">
        <f t="shared" si="4"/>
        <v>4073.3487777031146</v>
      </c>
      <c r="AU181" s="124">
        <f t="shared" si="4"/>
        <v>4093.9898658631109</v>
      </c>
      <c r="AV181" s="124">
        <f t="shared" si="4"/>
        <v>4184.2139846290056</v>
      </c>
      <c r="AW181" s="124">
        <f t="shared" si="4"/>
        <v>4634.9618871965031</v>
      </c>
      <c r="AX181" s="124">
        <f t="shared" si="4"/>
        <v>4584.9228168417249</v>
      </c>
      <c r="AY181" s="124">
        <f t="shared" si="4"/>
        <v>4607.9483981325466</v>
      </c>
    </row>
    <row r="182" spans="1:51">
      <c r="A182" s="125"/>
      <c r="B182" s="136" t="s">
        <v>299</v>
      </c>
      <c r="C182" s="125" t="s">
        <v>293</v>
      </c>
      <c r="D182" s="125">
        <v>1497</v>
      </c>
      <c r="E182" s="125">
        <v>1676</v>
      </c>
      <c r="F182" s="125">
        <v>1137</v>
      </c>
      <c r="G182" s="125">
        <v>1578</v>
      </c>
      <c r="H182" s="125">
        <v>484</v>
      </c>
      <c r="I182" s="125">
        <v>572</v>
      </c>
      <c r="J182" s="125">
        <v>414</v>
      </c>
      <c r="K182" s="125">
        <v>415</v>
      </c>
      <c r="L182" s="125">
        <v>1670</v>
      </c>
      <c r="M182" s="125">
        <v>1221</v>
      </c>
      <c r="N182" s="125">
        <v>1551</v>
      </c>
      <c r="O182" s="125">
        <v>1149</v>
      </c>
      <c r="P182" s="125">
        <v>590</v>
      </c>
      <c r="Q182" s="125">
        <v>563</v>
      </c>
      <c r="R182" s="125">
        <v>469</v>
      </c>
      <c r="S182" s="125">
        <v>613</v>
      </c>
      <c r="T182" s="125">
        <v>719</v>
      </c>
      <c r="U182" s="125">
        <v>667</v>
      </c>
      <c r="V182" s="125">
        <v>660</v>
      </c>
      <c r="W182" s="125">
        <v>720</v>
      </c>
      <c r="X182" s="125">
        <v>1768</v>
      </c>
      <c r="Y182" s="125">
        <v>1890</v>
      </c>
      <c r="Z182" s="125">
        <v>1612</v>
      </c>
      <c r="AA182" s="125">
        <v>1472</v>
      </c>
      <c r="AB182" s="125">
        <v>1687</v>
      </c>
      <c r="AC182" s="125">
        <v>1662</v>
      </c>
      <c r="AD182" s="125">
        <v>1340</v>
      </c>
      <c r="AE182" s="125">
        <v>1435</v>
      </c>
      <c r="AF182" s="125">
        <v>810</v>
      </c>
      <c r="AG182" s="125">
        <v>760</v>
      </c>
      <c r="AH182" s="125">
        <v>883</v>
      </c>
      <c r="AI182" s="125">
        <v>796</v>
      </c>
      <c r="AJ182" s="125">
        <v>626</v>
      </c>
      <c r="AK182" s="125">
        <v>519</v>
      </c>
      <c r="AL182" s="125">
        <v>560</v>
      </c>
      <c r="AM182" s="125">
        <v>624</v>
      </c>
      <c r="AN182" s="125">
        <v>1480</v>
      </c>
      <c r="AO182" s="125">
        <v>1277</v>
      </c>
      <c r="AP182" s="125">
        <v>1120</v>
      </c>
      <c r="AQ182" s="125">
        <v>1239</v>
      </c>
      <c r="AR182" s="125">
        <v>2356</v>
      </c>
      <c r="AS182" s="125">
        <v>2723</v>
      </c>
      <c r="AT182" s="125">
        <v>2141</v>
      </c>
      <c r="AU182" s="125">
        <v>1995</v>
      </c>
      <c r="AV182" s="125">
        <v>1252.7070269162004</v>
      </c>
      <c r="AW182" s="125">
        <v>1795.8755066917854</v>
      </c>
      <c r="AX182" s="125">
        <v>1703.3089173730903</v>
      </c>
      <c r="AY182" s="125">
        <v>1267.9812991236975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55.227930214559137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344.32705780414335</v>
      </c>
      <c r="AW185" s="124">
        <v>646.74240990915814</v>
      </c>
      <c r="AX185" s="124">
        <v>934</v>
      </c>
      <c r="AY185" s="124">
        <v>878.75137909935802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0</v>
      </c>
      <c r="AW188" s="106">
        <v>0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0</v>
      </c>
      <c r="D189" s="124">
        <v>0</v>
      </c>
      <c r="E189" s="124">
        <v>0</v>
      </c>
      <c r="F189" s="124">
        <v>0</v>
      </c>
      <c r="G189" s="124">
        <v>0</v>
      </c>
      <c r="H189" s="124">
        <v>0</v>
      </c>
      <c r="I189" s="124">
        <v>54.378223121482172</v>
      </c>
      <c r="J189" s="124">
        <v>409.55751600236084</v>
      </c>
      <c r="K189" s="124">
        <v>116.17807282692708</v>
      </c>
      <c r="L189" s="124">
        <v>536.17807282692706</v>
      </c>
      <c r="M189" s="124">
        <v>116.17807282692706</v>
      </c>
      <c r="N189" s="124">
        <v>536.17807282692706</v>
      </c>
      <c r="O189" s="124">
        <v>116.17807282692706</v>
      </c>
      <c r="P189" s="124">
        <v>536.17807282692706</v>
      </c>
      <c r="Q189" s="124">
        <v>116.17807282692706</v>
      </c>
      <c r="R189" s="124">
        <v>527.23602208876355</v>
      </c>
      <c r="S189" s="124">
        <v>116.17807282692708</v>
      </c>
      <c r="T189" s="124">
        <v>528.5</v>
      </c>
      <c r="U189" s="124">
        <v>116.17807282692706</v>
      </c>
      <c r="V189" s="124">
        <v>536.17807282692706</v>
      </c>
      <c r="W189" s="124">
        <v>116.17807282692706</v>
      </c>
      <c r="X189" s="124">
        <v>536.17807282692706</v>
      </c>
      <c r="Y189" s="124">
        <v>116.17807282692706</v>
      </c>
      <c r="Z189" s="124">
        <v>420</v>
      </c>
      <c r="AA189" s="124">
        <v>232.35614565385413</v>
      </c>
      <c r="AB189" s="124">
        <v>536.17807282692706</v>
      </c>
      <c r="AC189" s="124">
        <v>116.17807282692706</v>
      </c>
      <c r="AD189" s="124">
        <v>116.17807282692708</v>
      </c>
      <c r="AE189" s="124">
        <v>536.17807282692706</v>
      </c>
      <c r="AF189" s="124">
        <v>0</v>
      </c>
      <c r="AG189" s="124">
        <v>652.35614565385413</v>
      </c>
      <c r="AH189" s="124">
        <v>116.17807282692708</v>
      </c>
      <c r="AI189" s="124">
        <v>536.17807282692706</v>
      </c>
      <c r="AJ189" s="124">
        <v>116.17807282692706</v>
      </c>
      <c r="AK189" s="124">
        <v>536.17807282692706</v>
      </c>
      <c r="AL189" s="124">
        <v>116.17807282692706</v>
      </c>
      <c r="AM189" s="124">
        <v>536.17807282692706</v>
      </c>
      <c r="AN189" s="124">
        <v>116.17807282692706</v>
      </c>
      <c r="AO189" s="124">
        <v>536.17807282692706</v>
      </c>
      <c r="AP189" s="124">
        <v>116.17807282692706</v>
      </c>
      <c r="AQ189" s="124">
        <v>430.19631420467135</v>
      </c>
      <c r="AR189" s="124">
        <v>116.17807282692706</v>
      </c>
      <c r="AS189" s="124">
        <v>536.17807282692706</v>
      </c>
      <c r="AT189" s="124">
        <v>116.17807282692706</v>
      </c>
      <c r="AU189" s="124">
        <v>536.17807282692706</v>
      </c>
      <c r="AV189" s="124">
        <v>116.17807282692706</v>
      </c>
      <c r="AW189" s="124">
        <v>536.17807282692706</v>
      </c>
      <c r="AX189" s="124">
        <v>116.17807282692708</v>
      </c>
      <c r="AY189" s="124">
        <v>536.17807282692706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0</v>
      </c>
      <c r="J190" s="106">
        <v>0</v>
      </c>
      <c r="K190" s="106">
        <v>17.375542386205296</v>
      </c>
      <c r="L190" s="106">
        <v>269.4962637593145</v>
      </c>
      <c r="M190" s="106">
        <v>36.5</v>
      </c>
      <c r="N190" s="106">
        <v>456.5</v>
      </c>
      <c r="O190" s="106">
        <v>36.5</v>
      </c>
      <c r="P190" s="106">
        <v>456.5</v>
      </c>
      <c r="Q190" s="106">
        <v>36.5</v>
      </c>
      <c r="R190" s="106">
        <v>456.5</v>
      </c>
      <c r="S190" s="106">
        <v>0</v>
      </c>
      <c r="T190" s="106">
        <v>456.5</v>
      </c>
      <c r="U190" s="106">
        <v>44.178072826927064</v>
      </c>
      <c r="V190" s="106">
        <v>1.4210854715202004E-14</v>
      </c>
      <c r="W190" s="106">
        <v>36.5</v>
      </c>
      <c r="X190" s="106">
        <v>1.4210854715202004E-14</v>
      </c>
      <c r="Y190" s="106">
        <v>0</v>
      </c>
      <c r="Z190" s="106">
        <v>1.4210854715202004E-14</v>
      </c>
      <c r="AA190" s="106">
        <v>36.5</v>
      </c>
      <c r="AB190" s="106">
        <v>2.8421709430404007E-14</v>
      </c>
      <c r="AC190" s="106">
        <v>36.5</v>
      </c>
      <c r="AD190" s="106">
        <v>1.4210854715202004E-14</v>
      </c>
      <c r="AE190" s="106">
        <v>0</v>
      </c>
      <c r="AF190" s="106">
        <v>0</v>
      </c>
      <c r="AG190" s="106">
        <v>456.5</v>
      </c>
      <c r="AH190" s="106">
        <v>0</v>
      </c>
      <c r="AI190" s="106">
        <v>0</v>
      </c>
      <c r="AJ190" s="106">
        <v>0</v>
      </c>
      <c r="AK190" s="106">
        <v>456.5</v>
      </c>
      <c r="AL190" s="106">
        <v>36.5</v>
      </c>
      <c r="AM190" s="106">
        <v>456.5</v>
      </c>
      <c r="AN190" s="106">
        <v>36.5</v>
      </c>
      <c r="AO190" s="106">
        <v>1.4210854715202004E-14</v>
      </c>
      <c r="AP190" s="106">
        <v>0</v>
      </c>
      <c r="AQ190" s="106">
        <v>456.5</v>
      </c>
      <c r="AR190" s="106">
        <v>142.48175862225571</v>
      </c>
      <c r="AS190" s="106">
        <v>456.5</v>
      </c>
      <c r="AT190" s="106">
        <v>36.5</v>
      </c>
      <c r="AU190" s="106">
        <v>1.4210854715202004E-14</v>
      </c>
      <c r="AV190" s="106">
        <v>36.5</v>
      </c>
      <c r="AW190" s="106">
        <v>1.4210854715202004E-14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321.6579805738354</v>
      </c>
      <c r="Z191" s="106">
        <v>31.251591861525661</v>
      </c>
      <c r="AA191" s="106">
        <v>455.55951565776058</v>
      </c>
      <c r="AB191" s="106">
        <v>0</v>
      </c>
      <c r="AC191" s="106">
        <v>456.5</v>
      </c>
      <c r="AD191" s="106">
        <v>0</v>
      </c>
      <c r="AE191" s="106">
        <v>456.5</v>
      </c>
      <c r="AF191" s="106">
        <v>0</v>
      </c>
      <c r="AG191" s="106">
        <v>36.5</v>
      </c>
      <c r="AH191" s="106">
        <v>0</v>
      </c>
      <c r="AI191" s="106">
        <v>36.5</v>
      </c>
      <c r="AJ191" s="106">
        <v>456.5</v>
      </c>
      <c r="AK191" s="106">
        <v>36.5</v>
      </c>
      <c r="AL191" s="106">
        <v>0</v>
      </c>
      <c r="AM191" s="106">
        <v>0</v>
      </c>
      <c r="AN191" s="106">
        <v>0</v>
      </c>
      <c r="AO191" s="106">
        <v>0</v>
      </c>
      <c r="AP191" s="106">
        <v>338.60836928659205</v>
      </c>
      <c r="AQ191" s="106">
        <v>24.303685795328668</v>
      </c>
      <c r="AR191" s="106">
        <v>0</v>
      </c>
      <c r="AS191" s="106">
        <v>0</v>
      </c>
      <c r="AT191" s="106">
        <v>0</v>
      </c>
      <c r="AU191" s="106">
        <v>0</v>
      </c>
      <c r="AV191" s="106">
        <v>456.5</v>
      </c>
      <c r="AW191" s="106">
        <v>0</v>
      </c>
      <c r="AX191" s="106">
        <v>0</v>
      </c>
      <c r="AY191" s="106">
        <v>36.5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456.5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1207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1461</v>
      </c>
      <c r="F198" s="106">
        <v>55.795367668381914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1345.2046323316181</v>
      </c>
      <c r="G199" s="106">
        <v>1562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1794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2110</v>
      </c>
      <c r="J201" s="106">
        <v>1775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2253</v>
      </c>
      <c r="L202" s="106">
        <v>865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556.53987242810126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794</v>
      </c>
      <c r="N203" s="106">
        <v>1009</v>
      </c>
      <c r="O203" s="106">
        <v>978</v>
      </c>
      <c r="P203" s="106">
        <v>1592</v>
      </c>
      <c r="Q203" s="106">
        <v>1669</v>
      </c>
      <c r="R203" s="106">
        <v>1299</v>
      </c>
      <c r="S203" s="106">
        <v>1532</v>
      </c>
      <c r="T203" s="106">
        <v>1041</v>
      </c>
      <c r="U203" s="106">
        <v>1344</v>
      </c>
      <c r="V203" s="106">
        <v>1233</v>
      </c>
      <c r="W203" s="106">
        <v>1033</v>
      </c>
      <c r="X203" s="106">
        <v>1934.4601275718987</v>
      </c>
      <c r="Y203" s="106">
        <v>3018</v>
      </c>
      <c r="Z203" s="106">
        <v>3132</v>
      </c>
      <c r="AA203" s="106">
        <v>3565</v>
      </c>
      <c r="AB203" s="106">
        <v>1392.4821418177398</v>
      </c>
      <c r="AC203" s="106">
        <v>928.18284753764146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760.19841767089429</v>
      </c>
      <c r="AJ203" s="106">
        <v>472.45136501276511</v>
      </c>
      <c r="AK203" s="106">
        <v>2334.0455907028741</v>
      </c>
      <c r="AL203" s="106">
        <v>2013.3209441039212</v>
      </c>
      <c r="AM203" s="106">
        <v>2627</v>
      </c>
      <c r="AN203" s="106">
        <v>1148</v>
      </c>
      <c r="AO203" s="106">
        <v>1232</v>
      </c>
      <c r="AP203" s="106">
        <v>1070</v>
      </c>
      <c r="AQ203" s="106">
        <v>1153</v>
      </c>
      <c r="AR203" s="106">
        <v>1370</v>
      </c>
      <c r="AS203" s="106">
        <v>1181.8193787427253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1027.5178581822602</v>
      </c>
      <c r="AC204" s="106">
        <v>1974.8171524623585</v>
      </c>
      <c r="AD204" s="106">
        <v>2943</v>
      </c>
      <c r="AE204" s="106">
        <v>3069</v>
      </c>
      <c r="AF204" s="106">
        <v>3715.8936830642015</v>
      </c>
      <c r="AG204" s="106">
        <v>2364</v>
      </c>
      <c r="AH204" s="106">
        <v>3318</v>
      </c>
      <c r="AI204" s="106">
        <v>2633.8015823291057</v>
      </c>
      <c r="AJ204" s="106">
        <v>1912.5486349872349</v>
      </c>
      <c r="AK204" s="106">
        <v>486.95440929712595</v>
      </c>
      <c r="AL204" s="106">
        <v>256.67905589607881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399.18062125727465</v>
      </c>
      <c r="AT204" s="106">
        <v>1426</v>
      </c>
      <c r="AU204" s="106">
        <v>1230</v>
      </c>
      <c r="AV204" s="106">
        <v>1585.4933330171657</v>
      </c>
      <c r="AW204" s="106">
        <v>1195.7766362834943</v>
      </c>
      <c r="AX204" s="106">
        <v>35.553808347941185</v>
      </c>
      <c r="AY204" s="106">
        <v>197.05139840467405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6.106316935798759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411.21369389903475</v>
      </c>
      <c r="AW205" s="106">
        <v>819.09887040829108</v>
      </c>
      <c r="AX205" s="106">
        <v>1556.7551090251491</v>
      </c>
      <c r="AY205" s="106">
        <v>1447.9299007190234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149.01438578030434</v>
      </c>
      <c r="AS209" s="124">
        <v>1153.5371645751864</v>
      </c>
      <c r="AT209" s="124">
        <v>1115.4137288593649</v>
      </c>
      <c r="AU209" s="124">
        <v>948.77264069936859</v>
      </c>
      <c r="AV209" s="124">
        <v>116.25554884967437</v>
      </c>
      <c r="AW209" s="124">
        <v>208.67612605776162</v>
      </c>
      <c r="AX209" s="124">
        <v>166.14860709384561</v>
      </c>
      <c r="AY209" s="124">
        <v>0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250.97388828069518</v>
      </c>
      <c r="M210" s="110">
        <v>463.45073858484352</v>
      </c>
      <c r="N210" s="110">
        <v>908.49161348862799</v>
      </c>
      <c r="O210" s="110">
        <v>747.44911800542695</v>
      </c>
      <c r="P210" s="110">
        <v>101.25623298968696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633.8081786464262</v>
      </c>
      <c r="Y210" s="110">
        <v>1339.7278685112337</v>
      </c>
      <c r="Z210" s="110">
        <v>1443.9324174661376</v>
      </c>
      <c r="AA210" s="110">
        <v>1360.3516577907496</v>
      </c>
      <c r="AB210" s="110">
        <v>1530.0987104488818</v>
      </c>
      <c r="AC210" s="110">
        <v>1597.0044847587762</v>
      </c>
      <c r="AD210" s="110">
        <v>1311.2291313577246</v>
      </c>
      <c r="AE210" s="110">
        <v>1251.5024087329525</v>
      </c>
      <c r="AF210" s="110">
        <v>594.16470033764267</v>
      </c>
      <c r="AG210" s="110">
        <v>188.26378702497595</v>
      </c>
      <c r="AH210" s="110">
        <v>91.497746042662584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258.30509494783166</v>
      </c>
      <c r="AO210" s="110">
        <v>523.42005772657865</v>
      </c>
      <c r="AP210" s="110">
        <v>509.96067038388071</v>
      </c>
      <c r="AQ210" s="110">
        <v>621.67338382369087</v>
      </c>
      <c r="AR210" s="110">
        <v>1650.1433673927781</v>
      </c>
      <c r="AS210" s="110">
        <v>1569.4628354248136</v>
      </c>
      <c r="AT210" s="110">
        <v>1025.5862711406351</v>
      </c>
      <c r="AU210" s="110">
        <v>1046.2273593006314</v>
      </c>
      <c r="AV210" s="110">
        <v>1136.4514780665261</v>
      </c>
      <c r="AW210" s="110">
        <v>1587.1993806340238</v>
      </c>
      <c r="AX210" s="110">
        <v>1537.1603102792446</v>
      </c>
      <c r="AY210" s="110">
        <v>1267.9812991236975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0</v>
      </c>
      <c r="G211" s="110">
        <v>37.763833304754542</v>
      </c>
      <c r="H211" s="110">
        <v>20.716647933304785</v>
      </c>
      <c r="I211" s="110">
        <v>99.486827757735853</v>
      </c>
      <c r="J211" s="110">
        <v>0</v>
      </c>
      <c r="K211" s="110">
        <v>0</v>
      </c>
      <c r="L211" s="110">
        <v>893.43350313130975</v>
      </c>
      <c r="M211" s="110">
        <v>757.54926141515648</v>
      </c>
      <c r="N211" s="110">
        <v>642.50838651137201</v>
      </c>
      <c r="O211" s="110">
        <v>401.5508819945731</v>
      </c>
      <c r="P211" s="110">
        <v>488.74376701031304</v>
      </c>
      <c r="Q211" s="110">
        <v>563</v>
      </c>
      <c r="R211" s="110">
        <v>319.77677751354929</v>
      </c>
      <c r="S211" s="110">
        <v>302.4062976035234</v>
      </c>
      <c r="T211" s="110">
        <v>399.00143677521424</v>
      </c>
      <c r="U211" s="110">
        <v>399.30073105530823</v>
      </c>
      <c r="V211" s="110">
        <v>392.46277730075298</v>
      </c>
      <c r="W211" s="110">
        <v>448.7605190013212</v>
      </c>
      <c r="X211" s="110">
        <v>893.43350313130975</v>
      </c>
      <c r="Y211" s="110">
        <v>550.27213148876615</v>
      </c>
      <c r="Z211" s="110">
        <v>168.06758253386241</v>
      </c>
      <c r="AA211" s="110">
        <v>111.6483422092503</v>
      </c>
      <c r="AB211" s="110">
        <v>156.90128955111823</v>
      </c>
      <c r="AC211" s="110">
        <v>64.995515241223785</v>
      </c>
      <c r="AD211" s="110">
        <v>28.770868642275538</v>
      </c>
      <c r="AE211" s="110">
        <v>183.49759126704757</v>
      </c>
      <c r="AF211" s="110">
        <v>215.8352996623573</v>
      </c>
      <c r="AG211" s="110">
        <v>571.73621297502405</v>
      </c>
      <c r="AH211" s="110">
        <v>791.50225395733742</v>
      </c>
      <c r="AI211" s="110">
        <v>796</v>
      </c>
      <c r="AJ211" s="110">
        <v>600.06881375819592</v>
      </c>
      <c r="AK211" s="110">
        <v>360.16419985024106</v>
      </c>
      <c r="AL211" s="110">
        <v>271.27317107266083</v>
      </c>
      <c r="AM211" s="110">
        <v>287.14509638107802</v>
      </c>
      <c r="AN211" s="110">
        <v>893.43350313130975</v>
      </c>
      <c r="AO211" s="110">
        <v>753.57994227342135</v>
      </c>
      <c r="AP211" s="110">
        <v>610.03932961611929</v>
      </c>
      <c r="AQ211" s="110">
        <v>617.32661617630913</v>
      </c>
      <c r="AR211" s="110">
        <v>556.84224682691752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1599</v>
      </c>
      <c r="D212" s="110">
        <v>560.49898146411692</v>
      </c>
      <c r="E212" s="110">
        <v>299.89675215931902</v>
      </c>
      <c r="F212" s="110">
        <v>0</v>
      </c>
      <c r="G212" s="110">
        <v>483.72974148220516</v>
      </c>
      <c r="H212" s="110">
        <v>463.28335206669522</v>
      </c>
      <c r="I212" s="110">
        <v>472.51317224226415</v>
      </c>
      <c r="J212" s="110">
        <v>414</v>
      </c>
      <c r="K212" s="110">
        <v>406.41035257127498</v>
      </c>
      <c r="L212" s="110">
        <v>483.72974148220516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149.22322248645071</v>
      </c>
      <c r="S212" s="110">
        <v>310.5937023964766</v>
      </c>
      <c r="T212" s="110">
        <v>319.99856322478576</v>
      </c>
      <c r="U212" s="110">
        <v>267.69926894469177</v>
      </c>
      <c r="V212" s="110">
        <v>267.53722269924702</v>
      </c>
      <c r="W212" s="110">
        <v>271.2394809986788</v>
      </c>
      <c r="X212" s="110">
        <v>240.75831822226411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25.931186241804102</v>
      </c>
      <c r="AK212" s="110">
        <v>158.83580014975897</v>
      </c>
      <c r="AL212" s="110">
        <v>288.72682892733917</v>
      </c>
      <c r="AM212" s="110">
        <v>336.85490361892198</v>
      </c>
      <c r="AN212" s="110">
        <v>328.2614019208587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936.50101853588308</v>
      </c>
      <c r="E213" s="110">
        <v>1376.103247840681</v>
      </c>
      <c r="F213" s="110">
        <v>1137</v>
      </c>
      <c r="G213" s="110">
        <v>1043.3081288699161</v>
      </c>
      <c r="H213" s="110">
        <v>0</v>
      </c>
      <c r="I213" s="110">
        <v>0</v>
      </c>
      <c r="J213" s="110">
        <v>0</v>
      </c>
      <c r="K213" s="110">
        <v>8.5896474287249873</v>
      </c>
      <c r="L213" s="110">
        <v>41.862867105789888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13.198296343124124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10006141.568234777</v>
      </c>
      <c r="E259" s="124">
        <f t="shared" ref="E259:AX259" si="5">F$14*$B$259</f>
        <v>6649272.4720533965</v>
      </c>
      <c r="F259" s="124">
        <f t="shared" si="5"/>
        <v>4778415.3272350505</v>
      </c>
      <c r="G259" s="124">
        <f t="shared" si="5"/>
        <v>3926142.015958251</v>
      </c>
      <c r="H259" s="124">
        <f t="shared" si="5"/>
        <v>3333247.8274637642</v>
      </c>
      <c r="I259" s="124">
        <f t="shared" si="5"/>
        <v>3338329.1148410863</v>
      </c>
      <c r="J259" s="124">
        <f t="shared" si="5"/>
        <v>3314849.9356258688</v>
      </c>
      <c r="K259" s="124">
        <f t="shared" si="5"/>
        <v>3349233.0194499106</v>
      </c>
      <c r="L259" s="124">
        <f t="shared" si="5"/>
        <v>3367550.905165114</v>
      </c>
      <c r="M259" s="124">
        <f t="shared" si="5"/>
        <v>3003388.4506529025</v>
      </c>
      <c r="N259" s="124">
        <f t="shared" si="5"/>
        <v>2940055.0666426658</v>
      </c>
      <c r="O259" s="124">
        <f t="shared" si="5"/>
        <v>2807400.8758911258</v>
      </c>
      <c r="P259" s="124">
        <f t="shared" si="5"/>
        <v>2855403.1226949757</v>
      </c>
      <c r="Q259" s="124">
        <f t="shared" si="5"/>
        <v>3048015.0805285079</v>
      </c>
      <c r="R259" s="124">
        <f t="shared" si="5"/>
        <v>3160348.4922870635</v>
      </c>
      <c r="S259" s="124">
        <f t="shared" si="5"/>
        <v>3249187.6860136897</v>
      </c>
      <c r="T259" s="124">
        <f t="shared" si="5"/>
        <v>3254365.338416805</v>
      </c>
      <c r="U259" s="124">
        <f t="shared" si="5"/>
        <v>3225573.0392372673</v>
      </c>
      <c r="V259" s="124">
        <f t="shared" si="5"/>
        <v>3225483.8280147458</v>
      </c>
      <c r="W259" s="124">
        <f t="shared" si="5"/>
        <v>3227522.0300605753</v>
      </c>
      <c r="X259" s="124">
        <f t="shared" si="5"/>
        <v>3210741.2537598764</v>
      </c>
      <c r="Y259" s="124">
        <f t="shared" si="5"/>
        <v>2889276.2963673309</v>
      </c>
      <c r="Z259" s="124">
        <f t="shared" si="5"/>
        <v>2678861.4547758941</v>
      </c>
      <c r="AA259" s="124">
        <f t="shared" si="5"/>
        <v>2647801.004166204</v>
      </c>
      <c r="AB259" s="124">
        <f t="shared" si="5"/>
        <v>2672714.0821829922</v>
      </c>
      <c r="AC259" s="124">
        <f t="shared" si="5"/>
        <v>2622117.2512566377</v>
      </c>
      <c r="AD259" s="124">
        <f t="shared" si="5"/>
        <v>2602174.5182445231</v>
      </c>
      <c r="AE259" s="124">
        <f t="shared" si="5"/>
        <v>2687356.1282491046</v>
      </c>
      <c r="AF259" s="124">
        <f t="shared" si="5"/>
        <v>2705158.987498255</v>
      </c>
      <c r="AG259" s="124">
        <f t="shared" si="5"/>
        <v>2901092.9043019726</v>
      </c>
      <c r="AH259" s="124">
        <f t="shared" si="5"/>
        <v>3022080.5713167028</v>
      </c>
      <c r="AI259" s="124">
        <f t="shared" si="5"/>
        <v>3050923.8115280969</v>
      </c>
      <c r="AJ259" s="124">
        <f t="shared" si="5"/>
        <v>3092472.6013620608</v>
      </c>
      <c r="AK259" s="124">
        <f t="shared" si="5"/>
        <v>3165640.4989150362</v>
      </c>
      <c r="AL259" s="124">
        <f t="shared" si="5"/>
        <v>3237149.3292497797</v>
      </c>
      <c r="AM259" s="124">
        <f t="shared" si="5"/>
        <v>3263645.2494056779</v>
      </c>
      <c r="AN259" s="124">
        <f t="shared" si="5"/>
        <v>3258914.2740589473</v>
      </c>
      <c r="AO259" s="124">
        <f t="shared" si="5"/>
        <v>3001203.2237613918</v>
      </c>
      <c r="AP259" s="124">
        <f t="shared" si="5"/>
        <v>2922179.8961824528</v>
      </c>
      <c r="AQ259" s="124">
        <f t="shared" si="5"/>
        <v>2926191.7616910827</v>
      </c>
      <c r="AR259" s="124">
        <f t="shared" si="5"/>
        <v>2892893.3380323104</v>
      </c>
      <c r="AS259" s="124">
        <f t="shared" si="5"/>
        <v>2541918.3041718798</v>
      </c>
      <c r="AT259" s="124">
        <f t="shared" si="5"/>
        <v>2242498.2647399227</v>
      </c>
      <c r="AU259" s="124">
        <f t="shared" si="5"/>
        <v>2253861.7906512087</v>
      </c>
      <c r="AV259" s="124">
        <f t="shared" si="5"/>
        <v>2303532.8207573751</v>
      </c>
      <c r="AW259" s="124">
        <f t="shared" si="5"/>
        <v>2551682.7937908028</v>
      </c>
      <c r="AX259" s="124">
        <f t="shared" si="5"/>
        <v>2524134.8143361527</v>
      </c>
      <c r="AY259" s="124">
        <f>AZ$14*$B$259</f>
        <v>2536811.0738236625</v>
      </c>
      <c r="AZ259" s="139">
        <f>SUM($D259:$AY259)</f>
        <v>154464953.49504492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1494116.162932174</v>
      </c>
      <c r="E260" s="125">
        <f t="shared" ref="E260:AY260" si="6">(E$175-E$176+E$177-E$178+E$179-E$180+E$181-E$182)*$B$260</f>
        <v>1778001.002579686</v>
      </c>
      <c r="F260" s="125">
        <f t="shared" si="6"/>
        <v>1986635.5082552261</v>
      </c>
      <c r="G260" s="125">
        <f t="shared" si="6"/>
        <v>2029186.890834623</v>
      </c>
      <c r="H260" s="125">
        <f t="shared" si="6"/>
        <v>2135635.5851571909</v>
      </c>
      <c r="I260" s="125">
        <f t="shared" si="6"/>
        <v>2107663.8498581494</v>
      </c>
      <c r="J260" s="125">
        <f t="shared" si="6"/>
        <v>2118100.4011359322</v>
      </c>
      <c r="K260" s="125">
        <f t="shared" si="6"/>
        <v>2102746.8120610672</v>
      </c>
      <c r="L260" s="125">
        <f t="shared" si="6"/>
        <v>2068708.687020353</v>
      </c>
      <c r="M260" s="125">
        <f t="shared" si="6"/>
        <v>2172703.4586470393</v>
      </c>
      <c r="N260" s="125">
        <f t="shared" si="6"/>
        <v>2095449.6171710615</v>
      </c>
      <c r="O260" s="125">
        <f t="shared" si="6"/>
        <v>2184074.61939428</v>
      </c>
      <c r="P260" s="125">
        <f t="shared" si="6"/>
        <v>2125943.6427662326</v>
      </c>
      <c r="Q260" s="125">
        <f t="shared" si="6"/>
        <v>2155564.0774277523</v>
      </c>
      <c r="R260" s="125">
        <f t="shared" si="6"/>
        <v>2123171.3624635609</v>
      </c>
      <c r="S260" s="125">
        <f t="shared" si="6"/>
        <v>2144404.2984598898</v>
      </c>
      <c r="T260" s="125">
        <f t="shared" si="6"/>
        <v>2114897.0456846021</v>
      </c>
      <c r="U260" s="125">
        <f t="shared" si="6"/>
        <v>2151973.4276388674</v>
      </c>
      <c r="V260" s="125">
        <f t="shared" si="6"/>
        <v>2136512.3468905617</v>
      </c>
      <c r="W260" s="125">
        <f t="shared" si="6"/>
        <v>2167734.2051632549</v>
      </c>
      <c r="X260" s="125">
        <f t="shared" si="6"/>
        <v>1995913.199898704</v>
      </c>
      <c r="Y260" s="125">
        <f t="shared" si="6"/>
        <v>1992547.40943897</v>
      </c>
      <c r="Z260" s="125">
        <f t="shared" si="6"/>
        <v>2021005.3855859183</v>
      </c>
      <c r="AA260" s="125">
        <f t="shared" si="6"/>
        <v>1989902.6599367305</v>
      </c>
      <c r="AB260" s="125">
        <f t="shared" si="6"/>
        <v>2054697.2465058004</v>
      </c>
      <c r="AC260" s="125">
        <f t="shared" si="6"/>
        <v>2027507.7232066949</v>
      </c>
      <c r="AD260" s="125">
        <f t="shared" si="6"/>
        <v>2075848.5908693515</v>
      </c>
      <c r="AE260" s="125">
        <f t="shared" si="6"/>
        <v>2002135.6730227745</v>
      </c>
      <c r="AF260" s="125">
        <f t="shared" si="6"/>
        <v>2055059.3407257493</v>
      </c>
      <c r="AG260" s="125">
        <f t="shared" si="6"/>
        <v>2056045.4400944321</v>
      </c>
      <c r="AH260" s="125">
        <f t="shared" si="6"/>
        <v>2042008.0321242271</v>
      </c>
      <c r="AI260" s="125">
        <f t="shared" si="6"/>
        <v>2012615.5791816374</v>
      </c>
      <c r="AJ260" s="125">
        <f t="shared" si="6"/>
        <v>2079520.3062738865</v>
      </c>
      <c r="AK260" s="125">
        <f t="shared" si="6"/>
        <v>2025636.3464997653</v>
      </c>
      <c r="AL260" s="125">
        <f t="shared" si="6"/>
        <v>2102225.5313919429</v>
      </c>
      <c r="AM260" s="125">
        <f t="shared" si="6"/>
        <v>2024119.7541467836</v>
      </c>
      <c r="AN260" s="125">
        <f t="shared" si="6"/>
        <v>2112336.4595634048</v>
      </c>
      <c r="AO260" s="125">
        <f t="shared" si="6"/>
        <v>2120255.1718985634</v>
      </c>
      <c r="AP260" s="125">
        <f t="shared" si="6"/>
        <v>2151573.1307486547</v>
      </c>
      <c r="AQ260" s="125">
        <f t="shared" si="6"/>
        <v>2111709.9912285153</v>
      </c>
      <c r="AR260" s="125">
        <f t="shared" si="6"/>
        <v>2073884.1019869896</v>
      </c>
      <c r="AS260" s="125">
        <f t="shared" si="6"/>
        <v>2027560.7029375953</v>
      </c>
      <c r="AT260" s="125">
        <f t="shared" si="6"/>
        <v>2149819.4758082372</v>
      </c>
      <c r="AU260" s="125">
        <f t="shared" si="6"/>
        <v>2146280.5349548878</v>
      </c>
      <c r="AV260" s="125">
        <f t="shared" si="6"/>
        <v>2115191.0500930496</v>
      </c>
      <c r="AW260" s="125">
        <f t="shared" si="6"/>
        <v>2044839.7600367465</v>
      </c>
      <c r="AX260" s="125">
        <f t="shared" si="6"/>
        <v>2086255.1857607376</v>
      </c>
      <c r="AY260" s="125">
        <f t="shared" si="6"/>
        <v>2056579.3009443185</v>
      </c>
      <c r="AZ260" s="141">
        <f>SUM($D260:$AY260)</f>
        <v>99146296.086406589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1.9905473080865836</v>
      </c>
      <c r="BI6" s="100">
        <v>1151.3325629972799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1.3884155556618683</v>
      </c>
      <c r="CO6" s="100">
        <v>803.05955739482454</v>
      </c>
      <c r="CP6" s="100">
        <v>3.4009241537729613</v>
      </c>
      <c r="CQ6" s="100">
        <v>1967.0945305422808</v>
      </c>
      <c r="CR6" s="100">
        <v>8</v>
      </c>
      <c r="CS6" s="100">
        <v>4627.2</v>
      </c>
      <c r="CT6" s="100">
        <v>4.3416570113604642</v>
      </c>
      <c r="CU6" s="100">
        <v>2511.2144153708923</v>
      </c>
    </row>
    <row r="7" spans="1:99">
      <c r="C7" s="99" t="s">
        <v>173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1.9124866293380902</v>
      </c>
      <c r="BI7" s="100">
        <v>1507.8044585701502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1.3884155556618683</v>
      </c>
      <c r="CO7" s="100">
        <v>1094.6268240838169</v>
      </c>
      <c r="CP7" s="100">
        <v>3.4009241537729613</v>
      </c>
      <c r="CQ7" s="100">
        <v>2681.2886028346024</v>
      </c>
      <c r="CR7" s="100">
        <v>7</v>
      </c>
      <c r="CS7" s="100">
        <v>5518.8</v>
      </c>
      <c r="CT7" s="100">
        <v>4.3416570113604642</v>
      </c>
      <c r="CU7" s="100">
        <v>3422.96238775659</v>
      </c>
    </row>
    <row r="8" spans="1:99">
      <c r="C8" s="99" t="s">
        <v>174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2.0686079868350773</v>
      </c>
      <c r="BI8" s="100">
        <v>640.44103272413986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1.6660986667942421</v>
      </c>
      <c r="CO8" s="100">
        <v>515.82414723949728</v>
      </c>
      <c r="CP8" s="100">
        <v>3.4009241537729613</v>
      </c>
      <c r="CQ8" s="100">
        <v>1052.9261180081087</v>
      </c>
      <c r="CR8" s="100">
        <v>8</v>
      </c>
      <c r="CS8" s="100">
        <v>2476.7999999999997</v>
      </c>
      <c r="CT8" s="100">
        <v>4.3416570113604642</v>
      </c>
      <c r="CU8" s="100">
        <v>1344.1770107171997</v>
      </c>
    </row>
    <row r="9" spans="1:99">
      <c r="C9" s="99" t="s">
        <v>175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1.9124866293380902</v>
      </c>
      <c r="BI9" s="100">
        <v>1342.5656137953392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1.3884155556618683</v>
      </c>
      <c r="CO9" s="100">
        <v>974.66772007463146</v>
      </c>
      <c r="CP9" s="100">
        <v>3.4009241537729613</v>
      </c>
      <c r="CQ9" s="100">
        <v>2387.4487559486188</v>
      </c>
      <c r="CR9" s="100">
        <v>7</v>
      </c>
      <c r="CS9" s="100">
        <v>4914</v>
      </c>
      <c r="CT9" s="100">
        <v>4.3416570113604642</v>
      </c>
      <c r="CU9" s="100">
        <v>3047.8432219750457</v>
      </c>
    </row>
    <row r="10" spans="1:99">
      <c r="C10" s="99" t="s">
        <v>176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2.1466686655835705</v>
      </c>
      <c r="BI10" s="100">
        <v>1169.5050890099292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1.3884155556618683</v>
      </c>
      <c r="CO10" s="100">
        <v>756.40879472458573</v>
      </c>
      <c r="CP10" s="100">
        <v>3.4009241537729613</v>
      </c>
      <c r="CQ10" s="100">
        <v>1852.8234789755093</v>
      </c>
      <c r="CR10" s="100">
        <v>7</v>
      </c>
      <c r="CS10" s="100">
        <v>3813.5999999999995</v>
      </c>
      <c r="CT10" s="100">
        <v>4.3416570113604642</v>
      </c>
      <c r="CU10" s="100">
        <v>2365.3347397891807</v>
      </c>
    </row>
    <row r="11" spans="1:99">
      <c r="C11" s="99" t="s">
        <v>177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2.263759683706311</v>
      </c>
      <c r="BI11" s="100">
        <v>1206.1311594787223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1.6660986667942421</v>
      </c>
      <c r="CO11" s="100">
        <v>887.69736966797211</v>
      </c>
      <c r="CP11" s="100">
        <v>3.4009241537729613</v>
      </c>
      <c r="CQ11" s="100">
        <v>1812.0123891302337</v>
      </c>
      <c r="CR11" s="100">
        <v>7</v>
      </c>
      <c r="CS11" s="100">
        <v>3729.5999999999995</v>
      </c>
      <c r="CT11" s="100">
        <v>4.3416570113604642</v>
      </c>
      <c r="CU11" s="100">
        <v>2313.234855652855</v>
      </c>
    </row>
    <row r="12" spans="1:99">
      <c r="C12" s="99" t="s">
        <v>178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2.3418203624548046</v>
      </c>
      <c r="BI12" s="100">
        <v>1317.976499989564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1.3884155556618683</v>
      </c>
      <c r="CO12" s="100">
        <v>781.40027472649933</v>
      </c>
      <c r="CP12" s="100">
        <v>3.4009241537729613</v>
      </c>
      <c r="CQ12" s="100">
        <v>1914.0401137434226</v>
      </c>
      <c r="CR12" s="100">
        <v>7</v>
      </c>
      <c r="CS12" s="100">
        <v>3939.5999999999995</v>
      </c>
      <c r="CT12" s="100">
        <v>4.3416570113604642</v>
      </c>
      <c r="CU12" s="100">
        <v>2443.4845659936691</v>
      </c>
    </row>
    <row r="13" spans="1:99">
      <c r="C13" s="99" t="s">
        <v>179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2.5369720593260383</v>
      </c>
      <c r="BI13" s="100">
        <v>216.15001945457848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1.6660986667942421</v>
      </c>
      <c r="CO13" s="100">
        <v>141.95160641086943</v>
      </c>
      <c r="CP13" s="100">
        <v>3.4009241537729613</v>
      </c>
      <c r="CQ13" s="100">
        <v>289.7587379014563</v>
      </c>
      <c r="CR13" s="100">
        <v>7</v>
      </c>
      <c r="CS13" s="100">
        <v>596.4</v>
      </c>
      <c r="CT13" s="100">
        <v>4.3416570113604642</v>
      </c>
      <c r="CU13" s="100">
        <v>369.90917736791158</v>
      </c>
    </row>
    <row r="14" spans="1:99">
      <c r="C14" s="99" t="s">
        <v>180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2.0295776474608305</v>
      </c>
      <c r="BI14" s="100">
        <v>991.2457230198695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1.6660986667942421</v>
      </c>
      <c r="CO14" s="100">
        <v>813.72258886230782</v>
      </c>
      <c r="CP14" s="100">
        <v>3.4009241537729613</v>
      </c>
      <c r="CQ14" s="100">
        <v>1661.0113567027142</v>
      </c>
      <c r="CR14" s="100">
        <v>7</v>
      </c>
      <c r="CS14" s="100">
        <v>3418.7999999999997</v>
      </c>
      <c r="CT14" s="100">
        <v>4.3416570113604642</v>
      </c>
      <c r="CU14" s="100">
        <v>2120.4652843484505</v>
      </c>
    </row>
    <row r="15" spans="1:99">
      <c r="C15" s="99" t="s">
        <v>181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1.9124866293380902</v>
      </c>
      <c r="BI15" s="100">
        <v>1459.6097955108303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1.3884155556618683</v>
      </c>
      <c r="CO15" s="100">
        <v>1059.6387520811377</v>
      </c>
      <c r="CP15" s="100">
        <v>3.4009241537729613</v>
      </c>
      <c r="CQ15" s="100">
        <v>2595.5853141595239</v>
      </c>
      <c r="CR15" s="100">
        <v>6</v>
      </c>
      <c r="CS15" s="100">
        <v>4579.2</v>
      </c>
      <c r="CT15" s="100">
        <v>5.2099884136325567</v>
      </c>
      <c r="CU15" s="100">
        <v>3976.263157284367</v>
      </c>
    </row>
    <row r="16" spans="1:99">
      <c r="C16" s="99" t="s">
        <v>182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2.2247293443320642</v>
      </c>
      <c r="BI16" s="100">
        <v>758.18776054836746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1.3884155556618683</v>
      </c>
      <c r="CO16" s="100">
        <v>473.17202136956473</v>
      </c>
      <c r="CP16" s="100">
        <v>3.4009241537729613</v>
      </c>
      <c r="CQ16" s="100">
        <v>1159.0349516058252</v>
      </c>
      <c r="CR16" s="100">
        <v>7</v>
      </c>
      <c r="CS16" s="100">
        <v>2385.6</v>
      </c>
      <c r="CT16" s="100">
        <v>4.3416570113604642</v>
      </c>
      <c r="CU16" s="100">
        <v>1479.6367094716463</v>
      </c>
    </row>
    <row r="17" spans="2:99">
      <c r="C17" s="99" t="s">
        <v>183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2.263759683706311</v>
      </c>
      <c r="BI17" s="100">
        <v>956.21209039754569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1.6660986667942421</v>
      </c>
      <c r="CO17" s="100">
        <v>703.76007685388788</v>
      </c>
      <c r="CP17" s="100">
        <v>3.4009241537729613</v>
      </c>
      <c r="CQ17" s="100">
        <v>1436.5503625536987</v>
      </c>
      <c r="CR17" s="100">
        <v>7</v>
      </c>
      <c r="CS17" s="100">
        <v>2956.7999999999997</v>
      </c>
      <c r="CT17" s="100">
        <v>5.2099884136325567</v>
      </c>
      <c r="CU17" s="100">
        <v>2200.699105918392</v>
      </c>
    </row>
    <row r="18" spans="2:99">
      <c r="C18" s="99" t="s">
        <v>184</v>
      </c>
      <c r="D18" s="100">
        <v>0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2.1856990049578173</v>
      </c>
      <c r="BI18" s="100">
        <v>1426.8243104364631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1.3884155556618683</v>
      </c>
      <c r="CO18" s="100">
        <v>906.35767473606757</v>
      </c>
      <c r="CP18" s="100">
        <v>2.8341034614774676</v>
      </c>
      <c r="CQ18" s="100">
        <v>1850.1027396524908</v>
      </c>
      <c r="CR18" s="100">
        <v>6</v>
      </c>
      <c r="CS18" s="100">
        <v>3916.7999999999997</v>
      </c>
      <c r="CT18" s="100">
        <v>4.3416570113604642</v>
      </c>
      <c r="CU18" s="100">
        <v>2834.2336970161109</v>
      </c>
    </row>
    <row r="19" spans="2:99">
      <c r="C19" s="99" t="s">
        <v>185</v>
      </c>
      <c r="D19" s="100">
        <v>0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2.1466686655835705</v>
      </c>
      <c r="BI19" s="100">
        <v>708.40065964257826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1.3884155556618683</v>
      </c>
      <c r="CO19" s="100">
        <v>458.17713336841655</v>
      </c>
      <c r="CP19" s="100">
        <v>3.4009241537729613</v>
      </c>
      <c r="CQ19" s="100">
        <v>1122.3049707450773</v>
      </c>
      <c r="CR19" s="100">
        <v>7</v>
      </c>
      <c r="CS19" s="100">
        <v>2310</v>
      </c>
      <c r="CT19" s="100">
        <v>5.2099884136325567</v>
      </c>
      <c r="CU19" s="100">
        <v>1719.2961764987438</v>
      </c>
    </row>
    <row r="20" spans="2:99">
      <c r="B20" s="99" t="s">
        <v>127</v>
      </c>
      <c r="C20" s="99" t="s">
        <v>186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0.78060678748493484</v>
      </c>
      <c r="BI20" s="100">
        <v>223.87802665067932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3.0545142224561106</v>
      </c>
      <c r="CO20" s="100">
        <v>876.03467900041255</v>
      </c>
      <c r="CP20" s="100">
        <v>5.6682069229549352</v>
      </c>
      <c r="CQ20" s="100">
        <v>1625.6417455034755</v>
      </c>
      <c r="CR20" s="100">
        <v>12</v>
      </c>
      <c r="CS20" s="100">
        <v>3441.6000000000004</v>
      </c>
      <c r="CT20" s="100">
        <v>7.8149826204488368</v>
      </c>
      <c r="CU20" s="100">
        <v>2241.3370155447265</v>
      </c>
    </row>
    <row r="21" spans="2:99">
      <c r="C21" s="99" t="s">
        <v>187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0.66351576936219459</v>
      </c>
      <c r="BI21" s="100">
        <v>41.403384008200938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3.3321973335884842</v>
      </c>
      <c r="CO21" s="100">
        <v>207.92911361592141</v>
      </c>
      <c r="CP21" s="100">
        <v>5.6682069229549352</v>
      </c>
      <c r="CQ21" s="100">
        <v>353.69611199238796</v>
      </c>
      <c r="CR21" s="100">
        <v>11</v>
      </c>
      <c r="CS21" s="100">
        <v>686.4</v>
      </c>
      <c r="CT21" s="100">
        <v>7.8149826204488368</v>
      </c>
      <c r="CU21" s="100">
        <v>487.65491551600741</v>
      </c>
    </row>
    <row r="22" spans="2:99">
      <c r="C22" s="99" t="s">
        <v>188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0.74157644811068801</v>
      </c>
      <c r="BI22" s="100">
        <v>138.82311108632078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2.7768311113237365</v>
      </c>
      <c r="CO22" s="100">
        <v>519.82278403980342</v>
      </c>
      <c r="CP22" s="100">
        <v>5.6682069229549352</v>
      </c>
      <c r="CQ22" s="100">
        <v>1061.0883359771638</v>
      </c>
      <c r="CR22" s="100">
        <v>11</v>
      </c>
      <c r="CS22" s="100">
        <v>2059.1999999999998</v>
      </c>
      <c r="CT22" s="100">
        <v>7.8149826204488368</v>
      </c>
      <c r="CU22" s="100">
        <v>1462.9647465480223</v>
      </c>
    </row>
    <row r="23" spans="2:99">
      <c r="C23" s="99" t="s">
        <v>189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0.7025461087364413</v>
      </c>
      <c r="BI23" s="100">
        <v>206.54855596851374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2.7768311113237365</v>
      </c>
      <c r="CO23" s="100">
        <v>816.38834672917858</v>
      </c>
      <c r="CP23" s="100">
        <v>6.2350276152504289</v>
      </c>
      <c r="CQ23" s="100">
        <v>1833.0981188836261</v>
      </c>
      <c r="CR23" s="100">
        <v>12</v>
      </c>
      <c r="CS23" s="100">
        <v>3528</v>
      </c>
      <c r="CT23" s="100">
        <v>7.8149826204488368</v>
      </c>
      <c r="CU23" s="100">
        <v>2297.604890411958</v>
      </c>
    </row>
    <row r="24" spans="2:99">
      <c r="C24" s="99" t="s">
        <v>190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0.66351576936219459</v>
      </c>
      <c r="BI24" s="100">
        <v>243.64299050979784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3.3321973335884842</v>
      </c>
      <c r="CO24" s="100">
        <v>1223.5828608936913</v>
      </c>
      <c r="CP24" s="100">
        <v>5.6682069229549352</v>
      </c>
      <c r="CQ24" s="100">
        <v>2081.365582109052</v>
      </c>
      <c r="CR24" s="100">
        <v>13</v>
      </c>
      <c r="CS24" s="100">
        <v>4773.5999999999995</v>
      </c>
      <c r="CT24" s="100">
        <v>6.9466512181767426</v>
      </c>
      <c r="CU24" s="100">
        <v>2550.8103273144998</v>
      </c>
    </row>
    <row r="25" spans="2:99">
      <c r="C25" s="99" t="s">
        <v>191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0.66351576936219459</v>
      </c>
      <c r="BI25" s="100">
        <v>351.928764069708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3.0545142224561106</v>
      </c>
      <c r="CO25" s="100">
        <v>1620.1143435907211</v>
      </c>
      <c r="CP25" s="100">
        <v>5.6682069229549352</v>
      </c>
      <c r="CQ25" s="100">
        <v>3006.4169519352977</v>
      </c>
      <c r="CR25" s="100">
        <v>12</v>
      </c>
      <c r="CS25" s="100">
        <v>6364.7999999999993</v>
      </c>
      <c r="CT25" s="100">
        <v>7.8149826204488368</v>
      </c>
      <c r="CU25" s="100">
        <v>4145.0667818860629</v>
      </c>
    </row>
    <row r="26" spans="2:99">
      <c r="C26" s="99" t="s">
        <v>192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0.66351576936219459</v>
      </c>
      <c r="BI26" s="100">
        <v>322.46866391002658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3.3321973335884842</v>
      </c>
      <c r="CO26" s="100">
        <v>1619.4479041240033</v>
      </c>
      <c r="CP26" s="100">
        <v>5.6682069229549352</v>
      </c>
      <c r="CQ26" s="100">
        <v>2754.7485645560987</v>
      </c>
      <c r="CR26" s="100">
        <v>11</v>
      </c>
      <c r="CS26" s="100">
        <v>5346</v>
      </c>
      <c r="CT26" s="100">
        <v>8.6833140227209284</v>
      </c>
      <c r="CU26" s="100">
        <v>4220.0906150423716</v>
      </c>
    </row>
    <row r="27" spans="2:99">
      <c r="C27" s="99" t="s">
        <v>193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0.78060678748493484</v>
      </c>
      <c r="BI27" s="100">
        <v>333.47521961356415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3.0545142224561106</v>
      </c>
      <c r="CO27" s="100">
        <v>1304.8884758332504</v>
      </c>
      <c r="CP27" s="100">
        <v>6.2350276152504289</v>
      </c>
      <c r="CQ27" s="100">
        <v>2663.6037972349832</v>
      </c>
      <c r="CR27" s="100">
        <v>13</v>
      </c>
      <c r="CS27" s="100">
        <v>5553.5999999999995</v>
      </c>
      <c r="CT27" s="100">
        <v>7.8149826204488368</v>
      </c>
      <c r="CU27" s="100">
        <v>3338.5605754557432</v>
      </c>
    </row>
    <row r="28" spans="2:99">
      <c r="C28" s="99" t="s">
        <v>194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0.74157644811068801</v>
      </c>
      <c r="BI28" s="100">
        <v>547.28341870568772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3.0545142224561106</v>
      </c>
      <c r="CO28" s="100">
        <v>2254.2314961726097</v>
      </c>
      <c r="CP28" s="100">
        <v>5.6682069229549352</v>
      </c>
      <c r="CQ28" s="100">
        <v>4183.1367091407419</v>
      </c>
      <c r="CR28" s="100">
        <v>11</v>
      </c>
      <c r="CS28" s="100">
        <v>8118</v>
      </c>
      <c r="CT28" s="100">
        <v>8.6833140227209284</v>
      </c>
      <c r="CU28" s="100">
        <v>6408.2857487680449</v>
      </c>
    </row>
    <row r="29" spans="2:99">
      <c r="C29" s="99" t="s">
        <v>195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0.78060678748493484</v>
      </c>
      <c r="BI29" s="100">
        <v>264.15733688490195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2.7768311113237365</v>
      </c>
      <c r="CO29" s="100">
        <v>939.67964807195233</v>
      </c>
      <c r="CP29" s="100">
        <v>5.1013862306594415</v>
      </c>
      <c r="CQ29" s="100">
        <v>1726.309100455155</v>
      </c>
      <c r="CR29" s="100">
        <v>12</v>
      </c>
      <c r="CS29" s="100">
        <v>4060.7999999999997</v>
      </c>
      <c r="CT29" s="100">
        <v>7.8149826204488368</v>
      </c>
      <c r="CU29" s="100">
        <v>2644.5901187598861</v>
      </c>
    </row>
    <row r="30" spans="2:99">
      <c r="C30" s="99" t="s">
        <v>196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0.74157644811068801</v>
      </c>
      <c r="BI30" s="100">
        <v>103.22744157700777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3.0545142224561106</v>
      </c>
      <c r="CO30" s="100">
        <v>425.18837976589055</v>
      </c>
      <c r="CP30" s="100">
        <v>5.6682069229549352</v>
      </c>
      <c r="CQ30" s="100">
        <v>789.01440367532689</v>
      </c>
      <c r="CR30" s="100">
        <v>12</v>
      </c>
      <c r="CS30" s="100">
        <v>1670.3999999999999</v>
      </c>
      <c r="CT30" s="100">
        <v>8.6833140227209284</v>
      </c>
      <c r="CU30" s="100">
        <v>1208.7173119627532</v>
      </c>
    </row>
    <row r="31" spans="2:99">
      <c r="C31" s="99" t="s">
        <v>197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0.74157644811068801</v>
      </c>
      <c r="BI31" s="100">
        <v>252.7292535161225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3.0545142224561106</v>
      </c>
      <c r="CO31" s="100">
        <v>1040.9784470130426</v>
      </c>
      <c r="CP31" s="100">
        <v>5.6682069229549352</v>
      </c>
      <c r="CQ31" s="100">
        <v>1931.7249193430421</v>
      </c>
      <c r="CR31" s="100">
        <v>13</v>
      </c>
      <c r="CS31" s="100">
        <v>4430.4000000000005</v>
      </c>
      <c r="CT31" s="100">
        <v>8.6833140227209284</v>
      </c>
      <c r="CU31" s="100">
        <v>2959.2734189432927</v>
      </c>
    </row>
    <row r="32" spans="2:99">
      <c r="C32" s="99" t="s">
        <v>198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0.74157644811068801</v>
      </c>
      <c r="BI32" s="100">
        <v>622.9242164129779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3.0545142224561106</v>
      </c>
      <c r="CO32" s="100">
        <v>2565.791946863133</v>
      </c>
      <c r="CP32" s="100">
        <v>5.6682069229549352</v>
      </c>
      <c r="CQ32" s="100">
        <v>4761.2938152821453</v>
      </c>
      <c r="CR32" s="100">
        <v>11</v>
      </c>
      <c r="CS32" s="100">
        <v>9240</v>
      </c>
      <c r="CT32" s="100">
        <v>8.6833140227209284</v>
      </c>
      <c r="CU32" s="100">
        <v>7293.98377908558</v>
      </c>
    </row>
    <row r="33" spans="2:99">
      <c r="C33" s="99" t="s">
        <v>199</v>
      </c>
      <c r="D33" s="100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0.74157644811068801</v>
      </c>
      <c r="BI33" s="100">
        <v>351.50723640446614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3.0545142224561106</v>
      </c>
      <c r="CO33" s="100">
        <v>1447.8397414441965</v>
      </c>
      <c r="CP33" s="100">
        <v>6.2350276152504289</v>
      </c>
      <c r="CQ33" s="100">
        <v>2955.4030896287031</v>
      </c>
      <c r="CR33" s="100">
        <v>11</v>
      </c>
      <c r="CS33" s="100">
        <v>5214</v>
      </c>
      <c r="CT33" s="100">
        <v>8.6833140227209284</v>
      </c>
      <c r="CU33" s="100">
        <v>4115.8908467697202</v>
      </c>
    </row>
    <row r="34" spans="2:99">
      <c r="C34" s="99" t="s">
        <v>200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0.66351576936219459</v>
      </c>
      <c r="BI34" s="100">
        <v>363.87204791822751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3.0545142224561106</v>
      </c>
      <c r="CO34" s="100">
        <v>1675.0955995949309</v>
      </c>
      <c r="CP34" s="100">
        <v>5.1013862306594415</v>
      </c>
      <c r="CQ34" s="100">
        <v>2797.6002088936375</v>
      </c>
      <c r="CR34" s="100">
        <v>13</v>
      </c>
      <c r="CS34" s="100">
        <v>7129.2</v>
      </c>
      <c r="CT34" s="100">
        <v>7.8149826204488368</v>
      </c>
      <c r="CU34" s="100">
        <v>4285.7364690541417</v>
      </c>
    </row>
    <row r="35" spans="2:99">
      <c r="C35" s="99" t="s">
        <v>201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0.66351576936219459</v>
      </c>
      <c r="BI35" s="100">
        <v>333.61572883531136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2.7768311113237365</v>
      </c>
      <c r="CO35" s="100">
        <v>1396.1906827735745</v>
      </c>
      <c r="CP35" s="100">
        <v>6.2350276152504289</v>
      </c>
      <c r="CQ35" s="100">
        <v>3134.971884947915</v>
      </c>
      <c r="CR35" s="100">
        <v>12</v>
      </c>
      <c r="CS35" s="100">
        <v>6033.5999999999985</v>
      </c>
      <c r="CT35" s="100">
        <v>7.8149826204488368</v>
      </c>
      <c r="CU35" s="100">
        <v>3929.3732615616746</v>
      </c>
    </row>
    <row r="36" spans="2:99">
      <c r="C36" s="99" t="s">
        <v>202</v>
      </c>
      <c r="D36" s="100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0.74157644811068801</v>
      </c>
      <c r="BI36" s="100">
        <v>564.19136172261142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3.3321973335884842</v>
      </c>
      <c r="CO36" s="100">
        <v>2535.1357313941185</v>
      </c>
      <c r="CP36" s="100">
        <v>5.6682069229549352</v>
      </c>
      <c r="CQ36" s="100">
        <v>4312.3718269841147</v>
      </c>
      <c r="CR36" s="100">
        <v>13</v>
      </c>
      <c r="CS36" s="100">
        <v>9890.4</v>
      </c>
      <c r="CT36" s="100">
        <v>7.8149826204488368</v>
      </c>
      <c r="CU36" s="100">
        <v>5945.638777637475</v>
      </c>
    </row>
    <row r="37" spans="2:99">
      <c r="B37" s="99" t="s">
        <v>128</v>
      </c>
      <c r="C37" s="99" t="s">
        <v>203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0.35127305436822065</v>
      </c>
      <c r="BI37" s="100">
        <v>302.23533597841703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14.161838667751057</v>
      </c>
      <c r="CO37" s="100">
        <v>12184.84598973301</v>
      </c>
      <c r="CP37" s="100">
        <v>32.875600153138627</v>
      </c>
      <c r="CQ37" s="100">
        <v>28286.166371760475</v>
      </c>
      <c r="CR37" s="100">
        <v>32</v>
      </c>
      <c r="CS37" s="100">
        <v>27532.799999999999</v>
      </c>
      <c r="CT37" s="100">
        <v>37.338250297699993</v>
      </c>
      <c r="CU37" s="100">
        <v>32125.830556141074</v>
      </c>
    </row>
    <row r="38" spans="2:99">
      <c r="C38" s="99" t="s">
        <v>204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0.31224271499397388</v>
      </c>
      <c r="BI38" s="100">
        <v>387.80545202251557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13.051106223221563</v>
      </c>
      <c r="CO38" s="100">
        <v>16209.473929241181</v>
      </c>
      <c r="CP38" s="100">
        <v>30.041496691661155</v>
      </c>
      <c r="CQ38" s="100">
        <v>37311.538891043157</v>
      </c>
      <c r="CR38" s="100">
        <v>31</v>
      </c>
      <c r="CS38" s="100">
        <v>38502</v>
      </c>
      <c r="CT38" s="100">
        <v>35.601587493155812</v>
      </c>
      <c r="CU38" s="100">
        <v>44217.171666499518</v>
      </c>
    </row>
    <row r="39" spans="2:99">
      <c r="C39" s="99" t="s">
        <v>205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0.31224271499397388</v>
      </c>
      <c r="BI39" s="100">
        <v>444.38383197942363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13.051106223221563</v>
      </c>
      <c r="CO39" s="100">
        <v>18574.334376888928</v>
      </c>
      <c r="CP39" s="100">
        <v>31.74195876854764</v>
      </c>
      <c r="CQ39" s="100">
        <v>45175.155719397</v>
      </c>
      <c r="CR39" s="100">
        <v>34</v>
      </c>
      <c r="CS39" s="100">
        <v>48388.800000000003</v>
      </c>
      <c r="CT39" s="100">
        <v>32.128261884067435</v>
      </c>
      <c r="CU39" s="100">
        <v>45724.942313404776</v>
      </c>
    </row>
    <row r="40" spans="2:99">
      <c r="C40" s="99" t="s">
        <v>206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0.35127305436822065</v>
      </c>
      <c r="BI40" s="100">
        <v>254.60270980608632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14.161838667751057</v>
      </c>
      <c r="CO40" s="100">
        <v>10264.500666385966</v>
      </c>
      <c r="CP40" s="100">
        <v>35.709703614616096</v>
      </c>
      <c r="CQ40" s="100">
        <v>25882.393179873743</v>
      </c>
      <c r="CR40" s="100">
        <v>33</v>
      </c>
      <c r="CS40" s="100">
        <v>23918.399999999998</v>
      </c>
      <c r="CT40" s="100">
        <v>39.943244504516272</v>
      </c>
      <c r="CU40" s="100">
        <v>28950.863616873394</v>
      </c>
    </row>
    <row r="41" spans="2:99">
      <c r="C41" s="99" t="s">
        <v>207</v>
      </c>
      <c r="D41" s="100">
        <v>0</v>
      </c>
      <c r="E41" s="100">
        <v>0</v>
      </c>
      <c r="F41" s="100">
        <v>0</v>
      </c>
      <c r="G41" s="100">
        <v>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0.31224271499397388</v>
      </c>
      <c r="BI41" s="100">
        <v>206.08019189602277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13.051106223221563</v>
      </c>
      <c r="CO41" s="100">
        <v>8613.7301073262315</v>
      </c>
      <c r="CP41" s="100">
        <v>37.976986383798064</v>
      </c>
      <c r="CQ41" s="100">
        <v>25064.81101330672</v>
      </c>
      <c r="CR41" s="100">
        <v>36</v>
      </c>
      <c r="CS41" s="100">
        <v>23760</v>
      </c>
      <c r="CT41" s="100">
        <v>36.469918895427902</v>
      </c>
      <c r="CU41" s="100">
        <v>24070.146470982414</v>
      </c>
    </row>
    <row r="42" spans="2:99">
      <c r="C42" s="99" t="s">
        <v>208</v>
      </c>
      <c r="D42" s="100">
        <v>0</v>
      </c>
      <c r="E42" s="100">
        <v>0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0.31224271499397388</v>
      </c>
      <c r="BI42" s="100">
        <v>264.15733688490189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13.884155556618683</v>
      </c>
      <c r="CO42" s="100">
        <v>11745.995600899407</v>
      </c>
      <c r="CP42" s="100">
        <v>31.74195876854764</v>
      </c>
      <c r="CQ42" s="100">
        <v>26853.697118191303</v>
      </c>
      <c r="CR42" s="100">
        <v>33</v>
      </c>
      <c r="CS42" s="100">
        <v>27918</v>
      </c>
      <c r="CT42" s="100">
        <v>39.074913102244182</v>
      </c>
      <c r="CU42" s="100">
        <v>33057.376484498578</v>
      </c>
    </row>
    <row r="43" spans="2:99">
      <c r="C43" s="99" t="s">
        <v>209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0.31224271499397388</v>
      </c>
      <c r="BI43" s="100">
        <v>319.2369518098389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11.940373778692067</v>
      </c>
      <c r="CO43" s="100">
        <v>12207.838151334769</v>
      </c>
      <c r="CP43" s="100">
        <v>29.474675999365662</v>
      </c>
      <c r="CQ43" s="100">
        <v>30134.908741751453</v>
      </c>
      <c r="CR43" s="100">
        <v>35</v>
      </c>
      <c r="CS43" s="100">
        <v>35784</v>
      </c>
      <c r="CT43" s="100">
        <v>33.864924688611623</v>
      </c>
      <c r="CU43" s="100">
        <v>34623.499001636519</v>
      </c>
    </row>
    <row r="44" spans="2:99">
      <c r="C44" s="99" t="s">
        <v>210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0.35127305436822065</v>
      </c>
      <c r="BI44" s="100">
        <v>359.14157078606877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12.773423112089189</v>
      </c>
      <c r="CO44" s="100">
        <v>13059.547789799986</v>
      </c>
      <c r="CP44" s="100">
        <v>30.608317383956653</v>
      </c>
      <c r="CQ44" s="100">
        <v>31293.94369335728</v>
      </c>
      <c r="CR44" s="100">
        <v>31</v>
      </c>
      <c r="CS44" s="100">
        <v>31694.399999999998</v>
      </c>
      <c r="CT44" s="100">
        <v>32.996593286339532</v>
      </c>
      <c r="CU44" s="100">
        <v>33735.716975953539</v>
      </c>
    </row>
    <row r="45" spans="2:99">
      <c r="C45" s="99" t="s">
        <v>211</v>
      </c>
      <c r="D45" s="100">
        <v>0</v>
      </c>
      <c r="E45" s="100">
        <v>0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0.35127305436822065</v>
      </c>
      <c r="BI45" s="100">
        <v>438.81029951678124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13.051106223221563</v>
      </c>
      <c r="CO45" s="100">
        <v>16303.441894048377</v>
      </c>
      <c r="CP45" s="100">
        <v>28.907855307070168</v>
      </c>
      <c r="CQ45" s="100">
        <v>36111.692849592058</v>
      </c>
      <c r="CR45" s="100">
        <v>34</v>
      </c>
      <c r="CS45" s="100">
        <v>42472.800000000003</v>
      </c>
      <c r="CT45" s="100">
        <v>32.996593286339532</v>
      </c>
      <c r="CU45" s="100">
        <v>41219.344333295347</v>
      </c>
    </row>
    <row r="46" spans="2:99">
      <c r="C46" s="99" t="s">
        <v>212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0.31224271499397388</v>
      </c>
      <c r="BI46" s="100">
        <v>378.43817057269632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13.606472445486309</v>
      </c>
      <c r="CO46" s="100">
        <v>16491.044603929407</v>
      </c>
      <c r="CP46" s="100">
        <v>30.608317383956653</v>
      </c>
      <c r="CQ46" s="100">
        <v>37097.280669355467</v>
      </c>
      <c r="CR46" s="100">
        <v>36</v>
      </c>
      <c r="CS46" s="100">
        <v>43632</v>
      </c>
      <c r="CT46" s="100">
        <v>32.996593286339532</v>
      </c>
      <c r="CU46" s="100">
        <v>39991.871063043516</v>
      </c>
    </row>
    <row r="47" spans="2:99">
      <c r="C47" s="99" t="s">
        <v>213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0.31224271499397388</v>
      </c>
      <c r="BI47" s="100">
        <v>476.98197142479449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12.495740000956816</v>
      </c>
      <c r="CO47" s="100">
        <v>19088.492425461631</v>
      </c>
      <c r="CP47" s="100">
        <v>27.774213922479184</v>
      </c>
      <c r="CQ47" s="100">
        <v>42427.889187979199</v>
      </c>
      <c r="CR47" s="100">
        <v>32</v>
      </c>
      <c r="CS47" s="100">
        <v>48883.199999999997</v>
      </c>
      <c r="CT47" s="100">
        <v>34.733256090883714</v>
      </c>
      <c r="CU47" s="100">
        <v>53058.522004433959</v>
      </c>
    </row>
    <row r="48" spans="2:99">
      <c r="C48" s="99" t="s">
        <v>214</v>
      </c>
      <c r="D48" s="100">
        <v>0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0.39030339374246742</v>
      </c>
      <c r="BI48" s="100">
        <v>338.62722441096474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13.606472445486309</v>
      </c>
      <c r="CO48" s="100">
        <v>11804.975493703922</v>
      </c>
      <c r="CP48" s="100">
        <v>35.142882922320602</v>
      </c>
      <c r="CQ48" s="100">
        <v>30489.965223405354</v>
      </c>
      <c r="CR48" s="100">
        <v>37</v>
      </c>
      <c r="CS48" s="100">
        <v>32101.200000000001</v>
      </c>
      <c r="CT48" s="100">
        <v>33.864924688611623</v>
      </c>
      <c r="CU48" s="100">
        <v>29381.208659839445</v>
      </c>
    </row>
    <row r="49" spans="2:99">
      <c r="B49" s="99" t="s">
        <v>129</v>
      </c>
      <c r="C49" s="99" t="s">
        <v>215</v>
      </c>
      <c r="D49" s="100">
        <v>0</v>
      </c>
      <c r="E49" s="100">
        <v>0</v>
      </c>
      <c r="F49" s="100">
        <v>1.3930376197812204</v>
      </c>
      <c r="G49" s="100">
        <v>1372.4206630084582</v>
      </c>
      <c r="H49" s="100">
        <v>31</v>
      </c>
      <c r="I49" s="100">
        <v>30541.199999999997</v>
      </c>
      <c r="J49" s="100">
        <v>37</v>
      </c>
      <c r="K49" s="100">
        <v>36452.399999999994</v>
      </c>
      <c r="L49" s="100">
        <v>22</v>
      </c>
      <c r="M49" s="100">
        <v>21674.399999999998</v>
      </c>
      <c r="N49" s="100">
        <v>18</v>
      </c>
      <c r="O49" s="100">
        <v>17733.599999999999</v>
      </c>
      <c r="P49" s="100">
        <v>19</v>
      </c>
      <c r="Q49" s="100">
        <v>18718.8</v>
      </c>
      <c r="R49" s="100">
        <v>20</v>
      </c>
      <c r="S49" s="100">
        <v>19704</v>
      </c>
      <c r="T49" s="100">
        <v>21</v>
      </c>
      <c r="U49" s="100">
        <v>20689.199999999997</v>
      </c>
      <c r="V49" s="100">
        <v>16</v>
      </c>
      <c r="W49" s="100">
        <v>15763.199999999999</v>
      </c>
      <c r="X49" s="100">
        <v>12</v>
      </c>
      <c r="Y49" s="100">
        <v>11822.4</v>
      </c>
      <c r="Z49" s="100">
        <v>21</v>
      </c>
      <c r="AA49" s="100">
        <v>20689.199999999997</v>
      </c>
      <c r="AB49" s="100">
        <v>39</v>
      </c>
      <c r="AC49" s="100">
        <v>38422.799999999996</v>
      </c>
      <c r="AD49" s="100">
        <v>28</v>
      </c>
      <c r="AE49" s="100">
        <v>27585.599999999999</v>
      </c>
      <c r="AF49" s="100">
        <v>33</v>
      </c>
      <c r="AG49" s="100">
        <v>32511.599999999999</v>
      </c>
      <c r="AH49" s="100">
        <v>29</v>
      </c>
      <c r="AI49" s="100">
        <v>28570.799999999999</v>
      </c>
      <c r="AJ49" s="100">
        <v>18</v>
      </c>
      <c r="AK49" s="100">
        <v>17733.599999999999</v>
      </c>
      <c r="AL49" s="100">
        <v>16</v>
      </c>
      <c r="AM49" s="100">
        <v>15763.199999999999</v>
      </c>
      <c r="AN49" s="100">
        <v>19</v>
      </c>
      <c r="AO49" s="100">
        <v>18718.8</v>
      </c>
      <c r="AP49" s="100">
        <v>12</v>
      </c>
      <c r="AQ49" s="100">
        <v>11822.4</v>
      </c>
      <c r="AR49" s="100">
        <v>7</v>
      </c>
      <c r="AS49" s="100">
        <v>6896.4</v>
      </c>
      <c r="AT49" s="100">
        <v>5</v>
      </c>
      <c r="AU49" s="100">
        <v>4926</v>
      </c>
      <c r="AV49" s="100">
        <v>6</v>
      </c>
      <c r="AW49" s="100">
        <v>5911.2</v>
      </c>
      <c r="AX49" s="100">
        <v>6</v>
      </c>
      <c r="AY49" s="100">
        <v>5911.2</v>
      </c>
      <c r="AZ49" s="100">
        <v>6</v>
      </c>
      <c r="BA49" s="100">
        <v>5911.2</v>
      </c>
      <c r="BB49" s="100">
        <v>4</v>
      </c>
      <c r="BC49" s="100">
        <v>3940.7999999999997</v>
      </c>
      <c r="BD49" s="100">
        <v>4</v>
      </c>
      <c r="BE49" s="100">
        <v>3940.7999999999997</v>
      </c>
      <c r="BF49" s="100">
        <v>4</v>
      </c>
      <c r="BG49" s="100">
        <v>3940.7999999999997</v>
      </c>
      <c r="BH49" s="100">
        <v>13</v>
      </c>
      <c r="BI49" s="100">
        <v>12807.599999999999</v>
      </c>
      <c r="BJ49" s="100">
        <v>14</v>
      </c>
      <c r="BK49" s="100">
        <v>13792.8</v>
      </c>
      <c r="BL49" s="100">
        <v>17</v>
      </c>
      <c r="BM49" s="100">
        <v>16748.399999999998</v>
      </c>
      <c r="BN49" s="100">
        <v>16</v>
      </c>
      <c r="BO49" s="100">
        <v>15763.199999999999</v>
      </c>
      <c r="BP49" s="100">
        <v>11</v>
      </c>
      <c r="BQ49" s="100">
        <v>10837.199999999999</v>
      </c>
      <c r="BR49" s="100">
        <v>11</v>
      </c>
      <c r="BS49" s="100">
        <v>10837.199999999999</v>
      </c>
      <c r="BT49" s="100">
        <v>13</v>
      </c>
      <c r="BU49" s="100">
        <v>12807.599999999999</v>
      </c>
      <c r="BV49" s="100">
        <v>10</v>
      </c>
      <c r="BW49" s="100">
        <v>9852</v>
      </c>
      <c r="BX49" s="100">
        <v>13</v>
      </c>
      <c r="BY49" s="100">
        <v>12807.599999999999</v>
      </c>
      <c r="BZ49" s="100">
        <v>10</v>
      </c>
      <c r="CA49" s="100">
        <v>9852</v>
      </c>
      <c r="CB49" s="100">
        <v>9</v>
      </c>
      <c r="CC49" s="100">
        <v>8866.7999999999993</v>
      </c>
      <c r="CD49" s="100">
        <v>12</v>
      </c>
      <c r="CE49" s="100">
        <v>11822.4</v>
      </c>
      <c r="CF49" s="100">
        <v>52</v>
      </c>
      <c r="CG49" s="100">
        <v>51230.399999999994</v>
      </c>
      <c r="CH49" s="100">
        <v>42</v>
      </c>
      <c r="CI49" s="100">
        <v>41378.399999999994</v>
      </c>
      <c r="CJ49" s="100">
        <v>30</v>
      </c>
      <c r="CK49" s="100">
        <v>29555.999999999996</v>
      </c>
      <c r="CL49" s="100">
        <v>35</v>
      </c>
      <c r="CM49" s="100">
        <v>34482</v>
      </c>
      <c r="CN49" s="100">
        <v>22</v>
      </c>
      <c r="CO49" s="100">
        <v>21674.399999999998</v>
      </c>
      <c r="CP49" s="100">
        <v>11</v>
      </c>
      <c r="CQ49" s="100">
        <v>10837.199999999999</v>
      </c>
      <c r="CR49" s="100">
        <v>12</v>
      </c>
      <c r="CS49" s="100">
        <v>11822.4</v>
      </c>
      <c r="CT49" s="100">
        <v>14</v>
      </c>
      <c r="CU49" s="100">
        <v>13792.8</v>
      </c>
    </row>
    <row r="50" spans="2:99">
      <c r="C50" s="99" t="s">
        <v>216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0.46836407249096085</v>
      </c>
      <c r="BI50" s="100">
        <v>132.07866844245095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6.6643946671769685</v>
      </c>
      <c r="CO50" s="100">
        <v>1879.3592961439051</v>
      </c>
      <c r="CP50" s="100">
        <v>6.8018483075459226</v>
      </c>
      <c r="CQ50" s="100">
        <v>1918.1212227279502</v>
      </c>
      <c r="CR50" s="100">
        <v>12</v>
      </c>
      <c r="CS50" s="100">
        <v>3384</v>
      </c>
      <c r="CT50" s="100">
        <v>13.024971034081393</v>
      </c>
      <c r="CU50" s="100">
        <v>3673.0418316109526</v>
      </c>
    </row>
    <row r="51" spans="2:99">
      <c r="C51" s="99" t="s">
        <v>217</v>
      </c>
      <c r="D51" s="100">
        <v>0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0.46836407249096085</v>
      </c>
      <c r="BI51" s="100">
        <v>400.17026353627693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6.3867115560445944</v>
      </c>
      <c r="CO51" s="100">
        <v>5456.8063534845014</v>
      </c>
      <c r="CP51" s="100">
        <v>5.6682069229549352</v>
      </c>
      <c r="CQ51" s="100">
        <v>4842.9159949726964</v>
      </c>
      <c r="CR51" s="100">
        <v>11</v>
      </c>
      <c r="CS51" s="100">
        <v>9398.4</v>
      </c>
      <c r="CT51" s="100">
        <v>13.024971034081393</v>
      </c>
      <c r="CU51" s="100">
        <v>11128.535251519141</v>
      </c>
    </row>
    <row r="52" spans="2:99">
      <c r="C52" s="99" t="s">
        <v>218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0.50739441186520762</v>
      </c>
      <c r="BI52" s="100">
        <v>273.99298240721214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6.6643946671769685</v>
      </c>
      <c r="CO52" s="100">
        <v>3598.7731202755631</v>
      </c>
      <c r="CP52" s="100">
        <v>6.2350276152504289</v>
      </c>
      <c r="CQ52" s="100">
        <v>3366.9149122352314</v>
      </c>
      <c r="CR52" s="100">
        <v>12</v>
      </c>
      <c r="CS52" s="100">
        <v>6480</v>
      </c>
      <c r="CT52" s="100">
        <v>13.024971034081393</v>
      </c>
      <c r="CU52" s="100">
        <v>7033.4843584039518</v>
      </c>
    </row>
    <row r="53" spans="2:99">
      <c r="C53" s="99" t="s">
        <v>219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0.46836407249096085</v>
      </c>
      <c r="BI53" s="100">
        <v>190.53050468932287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5.831345333779848</v>
      </c>
      <c r="CO53" s="100">
        <v>2372.1912817816424</v>
      </c>
      <c r="CP53" s="100">
        <v>6.8018483075459226</v>
      </c>
      <c r="CQ53" s="100">
        <v>2766.9918915096814</v>
      </c>
      <c r="CR53" s="100">
        <v>14</v>
      </c>
      <c r="CS53" s="100">
        <v>5695.2</v>
      </c>
      <c r="CT53" s="100">
        <v>14.761633838625579</v>
      </c>
      <c r="CU53" s="100">
        <v>6005.0326455528857</v>
      </c>
    </row>
    <row r="54" spans="2:99">
      <c r="C54" s="99" t="s">
        <v>220</v>
      </c>
      <c r="D54" s="100">
        <v>0</v>
      </c>
      <c r="E54" s="100">
        <v>0</v>
      </c>
      <c r="F54" s="100"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0.50739441186520762</v>
      </c>
      <c r="BI54" s="100">
        <v>169.87564909247152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6.3867115560445944</v>
      </c>
      <c r="CO54" s="100">
        <v>2138.2710289637303</v>
      </c>
      <c r="CP54" s="100">
        <v>7.3686689998414154</v>
      </c>
      <c r="CQ54" s="100">
        <v>2467.0303811469062</v>
      </c>
      <c r="CR54" s="100">
        <v>12</v>
      </c>
      <c r="CS54" s="100">
        <v>4017.6000000000004</v>
      </c>
      <c r="CT54" s="100">
        <v>15.629965240897674</v>
      </c>
      <c r="CU54" s="100">
        <v>5232.9123626525416</v>
      </c>
    </row>
    <row r="55" spans="2:99">
      <c r="C55" s="99" t="s">
        <v>221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0.50739441186520762</v>
      </c>
      <c r="BI55" s="100">
        <v>336.70693171375177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6.1090284449122212</v>
      </c>
      <c r="CO55" s="100">
        <v>4053.9512760437501</v>
      </c>
      <c r="CP55" s="100">
        <v>6.8018483075459226</v>
      </c>
      <c r="CQ55" s="100">
        <v>4513.7065368874746</v>
      </c>
      <c r="CR55" s="100">
        <v>12</v>
      </c>
      <c r="CS55" s="100">
        <v>7963.2000000000007</v>
      </c>
      <c r="CT55" s="100">
        <v>13.893302436353485</v>
      </c>
      <c r="CU55" s="100">
        <v>9219.5954967641737</v>
      </c>
    </row>
    <row r="56" spans="2:99">
      <c r="C56" s="99" t="s">
        <v>222</v>
      </c>
      <c r="D56" s="100">
        <v>0</v>
      </c>
      <c r="E56" s="100">
        <v>0</v>
      </c>
      <c r="F56" s="100">
        <v>1.3324707667472542</v>
      </c>
      <c r="G56" s="100">
        <v>1533.40735837274</v>
      </c>
      <c r="H56" s="100">
        <v>31</v>
      </c>
      <c r="I56" s="100">
        <v>35674.799999999996</v>
      </c>
      <c r="J56" s="100">
        <v>39</v>
      </c>
      <c r="K56" s="100">
        <v>44881.2</v>
      </c>
      <c r="L56" s="100">
        <v>18</v>
      </c>
      <c r="M56" s="100">
        <v>20714.399999999998</v>
      </c>
      <c r="N56" s="100">
        <v>18</v>
      </c>
      <c r="O56" s="100">
        <v>20714.399999999998</v>
      </c>
      <c r="P56" s="100">
        <v>18</v>
      </c>
      <c r="Q56" s="100">
        <v>20714.399999999998</v>
      </c>
      <c r="R56" s="100">
        <v>19</v>
      </c>
      <c r="S56" s="100">
        <v>21865.200000000001</v>
      </c>
      <c r="T56" s="100">
        <v>22</v>
      </c>
      <c r="U56" s="100">
        <v>25317.599999999999</v>
      </c>
      <c r="V56" s="100">
        <v>16</v>
      </c>
      <c r="W56" s="100">
        <v>18412.8</v>
      </c>
      <c r="X56" s="100">
        <v>13</v>
      </c>
      <c r="Y56" s="100">
        <v>14960.4</v>
      </c>
      <c r="Z56" s="100">
        <v>21</v>
      </c>
      <c r="AA56" s="100">
        <v>24166.799999999999</v>
      </c>
      <c r="AB56" s="100">
        <v>42</v>
      </c>
      <c r="AC56" s="100">
        <v>48333.599999999999</v>
      </c>
      <c r="AD56" s="100">
        <v>29</v>
      </c>
      <c r="AE56" s="100">
        <v>33373.199999999997</v>
      </c>
      <c r="AF56" s="100">
        <v>35</v>
      </c>
      <c r="AG56" s="100">
        <v>40278</v>
      </c>
      <c r="AH56" s="100">
        <v>27</v>
      </c>
      <c r="AI56" s="100">
        <v>31071.599999999999</v>
      </c>
      <c r="AJ56" s="100">
        <v>20</v>
      </c>
      <c r="AK56" s="100">
        <v>23016</v>
      </c>
      <c r="AL56" s="100">
        <v>15</v>
      </c>
      <c r="AM56" s="100">
        <v>17262</v>
      </c>
      <c r="AN56" s="100">
        <v>17</v>
      </c>
      <c r="AO56" s="100">
        <v>19563.599999999999</v>
      </c>
      <c r="AP56" s="100">
        <v>12</v>
      </c>
      <c r="AQ56" s="100">
        <v>13809.599999999999</v>
      </c>
      <c r="AR56" s="100">
        <v>7</v>
      </c>
      <c r="AS56" s="100">
        <v>8055.5999999999995</v>
      </c>
      <c r="AT56" s="100">
        <v>4</v>
      </c>
      <c r="AU56" s="100">
        <v>4603.2</v>
      </c>
      <c r="AV56" s="100">
        <v>5</v>
      </c>
      <c r="AW56" s="100">
        <v>5754</v>
      </c>
      <c r="AX56" s="100">
        <v>5</v>
      </c>
      <c r="AY56" s="100">
        <v>5754</v>
      </c>
      <c r="AZ56" s="100">
        <v>6</v>
      </c>
      <c r="BA56" s="100">
        <v>6904.7999999999993</v>
      </c>
      <c r="BB56" s="100">
        <v>4</v>
      </c>
      <c r="BC56" s="100">
        <v>4603.2</v>
      </c>
      <c r="BD56" s="100">
        <v>4</v>
      </c>
      <c r="BE56" s="100">
        <v>4603.2</v>
      </c>
      <c r="BF56" s="100">
        <v>4</v>
      </c>
      <c r="BG56" s="100">
        <v>4603.2</v>
      </c>
      <c r="BH56" s="100">
        <v>12</v>
      </c>
      <c r="BI56" s="100">
        <v>13809.599999999999</v>
      </c>
      <c r="BJ56" s="100">
        <v>13</v>
      </c>
      <c r="BK56" s="100">
        <v>14960.4</v>
      </c>
      <c r="BL56" s="100">
        <v>15</v>
      </c>
      <c r="BM56" s="100">
        <v>17262</v>
      </c>
      <c r="BN56" s="100">
        <v>16</v>
      </c>
      <c r="BO56" s="100">
        <v>18412.8</v>
      </c>
      <c r="BP56" s="100">
        <v>13</v>
      </c>
      <c r="BQ56" s="100">
        <v>14960.4</v>
      </c>
      <c r="BR56" s="100">
        <v>10</v>
      </c>
      <c r="BS56" s="100">
        <v>11508</v>
      </c>
      <c r="BT56" s="100">
        <v>13</v>
      </c>
      <c r="BU56" s="100">
        <v>14960.4</v>
      </c>
      <c r="BV56" s="100">
        <v>10</v>
      </c>
      <c r="BW56" s="100">
        <v>11508</v>
      </c>
      <c r="BX56" s="100">
        <v>13</v>
      </c>
      <c r="BY56" s="100">
        <v>14960.4</v>
      </c>
      <c r="BZ56" s="100">
        <v>10</v>
      </c>
      <c r="CA56" s="100">
        <v>11508</v>
      </c>
      <c r="CB56" s="100">
        <v>9</v>
      </c>
      <c r="CC56" s="100">
        <v>10357.199999999999</v>
      </c>
      <c r="CD56" s="100">
        <v>11</v>
      </c>
      <c r="CE56" s="100">
        <v>12658.8</v>
      </c>
      <c r="CF56" s="100">
        <v>47</v>
      </c>
      <c r="CG56" s="100">
        <v>54087.6</v>
      </c>
      <c r="CH56" s="100">
        <v>46</v>
      </c>
      <c r="CI56" s="100">
        <v>52936.799999999996</v>
      </c>
      <c r="CJ56" s="100">
        <v>31</v>
      </c>
      <c r="CK56" s="100">
        <v>35674.799999999996</v>
      </c>
      <c r="CL56" s="100">
        <v>31</v>
      </c>
      <c r="CM56" s="100">
        <v>35674.799999999996</v>
      </c>
      <c r="CN56" s="100">
        <v>20</v>
      </c>
      <c r="CO56" s="100">
        <v>23016</v>
      </c>
      <c r="CP56" s="100">
        <v>12</v>
      </c>
      <c r="CQ56" s="100">
        <v>13809.599999999999</v>
      </c>
      <c r="CR56" s="100">
        <v>11</v>
      </c>
      <c r="CS56" s="100">
        <v>12658.8</v>
      </c>
      <c r="CT56" s="100">
        <v>15</v>
      </c>
      <c r="CU56" s="100">
        <v>17262</v>
      </c>
    </row>
    <row r="57" spans="2:99">
      <c r="C57" s="99" t="s">
        <v>223</v>
      </c>
      <c r="D57" s="100">
        <v>0</v>
      </c>
      <c r="E57" s="100">
        <v>0</v>
      </c>
      <c r="F57" s="100">
        <v>0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0.42933373311671419</v>
      </c>
      <c r="BI57" s="100">
        <v>605.87576417430705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5.553662222647473</v>
      </c>
      <c r="CO57" s="100">
        <v>7837.3281286001138</v>
      </c>
      <c r="CP57" s="100">
        <v>5.1013862306594415</v>
      </c>
      <c r="CQ57" s="100">
        <v>7199.076248706604</v>
      </c>
      <c r="CR57" s="100">
        <v>12</v>
      </c>
      <c r="CS57" s="100">
        <v>16934.400000000001</v>
      </c>
      <c r="CT57" s="100">
        <v>13.024971034081393</v>
      </c>
      <c r="CU57" s="100">
        <v>18380.839123295664</v>
      </c>
    </row>
    <row r="58" spans="2:99">
      <c r="C58" s="99" t="s">
        <v>224</v>
      </c>
      <c r="D58" s="100">
        <v>0</v>
      </c>
      <c r="E58" s="100">
        <v>0</v>
      </c>
      <c r="F58" s="100">
        <v>1.3324707667472542</v>
      </c>
      <c r="G58" s="100">
        <v>1568.5845866148677</v>
      </c>
      <c r="H58" s="100">
        <v>28</v>
      </c>
      <c r="I58" s="100">
        <v>32961.599999999999</v>
      </c>
      <c r="J58" s="100">
        <v>36</v>
      </c>
      <c r="K58" s="100">
        <v>42379.200000000004</v>
      </c>
      <c r="L58" s="100">
        <v>22</v>
      </c>
      <c r="M58" s="100">
        <v>25898.400000000001</v>
      </c>
      <c r="N58" s="100">
        <v>16</v>
      </c>
      <c r="O58" s="100">
        <v>18835.2</v>
      </c>
      <c r="P58" s="100">
        <v>20</v>
      </c>
      <c r="Q58" s="100">
        <v>23544</v>
      </c>
      <c r="R58" s="100">
        <v>17</v>
      </c>
      <c r="S58" s="100">
        <v>20012.400000000001</v>
      </c>
      <c r="T58" s="100">
        <v>22</v>
      </c>
      <c r="U58" s="100">
        <v>25898.400000000001</v>
      </c>
      <c r="V58" s="100">
        <v>17</v>
      </c>
      <c r="W58" s="100">
        <v>20012.400000000001</v>
      </c>
      <c r="X58" s="100">
        <v>12</v>
      </c>
      <c r="Y58" s="100">
        <v>14126.400000000001</v>
      </c>
      <c r="Z58" s="100">
        <v>23</v>
      </c>
      <c r="AA58" s="100">
        <v>27075.600000000002</v>
      </c>
      <c r="AB58" s="100">
        <v>42</v>
      </c>
      <c r="AC58" s="100">
        <v>49442.400000000001</v>
      </c>
      <c r="AD58" s="100">
        <v>32</v>
      </c>
      <c r="AE58" s="100">
        <v>37670.400000000001</v>
      </c>
      <c r="AF58" s="100">
        <v>34</v>
      </c>
      <c r="AG58" s="100">
        <v>40024.800000000003</v>
      </c>
      <c r="AH58" s="100">
        <v>27</v>
      </c>
      <c r="AI58" s="100">
        <v>31784.400000000001</v>
      </c>
      <c r="AJ58" s="100">
        <v>20</v>
      </c>
      <c r="AK58" s="100">
        <v>23544</v>
      </c>
      <c r="AL58" s="100">
        <v>15</v>
      </c>
      <c r="AM58" s="100">
        <v>17658</v>
      </c>
      <c r="AN58" s="100">
        <v>17</v>
      </c>
      <c r="AO58" s="100">
        <v>20012.400000000001</v>
      </c>
      <c r="AP58" s="100">
        <v>12</v>
      </c>
      <c r="AQ58" s="100">
        <v>14126.400000000001</v>
      </c>
      <c r="AR58" s="100">
        <v>8</v>
      </c>
      <c r="AS58" s="100">
        <v>9417.6</v>
      </c>
      <c r="AT58" s="100">
        <v>5</v>
      </c>
      <c r="AU58" s="100">
        <v>5886</v>
      </c>
      <c r="AV58" s="100">
        <v>6</v>
      </c>
      <c r="AW58" s="100">
        <v>7063.2000000000007</v>
      </c>
      <c r="AX58" s="100">
        <v>6</v>
      </c>
      <c r="AY58" s="100">
        <v>7063.2000000000007</v>
      </c>
      <c r="AZ58" s="100">
        <v>5</v>
      </c>
      <c r="BA58" s="100">
        <v>5886</v>
      </c>
      <c r="BB58" s="100">
        <v>4</v>
      </c>
      <c r="BC58" s="100">
        <v>4708.8</v>
      </c>
      <c r="BD58" s="100">
        <v>5</v>
      </c>
      <c r="BE58" s="100">
        <v>5886</v>
      </c>
      <c r="BF58" s="100">
        <v>4</v>
      </c>
      <c r="BG58" s="100">
        <v>4708.8</v>
      </c>
      <c r="BH58" s="100">
        <v>11</v>
      </c>
      <c r="BI58" s="100">
        <v>12949.2</v>
      </c>
      <c r="BJ58" s="100">
        <v>13</v>
      </c>
      <c r="BK58" s="100">
        <v>15303.6</v>
      </c>
      <c r="BL58" s="100">
        <v>16</v>
      </c>
      <c r="BM58" s="100">
        <v>18835.2</v>
      </c>
      <c r="BN58" s="100">
        <v>14</v>
      </c>
      <c r="BO58" s="100">
        <v>16480.8</v>
      </c>
      <c r="BP58" s="100">
        <v>12</v>
      </c>
      <c r="BQ58" s="100">
        <v>14126.400000000001</v>
      </c>
      <c r="BR58" s="100">
        <v>10</v>
      </c>
      <c r="BS58" s="100">
        <v>11772</v>
      </c>
      <c r="BT58" s="100">
        <v>14</v>
      </c>
      <c r="BU58" s="100">
        <v>16480.8</v>
      </c>
      <c r="BV58" s="100">
        <v>10</v>
      </c>
      <c r="BW58" s="100">
        <v>11772</v>
      </c>
      <c r="BX58" s="100">
        <v>13</v>
      </c>
      <c r="BY58" s="100">
        <v>15303.6</v>
      </c>
      <c r="BZ58" s="100">
        <v>9</v>
      </c>
      <c r="CA58" s="100">
        <v>10594.800000000001</v>
      </c>
      <c r="CB58" s="100">
        <v>9</v>
      </c>
      <c r="CC58" s="100">
        <v>10594.800000000001</v>
      </c>
      <c r="CD58" s="100">
        <v>12</v>
      </c>
      <c r="CE58" s="100">
        <v>14126.400000000001</v>
      </c>
      <c r="CF58" s="100">
        <v>48</v>
      </c>
      <c r="CG58" s="100">
        <v>56505.600000000006</v>
      </c>
      <c r="CH58" s="100">
        <v>46</v>
      </c>
      <c r="CI58" s="100">
        <v>54151.200000000004</v>
      </c>
      <c r="CJ58" s="100">
        <v>27</v>
      </c>
      <c r="CK58" s="100">
        <v>31784.400000000001</v>
      </c>
      <c r="CL58" s="100">
        <v>30</v>
      </c>
      <c r="CM58" s="100">
        <v>35316</v>
      </c>
      <c r="CN58" s="100">
        <v>18</v>
      </c>
      <c r="CO58" s="100">
        <v>21189.600000000002</v>
      </c>
      <c r="CP58" s="100">
        <v>10</v>
      </c>
      <c r="CQ58" s="100">
        <v>11772</v>
      </c>
      <c r="CR58" s="100">
        <v>11</v>
      </c>
      <c r="CS58" s="100">
        <v>12949.2</v>
      </c>
      <c r="CT58" s="100">
        <v>15</v>
      </c>
      <c r="CU58" s="100">
        <v>17658</v>
      </c>
    </row>
    <row r="59" spans="2:99">
      <c r="C59" s="99" t="s">
        <v>225</v>
      </c>
      <c r="D59" s="100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0.46836407249096085</v>
      </c>
      <c r="BI59" s="100">
        <v>142.19533240825569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6.3867115560445944</v>
      </c>
      <c r="CO59" s="100">
        <v>1939.0056284151387</v>
      </c>
      <c r="CP59" s="100">
        <v>6.8018483075459226</v>
      </c>
      <c r="CQ59" s="100">
        <v>2065.0411461709418</v>
      </c>
      <c r="CR59" s="100">
        <v>13</v>
      </c>
      <c r="CS59" s="100">
        <v>3946.7999999999997</v>
      </c>
      <c r="CT59" s="100">
        <v>13.024971034081393</v>
      </c>
      <c r="CU59" s="100">
        <v>3954.3812059471102</v>
      </c>
    </row>
    <row r="60" spans="2:99">
      <c r="C60" s="99" t="s">
        <v>226</v>
      </c>
      <c r="D60" s="100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0.50739441186520762</v>
      </c>
      <c r="BI60" s="100">
        <v>330.61819877136929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6.1090284449122212</v>
      </c>
      <c r="CO60" s="100">
        <v>3980.6429347048033</v>
      </c>
      <c r="CP60" s="100">
        <v>5.6682069229549352</v>
      </c>
      <c r="CQ60" s="100">
        <v>3693.4036309974358</v>
      </c>
      <c r="CR60" s="100">
        <v>13</v>
      </c>
      <c r="CS60" s="100">
        <v>8470.8000000000011</v>
      </c>
      <c r="CT60" s="100">
        <v>14.761633838625579</v>
      </c>
      <c r="CU60" s="100">
        <v>9618.6806092484276</v>
      </c>
    </row>
    <row r="61" spans="2:99">
      <c r="C61" s="99" t="s">
        <v>227</v>
      </c>
      <c r="D61" s="100">
        <v>0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0.42933373311671419</v>
      </c>
      <c r="BI61" s="100">
        <v>408.55398043386521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5.831345333779848</v>
      </c>
      <c r="CO61" s="100">
        <v>5549.1082196249026</v>
      </c>
      <c r="CP61" s="100">
        <v>6.8018483075459226</v>
      </c>
      <c r="CQ61" s="100">
        <v>6472.638849460699</v>
      </c>
      <c r="CR61" s="100">
        <v>12</v>
      </c>
      <c r="CS61" s="100">
        <v>11419.199999999999</v>
      </c>
      <c r="CT61" s="100">
        <v>13.893302436353485</v>
      </c>
      <c r="CU61" s="100">
        <v>13220.866598433975</v>
      </c>
    </row>
    <row r="62" spans="2:99">
      <c r="C62" s="99" t="s">
        <v>228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0.46836407249096085</v>
      </c>
      <c r="BI62" s="100">
        <v>798.65441641158645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5.2759791115150998</v>
      </c>
      <c r="CO62" s="100">
        <v>8996.5995809555479</v>
      </c>
      <c r="CP62" s="100">
        <v>5.6682069229549352</v>
      </c>
      <c r="CQ62" s="100">
        <v>9665.4264450227565</v>
      </c>
      <c r="CR62" s="100">
        <v>11</v>
      </c>
      <c r="CS62" s="100">
        <v>18757.2</v>
      </c>
      <c r="CT62" s="100">
        <v>12.1566396318093</v>
      </c>
      <c r="CU62" s="100">
        <v>20729.50190016122</v>
      </c>
    </row>
    <row r="63" spans="2:99">
      <c r="C63" s="99" t="s">
        <v>229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0.50739441186520762</v>
      </c>
      <c r="BI63" s="100">
        <v>403.6829940799592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6.1090284449122212</v>
      </c>
      <c r="CO63" s="100">
        <v>4860.3430307721637</v>
      </c>
      <c r="CP63" s="100">
        <v>6.2350276152504289</v>
      </c>
      <c r="CQ63" s="100">
        <v>4960.587970693241</v>
      </c>
      <c r="CR63" s="100">
        <v>11</v>
      </c>
      <c r="CS63" s="100">
        <v>8751.6</v>
      </c>
      <c r="CT63" s="100">
        <v>12.1566396318093</v>
      </c>
      <c r="CU63" s="100">
        <v>9671.8224910674799</v>
      </c>
    </row>
    <row r="64" spans="2:99">
      <c r="C64" s="99" t="s">
        <v>230</v>
      </c>
      <c r="D64" s="100">
        <v>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0.46836407249096085</v>
      </c>
      <c r="BI64" s="100">
        <v>472.67302195787761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5.553662222647473</v>
      </c>
      <c r="CO64" s="100">
        <v>5604.7559150958286</v>
      </c>
      <c r="CP64" s="100">
        <v>6.8018483075459226</v>
      </c>
      <c r="CQ64" s="100">
        <v>6864.4253119753439</v>
      </c>
      <c r="CR64" s="100">
        <v>12</v>
      </c>
      <c r="CS64" s="100">
        <v>12110.399999999998</v>
      </c>
      <c r="CT64" s="100">
        <v>12.1566396318093</v>
      </c>
      <c r="CU64" s="100">
        <v>12268.480716421944</v>
      </c>
    </row>
    <row r="65" spans="2:99">
      <c r="C65" s="99" t="s">
        <v>231</v>
      </c>
      <c r="D65" s="100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0.46836407249096085</v>
      </c>
      <c r="BI65" s="100">
        <v>480.54153837572585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5.553662222647473</v>
      </c>
      <c r="CO65" s="100">
        <v>5698.0574404363069</v>
      </c>
      <c r="CP65" s="100">
        <v>6.2350276152504289</v>
      </c>
      <c r="CQ65" s="100">
        <v>6397.1383332469404</v>
      </c>
      <c r="CR65" s="100">
        <v>11</v>
      </c>
      <c r="CS65" s="100">
        <v>11286</v>
      </c>
      <c r="CT65" s="100">
        <v>14.761633838625579</v>
      </c>
      <c r="CU65" s="100">
        <v>15145.436318429844</v>
      </c>
    </row>
    <row r="66" spans="2:99">
      <c r="C66" s="99" t="s">
        <v>232</v>
      </c>
      <c r="D66" s="100">
        <v>0</v>
      </c>
      <c r="E66" s="100">
        <v>0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0.46836407249096085</v>
      </c>
      <c r="BI66" s="100">
        <v>557.54059189323971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5.831345333779848</v>
      </c>
      <c r="CO66" s="100">
        <v>6941.6334853315302</v>
      </c>
      <c r="CP66" s="100">
        <v>5.6682069229549352</v>
      </c>
      <c r="CQ66" s="100">
        <v>6747.4335210855543</v>
      </c>
      <c r="CR66" s="100">
        <v>12</v>
      </c>
      <c r="CS66" s="100">
        <v>14284.8</v>
      </c>
      <c r="CT66" s="100">
        <v>12.1566396318093</v>
      </c>
      <c r="CU66" s="100">
        <v>14471.263817705789</v>
      </c>
    </row>
    <row r="67" spans="2:99">
      <c r="C67" s="99" t="s">
        <v>233</v>
      </c>
      <c r="D67" s="100">
        <v>0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0.42933373311671419</v>
      </c>
      <c r="BI67" s="100">
        <v>482.22764903669338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5.2759791115150998</v>
      </c>
      <c r="CO67" s="100">
        <v>5925.9797380537602</v>
      </c>
      <c r="CP67" s="100">
        <v>6.8018483075459226</v>
      </c>
      <c r="CQ67" s="100">
        <v>7639.8360190355806</v>
      </c>
      <c r="CR67" s="100">
        <v>12</v>
      </c>
      <c r="CS67" s="100">
        <v>13478.400000000001</v>
      </c>
      <c r="CT67" s="100">
        <v>13.893302436353485</v>
      </c>
      <c r="CU67" s="100">
        <v>15604.957296512235</v>
      </c>
    </row>
    <row r="68" spans="2:99">
      <c r="C68" s="99" t="s">
        <v>234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0.50739441186520762</v>
      </c>
      <c r="BI68" s="100">
        <v>524.23990633913252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5.553662222647473</v>
      </c>
      <c r="CO68" s="100">
        <v>5738.0438084393691</v>
      </c>
      <c r="CP68" s="100">
        <v>6.2350276152504289</v>
      </c>
      <c r="CQ68" s="100">
        <v>6442.0305320767438</v>
      </c>
      <c r="CR68" s="100">
        <v>12</v>
      </c>
      <c r="CS68" s="100">
        <v>12398.400000000001</v>
      </c>
      <c r="CT68" s="100">
        <v>13.024971034081393</v>
      </c>
      <c r="CU68" s="100">
        <v>13457.400072412896</v>
      </c>
    </row>
    <row r="69" spans="2:99">
      <c r="C69" s="99" t="s">
        <v>235</v>
      </c>
      <c r="D69" s="100">
        <v>0</v>
      </c>
      <c r="E69" s="100">
        <v>0</v>
      </c>
      <c r="F69" s="100"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0.46836407249096085</v>
      </c>
      <c r="BI69" s="100">
        <v>355.20731257714471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5.553662222647473</v>
      </c>
      <c r="CO69" s="100">
        <v>4211.8974296558436</v>
      </c>
      <c r="CP69" s="100">
        <v>5.6682069229549352</v>
      </c>
      <c r="CQ69" s="100">
        <v>4298.7681303690224</v>
      </c>
      <c r="CR69" s="100">
        <v>12</v>
      </c>
      <c r="CS69" s="100">
        <v>9100.7999999999993</v>
      </c>
      <c r="CT69" s="100">
        <v>14.761633838625579</v>
      </c>
      <c r="CU69" s="100">
        <v>11195.223103213639</v>
      </c>
    </row>
    <row r="70" spans="2:99">
      <c r="C70" s="99" t="s">
        <v>236</v>
      </c>
      <c r="D70" s="100">
        <v>0</v>
      </c>
      <c r="E70" s="100">
        <v>0</v>
      </c>
      <c r="F70" s="100"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0.54642475123945433</v>
      </c>
      <c r="BI70" s="100">
        <v>292.44652686335593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6.1090284449122212</v>
      </c>
      <c r="CO70" s="100">
        <v>3269.5520237170203</v>
      </c>
      <c r="CP70" s="100">
        <v>6.2350276152504289</v>
      </c>
      <c r="CQ70" s="100">
        <v>3336.986779682029</v>
      </c>
      <c r="CR70" s="100">
        <v>13</v>
      </c>
      <c r="CS70" s="100">
        <v>6957.5999999999995</v>
      </c>
      <c r="CT70" s="100">
        <v>13.024971034081393</v>
      </c>
      <c r="CU70" s="100">
        <v>6970.9644974403609</v>
      </c>
    </row>
    <row r="71" spans="2:99">
      <c r="B71" s="99" t="s">
        <v>130</v>
      </c>
      <c r="C71" s="99" t="s">
        <v>237</v>
      </c>
      <c r="D71" s="100">
        <v>0</v>
      </c>
      <c r="E71" s="100">
        <v>0</v>
      </c>
      <c r="F71" s="100">
        <v>0.42396797123776275</v>
      </c>
      <c r="G71" s="100">
        <v>239.1179357780982</v>
      </c>
      <c r="H71" s="100">
        <v>4</v>
      </c>
      <c r="I71" s="100">
        <v>2256</v>
      </c>
      <c r="J71" s="100">
        <v>8</v>
      </c>
      <c r="K71" s="100">
        <v>4512</v>
      </c>
      <c r="L71" s="100">
        <v>4</v>
      </c>
      <c r="M71" s="100">
        <v>2256</v>
      </c>
      <c r="N71" s="100">
        <v>5</v>
      </c>
      <c r="O71" s="100">
        <v>2820</v>
      </c>
      <c r="P71" s="100">
        <v>4</v>
      </c>
      <c r="Q71" s="100">
        <v>2256</v>
      </c>
      <c r="R71" s="100">
        <v>4</v>
      </c>
      <c r="S71" s="100">
        <v>2256</v>
      </c>
      <c r="T71" s="100">
        <v>8</v>
      </c>
      <c r="U71" s="100">
        <v>4512</v>
      </c>
      <c r="V71" s="100">
        <v>7</v>
      </c>
      <c r="W71" s="100">
        <v>3948</v>
      </c>
      <c r="X71" s="100">
        <v>7</v>
      </c>
      <c r="Y71" s="100">
        <v>3948</v>
      </c>
      <c r="Z71" s="100">
        <v>8</v>
      </c>
      <c r="AA71" s="100">
        <v>4512</v>
      </c>
      <c r="AB71" s="100">
        <v>6</v>
      </c>
      <c r="AC71" s="100">
        <v>3384</v>
      </c>
      <c r="AD71" s="100">
        <v>5</v>
      </c>
      <c r="AE71" s="100">
        <v>2820</v>
      </c>
      <c r="AF71" s="100">
        <v>5</v>
      </c>
      <c r="AG71" s="100">
        <v>2820</v>
      </c>
      <c r="AH71" s="100">
        <v>4</v>
      </c>
      <c r="AI71" s="100">
        <v>2256</v>
      </c>
      <c r="AJ71" s="100">
        <v>25</v>
      </c>
      <c r="AK71" s="100">
        <v>14100</v>
      </c>
      <c r="AL71" s="100">
        <v>29</v>
      </c>
      <c r="AM71" s="100">
        <v>16356</v>
      </c>
      <c r="AN71" s="100">
        <v>33</v>
      </c>
      <c r="AO71" s="100">
        <v>18612</v>
      </c>
      <c r="AP71" s="100">
        <v>44</v>
      </c>
      <c r="AQ71" s="100">
        <v>24816</v>
      </c>
      <c r="AR71" s="100">
        <v>6</v>
      </c>
      <c r="AS71" s="100">
        <v>3384</v>
      </c>
      <c r="AT71" s="100">
        <v>9</v>
      </c>
      <c r="AU71" s="100">
        <v>5076</v>
      </c>
      <c r="AV71" s="100">
        <v>8</v>
      </c>
      <c r="AW71" s="100">
        <v>4512</v>
      </c>
      <c r="AX71" s="100">
        <v>8</v>
      </c>
      <c r="AY71" s="100">
        <v>4512</v>
      </c>
      <c r="AZ71" s="100">
        <v>8</v>
      </c>
      <c r="BA71" s="100">
        <v>4512</v>
      </c>
      <c r="BB71" s="100">
        <v>5</v>
      </c>
      <c r="BC71" s="100">
        <v>2820</v>
      </c>
      <c r="BD71" s="100">
        <v>7</v>
      </c>
      <c r="BE71" s="100">
        <v>3948</v>
      </c>
      <c r="BF71" s="100">
        <v>5</v>
      </c>
      <c r="BG71" s="100">
        <v>2820</v>
      </c>
      <c r="BH71" s="100">
        <v>21</v>
      </c>
      <c r="BI71" s="100">
        <v>11844</v>
      </c>
      <c r="BJ71" s="100">
        <v>25</v>
      </c>
      <c r="BK71" s="100">
        <v>14100</v>
      </c>
      <c r="BL71" s="100">
        <v>26</v>
      </c>
      <c r="BM71" s="100">
        <v>14664</v>
      </c>
      <c r="BN71" s="100">
        <v>29</v>
      </c>
      <c r="BO71" s="100">
        <v>16356</v>
      </c>
      <c r="BP71" s="100">
        <v>11</v>
      </c>
      <c r="BQ71" s="100">
        <v>6204</v>
      </c>
      <c r="BR71" s="100">
        <v>12</v>
      </c>
      <c r="BS71" s="100">
        <v>6768</v>
      </c>
      <c r="BT71" s="100">
        <v>11</v>
      </c>
      <c r="BU71" s="100">
        <v>6204</v>
      </c>
      <c r="BV71" s="100">
        <v>8</v>
      </c>
      <c r="BW71" s="100">
        <v>4512</v>
      </c>
      <c r="BX71" s="100">
        <v>3</v>
      </c>
      <c r="BY71" s="100">
        <v>1692</v>
      </c>
      <c r="BZ71" s="100">
        <v>5</v>
      </c>
      <c r="CA71" s="100">
        <v>2820</v>
      </c>
      <c r="CB71" s="100">
        <v>4</v>
      </c>
      <c r="CC71" s="100">
        <v>2256</v>
      </c>
      <c r="CD71" s="100">
        <v>4</v>
      </c>
      <c r="CE71" s="100">
        <v>2256</v>
      </c>
      <c r="CF71" s="100">
        <v>6</v>
      </c>
      <c r="CG71" s="100">
        <v>3384</v>
      </c>
      <c r="CH71" s="100">
        <v>7</v>
      </c>
      <c r="CI71" s="100">
        <v>3948</v>
      </c>
      <c r="CJ71" s="100">
        <v>4</v>
      </c>
      <c r="CK71" s="100">
        <v>2256</v>
      </c>
      <c r="CL71" s="100">
        <v>4</v>
      </c>
      <c r="CM71" s="100">
        <v>2256</v>
      </c>
      <c r="CN71" s="100">
        <v>7</v>
      </c>
      <c r="CO71" s="100">
        <v>3948</v>
      </c>
      <c r="CP71" s="100">
        <v>14</v>
      </c>
      <c r="CQ71" s="100">
        <v>7896</v>
      </c>
      <c r="CR71" s="100">
        <v>8</v>
      </c>
      <c r="CS71" s="100">
        <v>4512</v>
      </c>
      <c r="CT71" s="100">
        <v>15</v>
      </c>
      <c r="CU71" s="100">
        <v>8460</v>
      </c>
    </row>
    <row r="72" spans="2:99">
      <c r="C72" s="99" t="s">
        <v>238</v>
      </c>
      <c r="D72" s="100">
        <v>0</v>
      </c>
      <c r="E72" s="100">
        <v>0</v>
      </c>
      <c r="F72" s="100">
        <v>0.42396797123776275</v>
      </c>
      <c r="G72" s="100">
        <v>31.543217060089546</v>
      </c>
      <c r="H72" s="100">
        <v>5</v>
      </c>
      <c r="I72" s="100">
        <v>371.99999999999994</v>
      </c>
      <c r="J72" s="100">
        <v>8</v>
      </c>
      <c r="K72" s="100">
        <v>595.19999999999993</v>
      </c>
      <c r="L72" s="100">
        <v>4</v>
      </c>
      <c r="M72" s="100">
        <v>297.59999999999997</v>
      </c>
      <c r="N72" s="100">
        <v>4</v>
      </c>
      <c r="O72" s="100">
        <v>297.59999999999997</v>
      </c>
      <c r="P72" s="100">
        <v>4</v>
      </c>
      <c r="Q72" s="100">
        <v>297.59999999999997</v>
      </c>
      <c r="R72" s="100">
        <v>4</v>
      </c>
      <c r="S72" s="100">
        <v>297.59999999999997</v>
      </c>
      <c r="T72" s="100">
        <v>7</v>
      </c>
      <c r="U72" s="100">
        <v>520.79999999999995</v>
      </c>
      <c r="V72" s="100">
        <v>6</v>
      </c>
      <c r="W72" s="100">
        <v>446.4</v>
      </c>
      <c r="X72" s="100">
        <v>6</v>
      </c>
      <c r="Y72" s="100">
        <v>446.4</v>
      </c>
      <c r="Z72" s="100">
        <v>9</v>
      </c>
      <c r="AA72" s="100">
        <v>669.59999999999991</v>
      </c>
      <c r="AB72" s="100">
        <v>6</v>
      </c>
      <c r="AC72" s="100">
        <v>446.4</v>
      </c>
      <c r="AD72" s="100">
        <v>5</v>
      </c>
      <c r="AE72" s="100">
        <v>371.99999999999994</v>
      </c>
      <c r="AF72" s="100">
        <v>5</v>
      </c>
      <c r="AG72" s="100">
        <v>371.99999999999994</v>
      </c>
      <c r="AH72" s="100">
        <v>4</v>
      </c>
      <c r="AI72" s="100">
        <v>297.59999999999997</v>
      </c>
      <c r="AJ72" s="100">
        <v>29</v>
      </c>
      <c r="AK72" s="100">
        <v>2157.6</v>
      </c>
      <c r="AL72" s="100">
        <v>30</v>
      </c>
      <c r="AM72" s="100">
        <v>2231.9999999999995</v>
      </c>
      <c r="AN72" s="100">
        <v>38</v>
      </c>
      <c r="AO72" s="100">
        <v>2827.2</v>
      </c>
      <c r="AP72" s="100">
        <v>44</v>
      </c>
      <c r="AQ72" s="100">
        <v>3273.5999999999995</v>
      </c>
      <c r="AR72" s="100">
        <v>7</v>
      </c>
      <c r="AS72" s="100">
        <v>520.79999999999995</v>
      </c>
      <c r="AT72" s="100">
        <v>8</v>
      </c>
      <c r="AU72" s="100">
        <v>595.19999999999993</v>
      </c>
      <c r="AV72" s="100">
        <v>9</v>
      </c>
      <c r="AW72" s="100">
        <v>669.59999999999991</v>
      </c>
      <c r="AX72" s="100">
        <v>9</v>
      </c>
      <c r="AY72" s="100">
        <v>669.59999999999991</v>
      </c>
      <c r="AZ72" s="100">
        <v>8</v>
      </c>
      <c r="BA72" s="100">
        <v>595.19999999999993</v>
      </c>
      <c r="BB72" s="100">
        <v>4</v>
      </c>
      <c r="BC72" s="100">
        <v>297.59999999999997</v>
      </c>
      <c r="BD72" s="100">
        <v>8</v>
      </c>
      <c r="BE72" s="100">
        <v>595.19999999999993</v>
      </c>
      <c r="BF72" s="100">
        <v>5</v>
      </c>
      <c r="BG72" s="100">
        <v>371.99999999999994</v>
      </c>
      <c r="BH72" s="100">
        <v>20</v>
      </c>
      <c r="BI72" s="100">
        <v>1487.9999999999998</v>
      </c>
      <c r="BJ72" s="100">
        <v>28</v>
      </c>
      <c r="BK72" s="100">
        <v>2083.1999999999998</v>
      </c>
      <c r="BL72" s="100">
        <v>28</v>
      </c>
      <c r="BM72" s="100">
        <v>2083.1999999999998</v>
      </c>
      <c r="BN72" s="100">
        <v>27</v>
      </c>
      <c r="BO72" s="100">
        <v>2008.7999999999997</v>
      </c>
      <c r="BP72" s="100">
        <v>11</v>
      </c>
      <c r="BQ72" s="100">
        <v>818.39999999999986</v>
      </c>
      <c r="BR72" s="100">
        <v>12</v>
      </c>
      <c r="BS72" s="100">
        <v>892.8</v>
      </c>
      <c r="BT72" s="100">
        <v>12</v>
      </c>
      <c r="BU72" s="100">
        <v>892.8</v>
      </c>
      <c r="BV72" s="100">
        <v>8</v>
      </c>
      <c r="BW72" s="100">
        <v>595.19999999999993</v>
      </c>
      <c r="BX72" s="100">
        <v>3</v>
      </c>
      <c r="BY72" s="100">
        <v>223.2</v>
      </c>
      <c r="BZ72" s="100">
        <v>5</v>
      </c>
      <c r="CA72" s="100">
        <v>371.99999999999994</v>
      </c>
      <c r="CB72" s="100">
        <v>4</v>
      </c>
      <c r="CC72" s="100">
        <v>297.59999999999997</v>
      </c>
      <c r="CD72" s="100">
        <v>5</v>
      </c>
      <c r="CE72" s="100">
        <v>371.99999999999994</v>
      </c>
      <c r="CF72" s="100">
        <v>7</v>
      </c>
      <c r="CG72" s="100">
        <v>520.79999999999995</v>
      </c>
      <c r="CH72" s="100">
        <v>8</v>
      </c>
      <c r="CI72" s="100">
        <v>595.19999999999993</v>
      </c>
      <c r="CJ72" s="100">
        <v>4</v>
      </c>
      <c r="CK72" s="100">
        <v>297.59999999999997</v>
      </c>
      <c r="CL72" s="100">
        <v>5</v>
      </c>
      <c r="CM72" s="100">
        <v>371.99999999999994</v>
      </c>
      <c r="CN72" s="100">
        <v>8</v>
      </c>
      <c r="CO72" s="100">
        <v>595.19999999999993</v>
      </c>
      <c r="CP72" s="100">
        <v>13</v>
      </c>
      <c r="CQ72" s="100">
        <v>967.19999999999993</v>
      </c>
      <c r="CR72" s="100">
        <v>9</v>
      </c>
      <c r="CS72" s="100">
        <v>669.59999999999991</v>
      </c>
      <c r="CT72" s="100">
        <v>14</v>
      </c>
      <c r="CU72" s="100">
        <v>1041.5999999999999</v>
      </c>
    </row>
    <row r="73" spans="2:99">
      <c r="C73" s="99" t="s">
        <v>239</v>
      </c>
      <c r="D73" s="100">
        <v>0</v>
      </c>
      <c r="E73" s="100">
        <v>0</v>
      </c>
      <c r="F73" s="100">
        <v>0.36340111820379661</v>
      </c>
      <c r="G73" s="100">
        <v>203.21390529956304</v>
      </c>
      <c r="H73" s="100">
        <v>4</v>
      </c>
      <c r="I73" s="100">
        <v>2236.7999999999997</v>
      </c>
      <c r="J73" s="100">
        <v>7</v>
      </c>
      <c r="K73" s="100">
        <v>3914.3999999999996</v>
      </c>
      <c r="L73" s="100">
        <v>4</v>
      </c>
      <c r="M73" s="100">
        <v>2236.7999999999997</v>
      </c>
      <c r="N73" s="100">
        <v>5</v>
      </c>
      <c r="O73" s="100">
        <v>2795.9999999999995</v>
      </c>
      <c r="P73" s="100">
        <v>3</v>
      </c>
      <c r="Q73" s="100">
        <v>1677.6</v>
      </c>
      <c r="R73" s="100">
        <v>4</v>
      </c>
      <c r="S73" s="100">
        <v>2236.7999999999997</v>
      </c>
      <c r="T73" s="100">
        <v>8</v>
      </c>
      <c r="U73" s="100">
        <v>4473.5999999999995</v>
      </c>
      <c r="V73" s="100">
        <v>7</v>
      </c>
      <c r="W73" s="100">
        <v>3914.3999999999996</v>
      </c>
      <c r="X73" s="100">
        <v>6</v>
      </c>
      <c r="Y73" s="100">
        <v>3355.2</v>
      </c>
      <c r="Z73" s="100">
        <v>8</v>
      </c>
      <c r="AA73" s="100">
        <v>4473.5999999999995</v>
      </c>
      <c r="AB73" s="100">
        <v>6</v>
      </c>
      <c r="AC73" s="100">
        <v>3355.2</v>
      </c>
      <c r="AD73" s="100">
        <v>5</v>
      </c>
      <c r="AE73" s="100">
        <v>2795.9999999999995</v>
      </c>
      <c r="AF73" s="100">
        <v>5</v>
      </c>
      <c r="AG73" s="100">
        <v>2795.9999999999995</v>
      </c>
      <c r="AH73" s="100">
        <v>4</v>
      </c>
      <c r="AI73" s="100">
        <v>2236.7999999999997</v>
      </c>
      <c r="AJ73" s="100">
        <v>30</v>
      </c>
      <c r="AK73" s="100">
        <v>16775.999999999996</v>
      </c>
      <c r="AL73" s="100">
        <v>31</v>
      </c>
      <c r="AM73" s="100">
        <v>17335.199999999997</v>
      </c>
      <c r="AN73" s="100">
        <v>35</v>
      </c>
      <c r="AO73" s="100">
        <v>19571.999999999996</v>
      </c>
      <c r="AP73" s="100">
        <v>39</v>
      </c>
      <c r="AQ73" s="100">
        <v>21808.799999999996</v>
      </c>
      <c r="AR73" s="100">
        <v>6</v>
      </c>
      <c r="AS73" s="100">
        <v>3355.2</v>
      </c>
      <c r="AT73" s="100">
        <v>9</v>
      </c>
      <c r="AU73" s="100">
        <v>5032.7999999999993</v>
      </c>
      <c r="AV73" s="100">
        <v>8</v>
      </c>
      <c r="AW73" s="100">
        <v>4473.5999999999995</v>
      </c>
      <c r="AX73" s="100">
        <v>9</v>
      </c>
      <c r="AY73" s="100">
        <v>5032.7999999999993</v>
      </c>
      <c r="AZ73" s="100">
        <v>6</v>
      </c>
      <c r="BA73" s="100">
        <v>3355.2</v>
      </c>
      <c r="BB73" s="100">
        <v>4</v>
      </c>
      <c r="BC73" s="100">
        <v>2236.7999999999997</v>
      </c>
      <c r="BD73" s="100">
        <v>8</v>
      </c>
      <c r="BE73" s="100">
        <v>4473.5999999999995</v>
      </c>
      <c r="BF73" s="100">
        <v>4</v>
      </c>
      <c r="BG73" s="100">
        <v>2236.7999999999997</v>
      </c>
      <c r="BH73" s="100">
        <v>21</v>
      </c>
      <c r="BI73" s="100">
        <v>11743.199999999999</v>
      </c>
      <c r="BJ73" s="100">
        <v>25</v>
      </c>
      <c r="BK73" s="100">
        <v>13979.999999999998</v>
      </c>
      <c r="BL73" s="100">
        <v>24</v>
      </c>
      <c r="BM73" s="100">
        <v>13420.8</v>
      </c>
      <c r="BN73" s="100">
        <v>26</v>
      </c>
      <c r="BO73" s="100">
        <v>14539.199999999999</v>
      </c>
      <c r="BP73" s="100">
        <v>12</v>
      </c>
      <c r="BQ73" s="100">
        <v>6710.4</v>
      </c>
      <c r="BR73" s="100">
        <v>11</v>
      </c>
      <c r="BS73" s="100">
        <v>6151.1999999999989</v>
      </c>
      <c r="BT73" s="100">
        <v>12</v>
      </c>
      <c r="BU73" s="100">
        <v>6710.4</v>
      </c>
      <c r="BV73" s="100">
        <v>7</v>
      </c>
      <c r="BW73" s="100">
        <v>3914.3999999999996</v>
      </c>
      <c r="BX73" s="100">
        <v>3</v>
      </c>
      <c r="BY73" s="100">
        <v>1677.6</v>
      </c>
      <c r="BZ73" s="100">
        <v>5</v>
      </c>
      <c r="CA73" s="100">
        <v>2795.9999999999995</v>
      </c>
      <c r="CB73" s="100">
        <v>4</v>
      </c>
      <c r="CC73" s="100">
        <v>2236.7999999999997</v>
      </c>
      <c r="CD73" s="100">
        <v>5</v>
      </c>
      <c r="CE73" s="100">
        <v>2795.9999999999995</v>
      </c>
      <c r="CF73" s="100">
        <v>7</v>
      </c>
      <c r="CG73" s="100">
        <v>3914.3999999999996</v>
      </c>
      <c r="CH73" s="100">
        <v>7</v>
      </c>
      <c r="CI73" s="100">
        <v>3914.3999999999996</v>
      </c>
      <c r="CJ73" s="100">
        <v>4</v>
      </c>
      <c r="CK73" s="100">
        <v>2236.7999999999997</v>
      </c>
      <c r="CL73" s="100">
        <v>4</v>
      </c>
      <c r="CM73" s="100">
        <v>2236.7999999999997</v>
      </c>
      <c r="CN73" s="100">
        <v>7</v>
      </c>
      <c r="CO73" s="100">
        <v>3914.3999999999996</v>
      </c>
      <c r="CP73" s="100">
        <v>13</v>
      </c>
      <c r="CQ73" s="100">
        <v>7269.5999999999995</v>
      </c>
      <c r="CR73" s="100">
        <v>8</v>
      </c>
      <c r="CS73" s="100">
        <v>4473.5999999999995</v>
      </c>
      <c r="CT73" s="100">
        <v>14</v>
      </c>
      <c r="CU73" s="100">
        <v>7828.7999999999993</v>
      </c>
    </row>
    <row r="74" spans="2:99">
      <c r="C74" s="99" t="s">
        <v>240</v>
      </c>
      <c r="D74" s="100">
        <v>0</v>
      </c>
      <c r="E74" s="100">
        <v>0</v>
      </c>
      <c r="F74" s="100">
        <v>0.36340111820379661</v>
      </c>
      <c r="G74" s="100">
        <v>146.52333085977079</v>
      </c>
      <c r="H74" s="100">
        <v>4</v>
      </c>
      <c r="I74" s="100">
        <v>1612.8</v>
      </c>
      <c r="J74" s="100">
        <v>8</v>
      </c>
      <c r="K74" s="100">
        <v>3225.6</v>
      </c>
      <c r="L74" s="100">
        <v>4</v>
      </c>
      <c r="M74" s="100">
        <v>1612.8</v>
      </c>
      <c r="N74" s="100">
        <v>5</v>
      </c>
      <c r="O74" s="100">
        <v>2016</v>
      </c>
      <c r="P74" s="100">
        <v>3</v>
      </c>
      <c r="Q74" s="100">
        <v>1209.5999999999999</v>
      </c>
      <c r="R74" s="100">
        <v>4</v>
      </c>
      <c r="S74" s="100">
        <v>1612.8</v>
      </c>
      <c r="T74" s="100">
        <v>9</v>
      </c>
      <c r="U74" s="100">
        <v>3628.7999999999997</v>
      </c>
      <c r="V74" s="100">
        <v>7</v>
      </c>
      <c r="W74" s="100">
        <v>2822.4</v>
      </c>
      <c r="X74" s="100">
        <v>6</v>
      </c>
      <c r="Y74" s="100">
        <v>2419.1999999999998</v>
      </c>
      <c r="Z74" s="100">
        <v>9</v>
      </c>
      <c r="AA74" s="100">
        <v>3628.7999999999997</v>
      </c>
      <c r="AB74" s="100">
        <v>5</v>
      </c>
      <c r="AC74" s="100">
        <v>2016</v>
      </c>
      <c r="AD74" s="100">
        <v>5</v>
      </c>
      <c r="AE74" s="100">
        <v>2016</v>
      </c>
      <c r="AF74" s="100">
        <v>5</v>
      </c>
      <c r="AG74" s="100">
        <v>2016</v>
      </c>
      <c r="AH74" s="100">
        <v>4</v>
      </c>
      <c r="AI74" s="100">
        <v>1612.8</v>
      </c>
      <c r="AJ74" s="100">
        <v>26</v>
      </c>
      <c r="AK74" s="100">
        <v>10483.199999999999</v>
      </c>
      <c r="AL74" s="100">
        <v>32</v>
      </c>
      <c r="AM74" s="100">
        <v>12902.4</v>
      </c>
      <c r="AN74" s="100">
        <v>39</v>
      </c>
      <c r="AO74" s="100">
        <v>15724.8</v>
      </c>
      <c r="AP74" s="100">
        <v>38</v>
      </c>
      <c r="AQ74" s="100">
        <v>15321.6</v>
      </c>
      <c r="AR74" s="100">
        <v>7</v>
      </c>
      <c r="AS74" s="100">
        <v>2822.4</v>
      </c>
      <c r="AT74" s="100">
        <v>9</v>
      </c>
      <c r="AU74" s="100">
        <v>3628.7999999999997</v>
      </c>
      <c r="AV74" s="100">
        <v>8</v>
      </c>
      <c r="AW74" s="100">
        <v>3225.6</v>
      </c>
      <c r="AX74" s="100">
        <v>9</v>
      </c>
      <c r="AY74" s="100">
        <v>3628.7999999999997</v>
      </c>
      <c r="AZ74" s="100">
        <v>8</v>
      </c>
      <c r="BA74" s="100">
        <v>3225.6</v>
      </c>
      <c r="BB74" s="100">
        <v>5</v>
      </c>
      <c r="BC74" s="100">
        <v>2016</v>
      </c>
      <c r="BD74" s="100">
        <v>7</v>
      </c>
      <c r="BE74" s="100">
        <v>2822.4</v>
      </c>
      <c r="BF74" s="100">
        <v>5</v>
      </c>
      <c r="BG74" s="100">
        <v>2016</v>
      </c>
      <c r="BH74" s="100">
        <v>22</v>
      </c>
      <c r="BI74" s="100">
        <v>8870.4</v>
      </c>
      <c r="BJ74" s="100">
        <v>23</v>
      </c>
      <c r="BK74" s="100">
        <v>9273.6</v>
      </c>
      <c r="BL74" s="100">
        <v>26</v>
      </c>
      <c r="BM74" s="100">
        <v>10483.199999999999</v>
      </c>
      <c r="BN74" s="100">
        <v>31</v>
      </c>
      <c r="BO74" s="100">
        <v>12499.199999999999</v>
      </c>
      <c r="BP74" s="100">
        <v>12</v>
      </c>
      <c r="BQ74" s="100">
        <v>4838.3999999999996</v>
      </c>
      <c r="BR74" s="100">
        <v>11</v>
      </c>
      <c r="BS74" s="100">
        <v>4435.2</v>
      </c>
      <c r="BT74" s="100">
        <v>11</v>
      </c>
      <c r="BU74" s="100">
        <v>4435.2</v>
      </c>
      <c r="BV74" s="100">
        <v>7</v>
      </c>
      <c r="BW74" s="100">
        <v>2822.4</v>
      </c>
      <c r="BX74" s="100">
        <v>3</v>
      </c>
      <c r="BY74" s="100">
        <v>1209.5999999999999</v>
      </c>
      <c r="BZ74" s="100">
        <v>5</v>
      </c>
      <c r="CA74" s="100">
        <v>2016</v>
      </c>
      <c r="CB74" s="100">
        <v>4</v>
      </c>
      <c r="CC74" s="100">
        <v>1612.8</v>
      </c>
      <c r="CD74" s="100">
        <v>5</v>
      </c>
      <c r="CE74" s="100">
        <v>2016</v>
      </c>
      <c r="CF74" s="100">
        <v>6</v>
      </c>
      <c r="CG74" s="100">
        <v>2419.1999999999998</v>
      </c>
      <c r="CH74" s="100">
        <v>7</v>
      </c>
      <c r="CI74" s="100">
        <v>2822.4</v>
      </c>
      <c r="CJ74" s="100">
        <v>4</v>
      </c>
      <c r="CK74" s="100">
        <v>1612.8</v>
      </c>
      <c r="CL74" s="100">
        <v>4</v>
      </c>
      <c r="CM74" s="100">
        <v>1612.8</v>
      </c>
      <c r="CN74" s="100">
        <v>8</v>
      </c>
      <c r="CO74" s="100">
        <v>3225.6</v>
      </c>
      <c r="CP74" s="100">
        <v>12</v>
      </c>
      <c r="CQ74" s="100">
        <v>4838.3999999999996</v>
      </c>
      <c r="CR74" s="100">
        <v>9</v>
      </c>
      <c r="CS74" s="100">
        <v>3628.7999999999997</v>
      </c>
      <c r="CT74" s="100">
        <v>14</v>
      </c>
      <c r="CU74" s="100">
        <v>5644.8</v>
      </c>
    </row>
    <row r="75" spans="2:99">
      <c r="C75" s="99" t="s">
        <v>241</v>
      </c>
      <c r="D75" s="100">
        <v>0</v>
      </c>
      <c r="E75" s="100">
        <v>0</v>
      </c>
      <c r="F75" s="100">
        <v>0.42396797123776275</v>
      </c>
      <c r="G75" s="100">
        <v>272.69619910012898</v>
      </c>
      <c r="H75" s="100">
        <v>4</v>
      </c>
      <c r="I75" s="100">
        <v>2572.7999999999997</v>
      </c>
      <c r="J75" s="100">
        <v>8</v>
      </c>
      <c r="K75" s="100">
        <v>5145.5999999999995</v>
      </c>
      <c r="L75" s="100">
        <v>4</v>
      </c>
      <c r="M75" s="100">
        <v>2572.7999999999997</v>
      </c>
      <c r="N75" s="100">
        <v>5</v>
      </c>
      <c r="O75" s="100">
        <v>3215.9999999999995</v>
      </c>
      <c r="P75" s="100">
        <v>4</v>
      </c>
      <c r="Q75" s="100">
        <v>2572.7999999999997</v>
      </c>
      <c r="R75" s="100">
        <v>4</v>
      </c>
      <c r="S75" s="100">
        <v>2572.7999999999997</v>
      </c>
      <c r="T75" s="100">
        <v>8</v>
      </c>
      <c r="U75" s="100">
        <v>5145.5999999999995</v>
      </c>
      <c r="V75" s="100">
        <v>7</v>
      </c>
      <c r="W75" s="100">
        <v>4502.3999999999996</v>
      </c>
      <c r="X75" s="100">
        <v>7</v>
      </c>
      <c r="Y75" s="100">
        <v>4502.3999999999996</v>
      </c>
      <c r="Z75" s="100">
        <v>9</v>
      </c>
      <c r="AA75" s="100">
        <v>5788.7999999999993</v>
      </c>
      <c r="AB75" s="100">
        <v>6</v>
      </c>
      <c r="AC75" s="100">
        <v>3859.2</v>
      </c>
      <c r="AD75" s="100">
        <v>5</v>
      </c>
      <c r="AE75" s="100">
        <v>3215.9999999999995</v>
      </c>
      <c r="AF75" s="100">
        <v>5</v>
      </c>
      <c r="AG75" s="100">
        <v>3215.9999999999995</v>
      </c>
      <c r="AH75" s="100">
        <v>4</v>
      </c>
      <c r="AI75" s="100">
        <v>2572.7999999999997</v>
      </c>
      <c r="AJ75" s="100">
        <v>27</v>
      </c>
      <c r="AK75" s="100">
        <v>17366.399999999998</v>
      </c>
      <c r="AL75" s="100">
        <v>29</v>
      </c>
      <c r="AM75" s="100">
        <v>18652.8</v>
      </c>
      <c r="AN75" s="100">
        <v>38</v>
      </c>
      <c r="AO75" s="100">
        <v>24441.599999999999</v>
      </c>
      <c r="AP75" s="100">
        <v>36</v>
      </c>
      <c r="AQ75" s="100">
        <v>23155.199999999997</v>
      </c>
      <c r="AR75" s="100">
        <v>6</v>
      </c>
      <c r="AS75" s="100">
        <v>3859.2</v>
      </c>
      <c r="AT75" s="100">
        <v>9</v>
      </c>
      <c r="AU75" s="100">
        <v>5788.7999999999993</v>
      </c>
      <c r="AV75" s="100">
        <v>8</v>
      </c>
      <c r="AW75" s="100">
        <v>5145.5999999999995</v>
      </c>
      <c r="AX75" s="100">
        <v>8</v>
      </c>
      <c r="AY75" s="100">
        <v>5145.5999999999995</v>
      </c>
      <c r="AZ75" s="100">
        <v>7</v>
      </c>
      <c r="BA75" s="100">
        <v>4502.3999999999996</v>
      </c>
      <c r="BB75" s="100">
        <v>4</v>
      </c>
      <c r="BC75" s="100">
        <v>2572.7999999999997</v>
      </c>
      <c r="BD75" s="100">
        <v>7</v>
      </c>
      <c r="BE75" s="100">
        <v>4502.3999999999996</v>
      </c>
      <c r="BF75" s="100">
        <v>5</v>
      </c>
      <c r="BG75" s="100">
        <v>3215.9999999999995</v>
      </c>
      <c r="BH75" s="100">
        <v>21</v>
      </c>
      <c r="BI75" s="100">
        <v>13507.199999999999</v>
      </c>
      <c r="BJ75" s="100">
        <v>25</v>
      </c>
      <c r="BK75" s="100">
        <v>16079.999999999998</v>
      </c>
      <c r="BL75" s="100">
        <v>27</v>
      </c>
      <c r="BM75" s="100">
        <v>17366.399999999998</v>
      </c>
      <c r="BN75" s="100">
        <v>28</v>
      </c>
      <c r="BO75" s="100">
        <v>18009.599999999999</v>
      </c>
      <c r="BP75" s="100">
        <v>11</v>
      </c>
      <c r="BQ75" s="100">
        <v>7075.1999999999989</v>
      </c>
      <c r="BR75" s="100">
        <v>13</v>
      </c>
      <c r="BS75" s="100">
        <v>8361.5999999999985</v>
      </c>
      <c r="BT75" s="100">
        <v>12</v>
      </c>
      <c r="BU75" s="100">
        <v>7718.4</v>
      </c>
      <c r="BV75" s="100">
        <v>8</v>
      </c>
      <c r="BW75" s="100">
        <v>5145.5999999999995</v>
      </c>
      <c r="BX75" s="100">
        <v>3</v>
      </c>
      <c r="BY75" s="100">
        <v>1929.6</v>
      </c>
      <c r="BZ75" s="100">
        <v>5</v>
      </c>
      <c r="CA75" s="100">
        <v>3215.9999999999995</v>
      </c>
      <c r="CB75" s="100">
        <v>4</v>
      </c>
      <c r="CC75" s="100">
        <v>2572.7999999999997</v>
      </c>
      <c r="CD75" s="100">
        <v>4</v>
      </c>
      <c r="CE75" s="100">
        <v>2572.7999999999997</v>
      </c>
      <c r="CF75" s="100">
        <v>7</v>
      </c>
      <c r="CG75" s="100">
        <v>4502.3999999999996</v>
      </c>
      <c r="CH75" s="100">
        <v>7</v>
      </c>
      <c r="CI75" s="100">
        <v>4502.3999999999996</v>
      </c>
      <c r="CJ75" s="100">
        <v>4</v>
      </c>
      <c r="CK75" s="100">
        <v>2572.7999999999997</v>
      </c>
      <c r="CL75" s="100">
        <v>4</v>
      </c>
      <c r="CM75" s="100">
        <v>2572.7999999999997</v>
      </c>
      <c r="CN75" s="100">
        <v>7</v>
      </c>
      <c r="CO75" s="100">
        <v>4502.3999999999996</v>
      </c>
      <c r="CP75" s="100">
        <v>12</v>
      </c>
      <c r="CQ75" s="100">
        <v>7718.4</v>
      </c>
      <c r="CR75" s="100">
        <v>8</v>
      </c>
      <c r="CS75" s="100">
        <v>5145.5999999999995</v>
      </c>
      <c r="CT75" s="100">
        <v>13</v>
      </c>
      <c r="CU75" s="100">
        <v>8361.5999999999985</v>
      </c>
    </row>
    <row r="76" spans="2:99">
      <c r="C76" s="99" t="s">
        <v>242</v>
      </c>
      <c r="D76" s="100">
        <v>0</v>
      </c>
      <c r="E76" s="100">
        <v>0</v>
      </c>
      <c r="F76" s="100">
        <v>0.42396797123776275</v>
      </c>
      <c r="G76" s="100">
        <v>330.1862559999696</v>
      </c>
      <c r="H76" s="100">
        <v>5</v>
      </c>
      <c r="I76" s="100">
        <v>3894</v>
      </c>
      <c r="J76" s="100">
        <v>7</v>
      </c>
      <c r="K76" s="100">
        <v>5451.5999999999995</v>
      </c>
      <c r="L76" s="100">
        <v>4</v>
      </c>
      <c r="M76" s="100">
        <v>3115.2</v>
      </c>
      <c r="N76" s="100">
        <v>4</v>
      </c>
      <c r="O76" s="100">
        <v>3115.2</v>
      </c>
      <c r="P76" s="100">
        <v>3</v>
      </c>
      <c r="Q76" s="100">
        <v>2336.3999999999996</v>
      </c>
      <c r="R76" s="100">
        <v>4</v>
      </c>
      <c r="S76" s="100">
        <v>3115.2</v>
      </c>
      <c r="T76" s="100">
        <v>7</v>
      </c>
      <c r="U76" s="100">
        <v>5451.5999999999995</v>
      </c>
      <c r="V76" s="100">
        <v>7</v>
      </c>
      <c r="W76" s="100">
        <v>5451.5999999999995</v>
      </c>
      <c r="X76" s="100">
        <v>6</v>
      </c>
      <c r="Y76" s="100">
        <v>4672.7999999999993</v>
      </c>
      <c r="Z76" s="100">
        <v>9</v>
      </c>
      <c r="AA76" s="100">
        <v>7009.2</v>
      </c>
      <c r="AB76" s="100">
        <v>6</v>
      </c>
      <c r="AC76" s="100">
        <v>4672.7999999999993</v>
      </c>
      <c r="AD76" s="100">
        <v>5</v>
      </c>
      <c r="AE76" s="100">
        <v>3894</v>
      </c>
      <c r="AF76" s="100">
        <v>5</v>
      </c>
      <c r="AG76" s="100">
        <v>3894</v>
      </c>
      <c r="AH76" s="100">
        <v>4</v>
      </c>
      <c r="AI76" s="100">
        <v>3115.2</v>
      </c>
      <c r="AJ76" s="100">
        <v>27</v>
      </c>
      <c r="AK76" s="100">
        <v>21027.599999999999</v>
      </c>
      <c r="AL76" s="100">
        <v>29</v>
      </c>
      <c r="AM76" s="100">
        <v>22585.199999999997</v>
      </c>
      <c r="AN76" s="100">
        <v>31</v>
      </c>
      <c r="AO76" s="100">
        <v>24142.799999999999</v>
      </c>
      <c r="AP76" s="100">
        <v>37</v>
      </c>
      <c r="AQ76" s="100">
        <v>28815.599999999999</v>
      </c>
      <c r="AR76" s="100">
        <v>6</v>
      </c>
      <c r="AS76" s="100">
        <v>4672.7999999999993</v>
      </c>
      <c r="AT76" s="100">
        <v>8</v>
      </c>
      <c r="AU76" s="100">
        <v>6230.4</v>
      </c>
      <c r="AV76" s="100">
        <v>8</v>
      </c>
      <c r="AW76" s="100">
        <v>6230.4</v>
      </c>
      <c r="AX76" s="100">
        <v>9</v>
      </c>
      <c r="AY76" s="100">
        <v>7009.2</v>
      </c>
      <c r="AZ76" s="100">
        <v>8</v>
      </c>
      <c r="BA76" s="100">
        <v>6230.4</v>
      </c>
      <c r="BB76" s="100">
        <v>4</v>
      </c>
      <c r="BC76" s="100">
        <v>3115.2</v>
      </c>
      <c r="BD76" s="100">
        <v>7</v>
      </c>
      <c r="BE76" s="100">
        <v>5451.5999999999995</v>
      </c>
      <c r="BF76" s="100">
        <v>5</v>
      </c>
      <c r="BG76" s="100">
        <v>3894</v>
      </c>
      <c r="BH76" s="100">
        <v>20</v>
      </c>
      <c r="BI76" s="100">
        <v>15576</v>
      </c>
      <c r="BJ76" s="100">
        <v>26</v>
      </c>
      <c r="BK76" s="100">
        <v>20248.8</v>
      </c>
      <c r="BL76" s="100">
        <v>27</v>
      </c>
      <c r="BM76" s="100">
        <v>21027.599999999999</v>
      </c>
      <c r="BN76" s="100">
        <v>26</v>
      </c>
      <c r="BO76" s="100">
        <v>20248.8</v>
      </c>
      <c r="BP76" s="100">
        <v>11</v>
      </c>
      <c r="BQ76" s="100">
        <v>8566.7999999999993</v>
      </c>
      <c r="BR76" s="100">
        <v>12</v>
      </c>
      <c r="BS76" s="100">
        <v>9345.5999999999985</v>
      </c>
      <c r="BT76" s="100">
        <v>12</v>
      </c>
      <c r="BU76" s="100">
        <v>9345.5999999999985</v>
      </c>
      <c r="BV76" s="100">
        <v>7</v>
      </c>
      <c r="BW76" s="100">
        <v>5451.5999999999995</v>
      </c>
      <c r="BX76" s="100">
        <v>3</v>
      </c>
      <c r="BY76" s="100">
        <v>2336.3999999999996</v>
      </c>
      <c r="BZ76" s="100">
        <v>5</v>
      </c>
      <c r="CA76" s="100">
        <v>3894</v>
      </c>
      <c r="CB76" s="100">
        <v>4</v>
      </c>
      <c r="CC76" s="100">
        <v>3115.2</v>
      </c>
      <c r="CD76" s="100">
        <v>5</v>
      </c>
      <c r="CE76" s="100">
        <v>3894</v>
      </c>
      <c r="CF76" s="100">
        <v>6</v>
      </c>
      <c r="CG76" s="100">
        <v>4672.7999999999993</v>
      </c>
      <c r="CH76" s="100">
        <v>7</v>
      </c>
      <c r="CI76" s="100">
        <v>5451.5999999999995</v>
      </c>
      <c r="CJ76" s="100">
        <v>4</v>
      </c>
      <c r="CK76" s="100">
        <v>3115.2</v>
      </c>
      <c r="CL76" s="100">
        <v>4</v>
      </c>
      <c r="CM76" s="100">
        <v>3115.2</v>
      </c>
      <c r="CN76" s="100">
        <v>7</v>
      </c>
      <c r="CO76" s="100">
        <v>5451.5999999999995</v>
      </c>
      <c r="CP76" s="100">
        <v>12</v>
      </c>
      <c r="CQ76" s="100">
        <v>9345.5999999999985</v>
      </c>
      <c r="CR76" s="100">
        <v>9</v>
      </c>
      <c r="CS76" s="100">
        <v>7009.2</v>
      </c>
      <c r="CT76" s="100">
        <v>14</v>
      </c>
      <c r="CU76" s="100">
        <v>10903.199999999999</v>
      </c>
    </row>
    <row r="77" spans="2:99">
      <c r="C77" s="99" t="s">
        <v>243</v>
      </c>
      <c r="D77" s="100">
        <v>0</v>
      </c>
      <c r="E77" s="100">
        <v>0</v>
      </c>
      <c r="F77" s="100">
        <v>0.36340111820379661</v>
      </c>
      <c r="G77" s="100">
        <v>101.17087130793696</v>
      </c>
      <c r="H77" s="100">
        <v>4</v>
      </c>
      <c r="I77" s="100">
        <v>1113.5999999999999</v>
      </c>
      <c r="J77" s="100">
        <v>7</v>
      </c>
      <c r="K77" s="100">
        <v>1948.7999999999997</v>
      </c>
      <c r="L77" s="100">
        <v>4</v>
      </c>
      <c r="M77" s="100">
        <v>1113.5999999999999</v>
      </c>
      <c r="N77" s="100">
        <v>5</v>
      </c>
      <c r="O77" s="100">
        <v>1392</v>
      </c>
      <c r="P77" s="100">
        <v>4</v>
      </c>
      <c r="Q77" s="100">
        <v>1113.5999999999999</v>
      </c>
      <c r="R77" s="100">
        <v>4</v>
      </c>
      <c r="S77" s="100">
        <v>1113.5999999999999</v>
      </c>
      <c r="T77" s="100">
        <v>8</v>
      </c>
      <c r="U77" s="100">
        <v>2227.1999999999998</v>
      </c>
      <c r="V77" s="100">
        <v>7</v>
      </c>
      <c r="W77" s="100">
        <v>1948.7999999999997</v>
      </c>
      <c r="X77" s="100">
        <v>6</v>
      </c>
      <c r="Y77" s="100">
        <v>1670.3999999999999</v>
      </c>
      <c r="Z77" s="100">
        <v>10</v>
      </c>
      <c r="AA77" s="100">
        <v>2784</v>
      </c>
      <c r="AB77" s="100">
        <v>6</v>
      </c>
      <c r="AC77" s="100">
        <v>1670.3999999999999</v>
      </c>
      <c r="AD77" s="100">
        <v>5</v>
      </c>
      <c r="AE77" s="100">
        <v>1392</v>
      </c>
      <c r="AF77" s="100">
        <v>5</v>
      </c>
      <c r="AG77" s="100">
        <v>1392</v>
      </c>
      <c r="AH77" s="100">
        <v>4</v>
      </c>
      <c r="AI77" s="100">
        <v>1113.5999999999999</v>
      </c>
      <c r="AJ77" s="100">
        <v>31</v>
      </c>
      <c r="AK77" s="100">
        <v>8630.4</v>
      </c>
      <c r="AL77" s="100">
        <v>29</v>
      </c>
      <c r="AM77" s="100">
        <v>8073.5999999999995</v>
      </c>
      <c r="AN77" s="100">
        <v>36</v>
      </c>
      <c r="AO77" s="100">
        <v>10022.4</v>
      </c>
      <c r="AP77" s="100">
        <v>44</v>
      </c>
      <c r="AQ77" s="100">
        <v>12249.599999999999</v>
      </c>
      <c r="AR77" s="100">
        <v>6</v>
      </c>
      <c r="AS77" s="100">
        <v>1670.3999999999999</v>
      </c>
      <c r="AT77" s="100">
        <v>9</v>
      </c>
      <c r="AU77" s="100">
        <v>2505.6</v>
      </c>
      <c r="AV77" s="100">
        <v>8</v>
      </c>
      <c r="AW77" s="100">
        <v>2227.1999999999998</v>
      </c>
      <c r="AX77" s="100">
        <v>9</v>
      </c>
      <c r="AY77" s="100">
        <v>2505.6</v>
      </c>
      <c r="AZ77" s="100">
        <v>6</v>
      </c>
      <c r="BA77" s="100">
        <v>1670.3999999999999</v>
      </c>
      <c r="BB77" s="100">
        <v>5</v>
      </c>
      <c r="BC77" s="100">
        <v>1392</v>
      </c>
      <c r="BD77" s="100">
        <v>7</v>
      </c>
      <c r="BE77" s="100">
        <v>1948.7999999999997</v>
      </c>
      <c r="BF77" s="100">
        <v>5</v>
      </c>
      <c r="BG77" s="100">
        <v>1392</v>
      </c>
      <c r="BH77" s="100">
        <v>22</v>
      </c>
      <c r="BI77" s="100">
        <v>6124.7999999999993</v>
      </c>
      <c r="BJ77" s="100">
        <v>28</v>
      </c>
      <c r="BK77" s="100">
        <v>7795.1999999999989</v>
      </c>
      <c r="BL77" s="100">
        <v>24</v>
      </c>
      <c r="BM77" s="100">
        <v>6681.5999999999995</v>
      </c>
      <c r="BN77" s="100">
        <v>28</v>
      </c>
      <c r="BO77" s="100">
        <v>7795.1999999999989</v>
      </c>
      <c r="BP77" s="100">
        <v>12</v>
      </c>
      <c r="BQ77" s="100">
        <v>3340.7999999999997</v>
      </c>
      <c r="BR77" s="100">
        <v>12</v>
      </c>
      <c r="BS77" s="100">
        <v>3340.7999999999997</v>
      </c>
      <c r="BT77" s="100">
        <v>13</v>
      </c>
      <c r="BU77" s="100">
        <v>3619.2</v>
      </c>
      <c r="BV77" s="100">
        <v>8</v>
      </c>
      <c r="BW77" s="100">
        <v>2227.1999999999998</v>
      </c>
      <c r="BX77" s="100">
        <v>3</v>
      </c>
      <c r="BY77" s="100">
        <v>835.19999999999993</v>
      </c>
      <c r="BZ77" s="100">
        <v>6</v>
      </c>
      <c r="CA77" s="100">
        <v>1670.3999999999999</v>
      </c>
      <c r="CB77" s="100">
        <v>5</v>
      </c>
      <c r="CC77" s="100">
        <v>1392</v>
      </c>
      <c r="CD77" s="100">
        <v>5</v>
      </c>
      <c r="CE77" s="100">
        <v>1392</v>
      </c>
      <c r="CF77" s="100">
        <v>7</v>
      </c>
      <c r="CG77" s="100">
        <v>1948.7999999999997</v>
      </c>
      <c r="CH77" s="100">
        <v>7</v>
      </c>
      <c r="CI77" s="100">
        <v>1948.7999999999997</v>
      </c>
      <c r="CJ77" s="100">
        <v>4</v>
      </c>
      <c r="CK77" s="100">
        <v>1113.5999999999999</v>
      </c>
      <c r="CL77" s="100">
        <v>5</v>
      </c>
      <c r="CM77" s="100">
        <v>1392</v>
      </c>
      <c r="CN77" s="100">
        <v>7</v>
      </c>
      <c r="CO77" s="100">
        <v>1948.7999999999997</v>
      </c>
      <c r="CP77" s="100">
        <v>13</v>
      </c>
      <c r="CQ77" s="100">
        <v>3619.2</v>
      </c>
      <c r="CR77" s="100">
        <v>9</v>
      </c>
      <c r="CS77" s="100">
        <v>2505.6</v>
      </c>
      <c r="CT77" s="100">
        <v>13</v>
      </c>
      <c r="CU77" s="100">
        <v>3619.2</v>
      </c>
    </row>
    <row r="78" spans="2:99">
      <c r="C78" s="99" t="s">
        <v>244</v>
      </c>
      <c r="D78" s="100">
        <v>0</v>
      </c>
      <c r="E78" s="100">
        <v>0</v>
      </c>
      <c r="F78" s="100">
        <v>0.42396797123776275</v>
      </c>
      <c r="G78" s="100">
        <v>234.03032012324505</v>
      </c>
      <c r="H78" s="100">
        <v>4</v>
      </c>
      <c r="I78" s="100">
        <v>2208</v>
      </c>
      <c r="J78" s="100">
        <v>7</v>
      </c>
      <c r="K78" s="100">
        <v>3864</v>
      </c>
      <c r="L78" s="100">
        <v>4</v>
      </c>
      <c r="M78" s="100">
        <v>2208</v>
      </c>
      <c r="N78" s="100">
        <v>5</v>
      </c>
      <c r="O78" s="100">
        <v>2760</v>
      </c>
      <c r="P78" s="100">
        <v>3</v>
      </c>
      <c r="Q78" s="100">
        <v>1656</v>
      </c>
      <c r="R78" s="100">
        <v>4</v>
      </c>
      <c r="S78" s="100">
        <v>2208</v>
      </c>
      <c r="T78" s="100">
        <v>7</v>
      </c>
      <c r="U78" s="100">
        <v>3864</v>
      </c>
      <c r="V78" s="100">
        <v>7</v>
      </c>
      <c r="W78" s="100">
        <v>3864</v>
      </c>
      <c r="X78" s="100">
        <v>6</v>
      </c>
      <c r="Y78" s="100">
        <v>3312</v>
      </c>
      <c r="Z78" s="100">
        <v>9</v>
      </c>
      <c r="AA78" s="100">
        <v>4968</v>
      </c>
      <c r="AB78" s="100">
        <v>6</v>
      </c>
      <c r="AC78" s="100">
        <v>3312</v>
      </c>
      <c r="AD78" s="100">
        <v>5</v>
      </c>
      <c r="AE78" s="100">
        <v>2760</v>
      </c>
      <c r="AF78" s="100">
        <v>5</v>
      </c>
      <c r="AG78" s="100">
        <v>2760</v>
      </c>
      <c r="AH78" s="100">
        <v>4</v>
      </c>
      <c r="AI78" s="100">
        <v>2208</v>
      </c>
      <c r="AJ78" s="100">
        <v>30</v>
      </c>
      <c r="AK78" s="100">
        <v>16560</v>
      </c>
      <c r="AL78" s="100">
        <v>27</v>
      </c>
      <c r="AM78" s="100">
        <v>14904</v>
      </c>
      <c r="AN78" s="100">
        <v>35</v>
      </c>
      <c r="AO78" s="100">
        <v>19320</v>
      </c>
      <c r="AP78" s="100">
        <v>37</v>
      </c>
      <c r="AQ78" s="100">
        <v>20424</v>
      </c>
      <c r="AR78" s="100">
        <v>7</v>
      </c>
      <c r="AS78" s="100">
        <v>3864</v>
      </c>
      <c r="AT78" s="100">
        <v>8</v>
      </c>
      <c r="AU78" s="100">
        <v>4416</v>
      </c>
      <c r="AV78" s="100">
        <v>8</v>
      </c>
      <c r="AW78" s="100">
        <v>4416</v>
      </c>
      <c r="AX78" s="100">
        <v>8</v>
      </c>
      <c r="AY78" s="100">
        <v>4416</v>
      </c>
      <c r="AZ78" s="100">
        <v>7</v>
      </c>
      <c r="BA78" s="100">
        <v>3864</v>
      </c>
      <c r="BB78" s="100">
        <v>4</v>
      </c>
      <c r="BC78" s="100">
        <v>2208</v>
      </c>
      <c r="BD78" s="100">
        <v>7</v>
      </c>
      <c r="BE78" s="100">
        <v>3864</v>
      </c>
      <c r="BF78" s="100">
        <v>5</v>
      </c>
      <c r="BG78" s="100">
        <v>2760</v>
      </c>
      <c r="BH78" s="100">
        <v>20</v>
      </c>
      <c r="BI78" s="100">
        <v>11040</v>
      </c>
      <c r="BJ78" s="100">
        <v>25</v>
      </c>
      <c r="BK78" s="100">
        <v>13800</v>
      </c>
      <c r="BL78" s="100">
        <v>28</v>
      </c>
      <c r="BM78" s="100">
        <v>15456</v>
      </c>
      <c r="BN78" s="100">
        <v>27</v>
      </c>
      <c r="BO78" s="100">
        <v>14904</v>
      </c>
      <c r="BP78" s="100">
        <v>12</v>
      </c>
      <c r="BQ78" s="100">
        <v>6624</v>
      </c>
      <c r="BR78" s="100">
        <v>12</v>
      </c>
      <c r="BS78" s="100">
        <v>6624</v>
      </c>
      <c r="BT78" s="100">
        <v>13</v>
      </c>
      <c r="BU78" s="100">
        <v>7176</v>
      </c>
      <c r="BV78" s="100">
        <v>8</v>
      </c>
      <c r="BW78" s="100">
        <v>4416</v>
      </c>
      <c r="BX78" s="100">
        <v>3</v>
      </c>
      <c r="BY78" s="100">
        <v>1656</v>
      </c>
      <c r="BZ78" s="100">
        <v>6</v>
      </c>
      <c r="CA78" s="100">
        <v>3312</v>
      </c>
      <c r="CB78" s="100">
        <v>4</v>
      </c>
      <c r="CC78" s="100">
        <v>2208</v>
      </c>
      <c r="CD78" s="100">
        <v>5</v>
      </c>
      <c r="CE78" s="100">
        <v>2760</v>
      </c>
      <c r="CF78" s="100">
        <v>6</v>
      </c>
      <c r="CG78" s="100">
        <v>3312</v>
      </c>
      <c r="CH78" s="100">
        <v>7</v>
      </c>
      <c r="CI78" s="100">
        <v>3864</v>
      </c>
      <c r="CJ78" s="100">
        <v>5</v>
      </c>
      <c r="CK78" s="100">
        <v>2760</v>
      </c>
      <c r="CL78" s="100">
        <v>4</v>
      </c>
      <c r="CM78" s="100">
        <v>2208</v>
      </c>
      <c r="CN78" s="100">
        <v>8</v>
      </c>
      <c r="CO78" s="100">
        <v>4416</v>
      </c>
      <c r="CP78" s="100">
        <v>12</v>
      </c>
      <c r="CQ78" s="100">
        <v>6624</v>
      </c>
      <c r="CR78" s="100">
        <v>10</v>
      </c>
      <c r="CS78" s="100">
        <v>5520</v>
      </c>
      <c r="CT78" s="100">
        <v>14</v>
      </c>
      <c r="CU78" s="100">
        <v>7728</v>
      </c>
    </row>
    <row r="79" spans="2:99">
      <c r="C79" s="99" t="s">
        <v>245</v>
      </c>
      <c r="D79" s="100">
        <v>0</v>
      </c>
      <c r="E79" s="100">
        <v>0</v>
      </c>
      <c r="F79" s="100">
        <v>0.36340111820379661</v>
      </c>
      <c r="G79" s="100">
        <v>275.1673267039148</v>
      </c>
      <c r="H79" s="100">
        <v>4</v>
      </c>
      <c r="I79" s="100">
        <v>3028.7999999999997</v>
      </c>
      <c r="J79" s="100">
        <v>7</v>
      </c>
      <c r="K79" s="100">
        <v>5300.4</v>
      </c>
      <c r="L79" s="100">
        <v>4</v>
      </c>
      <c r="M79" s="100">
        <v>3028.7999999999997</v>
      </c>
      <c r="N79" s="100">
        <v>5</v>
      </c>
      <c r="O79" s="100">
        <v>3785.9999999999995</v>
      </c>
      <c r="P79" s="100">
        <v>3</v>
      </c>
      <c r="Q79" s="100">
        <v>2271.6</v>
      </c>
      <c r="R79" s="100">
        <v>4</v>
      </c>
      <c r="S79" s="100">
        <v>3028.7999999999997</v>
      </c>
      <c r="T79" s="100">
        <v>8</v>
      </c>
      <c r="U79" s="100">
        <v>6057.5999999999995</v>
      </c>
      <c r="V79" s="100">
        <v>7</v>
      </c>
      <c r="W79" s="100">
        <v>5300.4</v>
      </c>
      <c r="X79" s="100">
        <v>6</v>
      </c>
      <c r="Y79" s="100">
        <v>4543.2</v>
      </c>
      <c r="Z79" s="100">
        <v>8</v>
      </c>
      <c r="AA79" s="100">
        <v>6057.5999999999995</v>
      </c>
      <c r="AB79" s="100">
        <v>5</v>
      </c>
      <c r="AC79" s="100">
        <v>3785.9999999999995</v>
      </c>
      <c r="AD79" s="100">
        <v>5</v>
      </c>
      <c r="AE79" s="100">
        <v>3785.9999999999995</v>
      </c>
      <c r="AF79" s="100">
        <v>5</v>
      </c>
      <c r="AG79" s="100">
        <v>3785.9999999999995</v>
      </c>
      <c r="AH79" s="100">
        <v>4</v>
      </c>
      <c r="AI79" s="100">
        <v>3028.7999999999997</v>
      </c>
      <c r="AJ79" s="100">
        <v>28</v>
      </c>
      <c r="AK79" s="100">
        <v>21201.599999999999</v>
      </c>
      <c r="AL79" s="100">
        <v>27</v>
      </c>
      <c r="AM79" s="100">
        <v>20444.399999999998</v>
      </c>
      <c r="AN79" s="100">
        <v>35</v>
      </c>
      <c r="AO79" s="100">
        <v>26501.999999999996</v>
      </c>
      <c r="AP79" s="100">
        <v>42</v>
      </c>
      <c r="AQ79" s="100">
        <v>31802.399999999998</v>
      </c>
      <c r="AR79" s="100">
        <v>6</v>
      </c>
      <c r="AS79" s="100">
        <v>4543.2</v>
      </c>
      <c r="AT79" s="100">
        <v>8</v>
      </c>
      <c r="AU79" s="100">
        <v>6057.5999999999995</v>
      </c>
      <c r="AV79" s="100">
        <v>8</v>
      </c>
      <c r="AW79" s="100">
        <v>6057.5999999999995</v>
      </c>
      <c r="AX79" s="100">
        <v>8</v>
      </c>
      <c r="AY79" s="100">
        <v>6057.5999999999995</v>
      </c>
      <c r="AZ79" s="100">
        <v>7</v>
      </c>
      <c r="BA79" s="100">
        <v>5300.4</v>
      </c>
      <c r="BB79" s="100">
        <v>5</v>
      </c>
      <c r="BC79" s="100">
        <v>3785.9999999999995</v>
      </c>
      <c r="BD79" s="100">
        <v>7</v>
      </c>
      <c r="BE79" s="100">
        <v>5300.4</v>
      </c>
      <c r="BF79" s="100">
        <v>5</v>
      </c>
      <c r="BG79" s="100">
        <v>3785.9999999999995</v>
      </c>
      <c r="BH79" s="100">
        <v>18</v>
      </c>
      <c r="BI79" s="100">
        <v>13629.599999999999</v>
      </c>
      <c r="BJ79" s="100">
        <v>27</v>
      </c>
      <c r="BK79" s="100">
        <v>20444.399999999998</v>
      </c>
      <c r="BL79" s="100">
        <v>23</v>
      </c>
      <c r="BM79" s="100">
        <v>17415.599999999999</v>
      </c>
      <c r="BN79" s="100">
        <v>24</v>
      </c>
      <c r="BO79" s="100">
        <v>18172.8</v>
      </c>
      <c r="BP79" s="100">
        <v>11</v>
      </c>
      <c r="BQ79" s="100">
        <v>8329.1999999999989</v>
      </c>
      <c r="BR79" s="100">
        <v>12</v>
      </c>
      <c r="BS79" s="100">
        <v>9086.4</v>
      </c>
      <c r="BT79" s="100">
        <v>11</v>
      </c>
      <c r="BU79" s="100">
        <v>8329.1999999999989</v>
      </c>
      <c r="BV79" s="100">
        <v>7</v>
      </c>
      <c r="BW79" s="100">
        <v>5300.4</v>
      </c>
      <c r="BX79" s="100">
        <v>3</v>
      </c>
      <c r="BY79" s="100">
        <v>2271.6</v>
      </c>
      <c r="BZ79" s="100">
        <v>5</v>
      </c>
      <c r="CA79" s="100">
        <v>3785.9999999999995</v>
      </c>
      <c r="CB79" s="100">
        <v>4</v>
      </c>
      <c r="CC79" s="100">
        <v>3028.7999999999997</v>
      </c>
      <c r="CD79" s="100">
        <v>5</v>
      </c>
      <c r="CE79" s="100">
        <v>3785.9999999999995</v>
      </c>
      <c r="CF79" s="100">
        <v>6</v>
      </c>
      <c r="CG79" s="100">
        <v>4543.2</v>
      </c>
      <c r="CH79" s="100">
        <v>7</v>
      </c>
      <c r="CI79" s="100">
        <v>5300.4</v>
      </c>
      <c r="CJ79" s="100">
        <v>4</v>
      </c>
      <c r="CK79" s="100">
        <v>3028.7999999999997</v>
      </c>
      <c r="CL79" s="100">
        <v>4</v>
      </c>
      <c r="CM79" s="100">
        <v>3028.7999999999997</v>
      </c>
      <c r="CN79" s="100">
        <v>7</v>
      </c>
      <c r="CO79" s="100">
        <v>5300.4</v>
      </c>
      <c r="CP79" s="100">
        <v>14</v>
      </c>
      <c r="CQ79" s="100">
        <v>10600.8</v>
      </c>
      <c r="CR79" s="100">
        <v>8</v>
      </c>
      <c r="CS79" s="100">
        <v>6057.5999999999995</v>
      </c>
      <c r="CT79" s="100">
        <v>13</v>
      </c>
      <c r="CU79" s="100">
        <v>9843.5999999999985</v>
      </c>
    </row>
    <row r="80" spans="2:99">
      <c r="C80" s="99" t="s">
        <v>246</v>
      </c>
      <c r="D80" s="100">
        <v>0</v>
      </c>
      <c r="E80" s="100">
        <v>0</v>
      </c>
      <c r="F80" s="100">
        <v>0.36340111820379661</v>
      </c>
      <c r="G80" s="100">
        <v>292.61058037769703</v>
      </c>
      <c r="H80" s="100">
        <v>4</v>
      </c>
      <c r="I80" s="100">
        <v>3220.7999999999997</v>
      </c>
      <c r="J80" s="100">
        <v>7</v>
      </c>
      <c r="K80" s="100">
        <v>5636.4</v>
      </c>
      <c r="L80" s="100">
        <v>4</v>
      </c>
      <c r="M80" s="100">
        <v>3220.7999999999997</v>
      </c>
      <c r="N80" s="100">
        <v>4</v>
      </c>
      <c r="O80" s="100">
        <v>3220.7999999999997</v>
      </c>
      <c r="P80" s="100">
        <v>3</v>
      </c>
      <c r="Q80" s="100">
        <v>2415.6</v>
      </c>
      <c r="R80" s="100">
        <v>4</v>
      </c>
      <c r="S80" s="100">
        <v>3220.7999999999997</v>
      </c>
      <c r="T80" s="100">
        <v>7</v>
      </c>
      <c r="U80" s="100">
        <v>5636.4</v>
      </c>
      <c r="V80" s="100">
        <v>6</v>
      </c>
      <c r="W80" s="100">
        <v>4831.2</v>
      </c>
      <c r="X80" s="100">
        <v>6</v>
      </c>
      <c r="Y80" s="100">
        <v>4831.2</v>
      </c>
      <c r="Z80" s="100">
        <v>9</v>
      </c>
      <c r="AA80" s="100">
        <v>7246.7999999999993</v>
      </c>
      <c r="AB80" s="100">
        <v>6</v>
      </c>
      <c r="AC80" s="100">
        <v>4831.2</v>
      </c>
      <c r="AD80" s="100">
        <v>5</v>
      </c>
      <c r="AE80" s="100">
        <v>4025.9999999999995</v>
      </c>
      <c r="AF80" s="100">
        <v>5</v>
      </c>
      <c r="AG80" s="100">
        <v>4025.9999999999995</v>
      </c>
      <c r="AH80" s="100">
        <v>3</v>
      </c>
      <c r="AI80" s="100">
        <v>2415.6</v>
      </c>
      <c r="AJ80" s="100">
        <v>25</v>
      </c>
      <c r="AK80" s="100">
        <v>20130</v>
      </c>
      <c r="AL80" s="100">
        <v>27</v>
      </c>
      <c r="AM80" s="100">
        <v>21740.399999999998</v>
      </c>
      <c r="AN80" s="100">
        <v>31</v>
      </c>
      <c r="AO80" s="100">
        <v>24961.199999999997</v>
      </c>
      <c r="AP80" s="100">
        <v>38</v>
      </c>
      <c r="AQ80" s="100">
        <v>30597.599999999999</v>
      </c>
      <c r="AR80" s="100">
        <v>6</v>
      </c>
      <c r="AS80" s="100">
        <v>4831.2</v>
      </c>
      <c r="AT80" s="100">
        <v>9</v>
      </c>
      <c r="AU80" s="100">
        <v>7246.7999999999993</v>
      </c>
      <c r="AV80" s="100">
        <v>8</v>
      </c>
      <c r="AW80" s="100">
        <v>6441.5999999999995</v>
      </c>
      <c r="AX80" s="100">
        <v>9</v>
      </c>
      <c r="AY80" s="100">
        <v>7246.7999999999993</v>
      </c>
      <c r="AZ80" s="100">
        <v>7</v>
      </c>
      <c r="BA80" s="100">
        <v>5636.4</v>
      </c>
      <c r="BB80" s="100">
        <v>4</v>
      </c>
      <c r="BC80" s="100">
        <v>3220.7999999999997</v>
      </c>
      <c r="BD80" s="100">
        <v>7</v>
      </c>
      <c r="BE80" s="100">
        <v>5636.4</v>
      </c>
      <c r="BF80" s="100">
        <v>4</v>
      </c>
      <c r="BG80" s="100">
        <v>3220.7999999999997</v>
      </c>
      <c r="BH80" s="100">
        <v>17</v>
      </c>
      <c r="BI80" s="100">
        <v>13688.4</v>
      </c>
      <c r="BJ80" s="100">
        <v>23</v>
      </c>
      <c r="BK80" s="100">
        <v>18519.599999999999</v>
      </c>
      <c r="BL80" s="100">
        <v>27</v>
      </c>
      <c r="BM80" s="100">
        <v>21740.399999999998</v>
      </c>
      <c r="BN80" s="100">
        <v>28</v>
      </c>
      <c r="BO80" s="100">
        <v>22545.599999999999</v>
      </c>
      <c r="BP80" s="100">
        <v>10</v>
      </c>
      <c r="BQ80" s="100">
        <v>8051.9999999999991</v>
      </c>
      <c r="BR80" s="100">
        <v>11</v>
      </c>
      <c r="BS80" s="100">
        <v>8857.1999999999989</v>
      </c>
      <c r="BT80" s="100">
        <v>11</v>
      </c>
      <c r="BU80" s="100">
        <v>8857.1999999999989</v>
      </c>
      <c r="BV80" s="100">
        <v>7</v>
      </c>
      <c r="BW80" s="100">
        <v>5636.4</v>
      </c>
      <c r="BX80" s="100">
        <v>3</v>
      </c>
      <c r="BY80" s="100">
        <v>2415.6</v>
      </c>
      <c r="BZ80" s="100">
        <v>5</v>
      </c>
      <c r="CA80" s="100">
        <v>4025.9999999999995</v>
      </c>
      <c r="CB80" s="100">
        <v>4</v>
      </c>
      <c r="CC80" s="100">
        <v>3220.7999999999997</v>
      </c>
      <c r="CD80" s="100">
        <v>5</v>
      </c>
      <c r="CE80" s="100">
        <v>4025.9999999999995</v>
      </c>
      <c r="CF80" s="100">
        <v>7</v>
      </c>
      <c r="CG80" s="100">
        <v>5636.4</v>
      </c>
      <c r="CH80" s="100">
        <v>7</v>
      </c>
      <c r="CI80" s="100">
        <v>5636.4</v>
      </c>
      <c r="CJ80" s="100">
        <v>4</v>
      </c>
      <c r="CK80" s="100">
        <v>3220.7999999999997</v>
      </c>
      <c r="CL80" s="100">
        <v>4</v>
      </c>
      <c r="CM80" s="100">
        <v>3220.7999999999997</v>
      </c>
      <c r="CN80" s="100">
        <v>7</v>
      </c>
      <c r="CO80" s="100">
        <v>5636.4</v>
      </c>
      <c r="CP80" s="100">
        <v>12</v>
      </c>
      <c r="CQ80" s="100">
        <v>9662.4</v>
      </c>
      <c r="CR80" s="100">
        <v>9</v>
      </c>
      <c r="CS80" s="100">
        <v>7246.7999999999993</v>
      </c>
      <c r="CT80" s="100">
        <v>13</v>
      </c>
      <c r="CU80" s="100">
        <v>10467.599999999999</v>
      </c>
    </row>
    <row r="81" spans="2:99">
      <c r="C81" s="99" t="s">
        <v>247</v>
      </c>
      <c r="D81" s="100">
        <v>0</v>
      </c>
      <c r="E81" s="100">
        <v>0</v>
      </c>
      <c r="F81" s="100">
        <v>0.36340111820379661</v>
      </c>
      <c r="G81" s="100">
        <v>273.85908267838113</v>
      </c>
      <c r="H81" s="100">
        <v>4</v>
      </c>
      <c r="I81" s="100">
        <v>3014.4</v>
      </c>
      <c r="J81" s="100">
        <v>8</v>
      </c>
      <c r="K81" s="100">
        <v>6028.8</v>
      </c>
      <c r="L81" s="100">
        <v>4</v>
      </c>
      <c r="M81" s="100">
        <v>3014.4</v>
      </c>
      <c r="N81" s="100">
        <v>5</v>
      </c>
      <c r="O81" s="100">
        <v>3768</v>
      </c>
      <c r="P81" s="100">
        <v>3</v>
      </c>
      <c r="Q81" s="100">
        <v>2260.8000000000002</v>
      </c>
      <c r="R81" s="100">
        <v>4</v>
      </c>
      <c r="S81" s="100">
        <v>3014.4</v>
      </c>
      <c r="T81" s="100">
        <v>8</v>
      </c>
      <c r="U81" s="100">
        <v>6028.8</v>
      </c>
      <c r="V81" s="100">
        <v>7</v>
      </c>
      <c r="W81" s="100">
        <v>5275.2</v>
      </c>
      <c r="X81" s="100">
        <v>6</v>
      </c>
      <c r="Y81" s="100">
        <v>4521.6000000000004</v>
      </c>
      <c r="Z81" s="100">
        <v>9</v>
      </c>
      <c r="AA81" s="100">
        <v>6782.4000000000005</v>
      </c>
      <c r="AB81" s="100">
        <v>5</v>
      </c>
      <c r="AC81" s="100">
        <v>3768</v>
      </c>
      <c r="AD81" s="100">
        <v>5</v>
      </c>
      <c r="AE81" s="100">
        <v>3768</v>
      </c>
      <c r="AF81" s="100">
        <v>5</v>
      </c>
      <c r="AG81" s="100">
        <v>3768</v>
      </c>
      <c r="AH81" s="100">
        <v>4</v>
      </c>
      <c r="AI81" s="100">
        <v>3014.4</v>
      </c>
      <c r="AJ81" s="100">
        <v>28</v>
      </c>
      <c r="AK81" s="100">
        <v>21100.799999999999</v>
      </c>
      <c r="AL81" s="100">
        <v>30</v>
      </c>
      <c r="AM81" s="100">
        <v>22608</v>
      </c>
      <c r="AN81" s="100">
        <v>36</v>
      </c>
      <c r="AO81" s="100">
        <v>27129.600000000002</v>
      </c>
      <c r="AP81" s="100">
        <v>42</v>
      </c>
      <c r="AQ81" s="100">
        <v>31651.200000000001</v>
      </c>
      <c r="AR81" s="100">
        <v>6</v>
      </c>
      <c r="AS81" s="100">
        <v>4521.6000000000004</v>
      </c>
      <c r="AT81" s="100">
        <v>8</v>
      </c>
      <c r="AU81" s="100">
        <v>6028.8</v>
      </c>
      <c r="AV81" s="100">
        <v>8</v>
      </c>
      <c r="AW81" s="100">
        <v>6028.8</v>
      </c>
      <c r="AX81" s="100">
        <v>9</v>
      </c>
      <c r="AY81" s="100">
        <v>6782.4000000000005</v>
      </c>
      <c r="AZ81" s="100">
        <v>7</v>
      </c>
      <c r="BA81" s="100">
        <v>5275.2</v>
      </c>
      <c r="BB81" s="100">
        <v>5</v>
      </c>
      <c r="BC81" s="100">
        <v>3768</v>
      </c>
      <c r="BD81" s="100">
        <v>7</v>
      </c>
      <c r="BE81" s="100">
        <v>5275.2</v>
      </c>
      <c r="BF81" s="100">
        <v>5</v>
      </c>
      <c r="BG81" s="100">
        <v>3768</v>
      </c>
      <c r="BH81" s="100">
        <v>19</v>
      </c>
      <c r="BI81" s="100">
        <v>14318.4</v>
      </c>
      <c r="BJ81" s="100">
        <v>25</v>
      </c>
      <c r="BK81" s="100">
        <v>18840</v>
      </c>
      <c r="BL81" s="100">
        <v>26</v>
      </c>
      <c r="BM81" s="100">
        <v>19593.600000000002</v>
      </c>
      <c r="BN81" s="100">
        <v>29</v>
      </c>
      <c r="BO81" s="100">
        <v>21854.400000000001</v>
      </c>
      <c r="BP81" s="100">
        <v>12</v>
      </c>
      <c r="BQ81" s="100">
        <v>9043.2000000000007</v>
      </c>
      <c r="BR81" s="100">
        <v>12</v>
      </c>
      <c r="BS81" s="100">
        <v>9043.2000000000007</v>
      </c>
      <c r="BT81" s="100">
        <v>11</v>
      </c>
      <c r="BU81" s="100">
        <v>8289.6</v>
      </c>
      <c r="BV81" s="100">
        <v>8</v>
      </c>
      <c r="BW81" s="100">
        <v>6028.8</v>
      </c>
      <c r="BX81" s="100">
        <v>3</v>
      </c>
      <c r="BY81" s="100">
        <v>2260.8000000000002</v>
      </c>
      <c r="BZ81" s="100">
        <v>5</v>
      </c>
      <c r="CA81" s="100">
        <v>3768</v>
      </c>
      <c r="CB81" s="100">
        <v>4</v>
      </c>
      <c r="CC81" s="100">
        <v>3014.4</v>
      </c>
      <c r="CD81" s="100">
        <v>5</v>
      </c>
      <c r="CE81" s="100">
        <v>3768</v>
      </c>
      <c r="CF81" s="100">
        <v>6</v>
      </c>
      <c r="CG81" s="100">
        <v>4521.6000000000004</v>
      </c>
      <c r="CH81" s="100">
        <v>7</v>
      </c>
      <c r="CI81" s="100">
        <v>5275.2</v>
      </c>
      <c r="CJ81" s="100">
        <v>4</v>
      </c>
      <c r="CK81" s="100">
        <v>3014.4</v>
      </c>
      <c r="CL81" s="100">
        <v>4</v>
      </c>
      <c r="CM81" s="100">
        <v>3014.4</v>
      </c>
      <c r="CN81" s="100">
        <v>8</v>
      </c>
      <c r="CO81" s="100">
        <v>6028.8</v>
      </c>
      <c r="CP81" s="100">
        <v>12</v>
      </c>
      <c r="CQ81" s="100">
        <v>9043.2000000000007</v>
      </c>
      <c r="CR81" s="100">
        <v>8</v>
      </c>
      <c r="CS81" s="100">
        <v>6028.8</v>
      </c>
      <c r="CT81" s="100">
        <v>12</v>
      </c>
      <c r="CU81" s="100">
        <v>9043.2000000000007</v>
      </c>
    </row>
    <row r="82" spans="2:99">
      <c r="C82" s="99" t="s">
        <v>248</v>
      </c>
      <c r="D82" s="100">
        <v>0</v>
      </c>
      <c r="E82" s="100">
        <v>0</v>
      </c>
      <c r="F82" s="100">
        <v>0.42396797123776275</v>
      </c>
      <c r="G82" s="100">
        <v>215.71490376577364</v>
      </c>
      <c r="H82" s="100">
        <v>4</v>
      </c>
      <c r="I82" s="100">
        <v>2035.1999999999996</v>
      </c>
      <c r="J82" s="100">
        <v>7</v>
      </c>
      <c r="K82" s="100">
        <v>3561.5999999999995</v>
      </c>
      <c r="L82" s="100">
        <v>4</v>
      </c>
      <c r="M82" s="100">
        <v>2035.1999999999996</v>
      </c>
      <c r="N82" s="100">
        <v>4</v>
      </c>
      <c r="O82" s="100">
        <v>2035.1999999999996</v>
      </c>
      <c r="P82" s="100">
        <v>3</v>
      </c>
      <c r="Q82" s="100">
        <v>1526.3999999999996</v>
      </c>
      <c r="R82" s="100">
        <v>4</v>
      </c>
      <c r="S82" s="100">
        <v>2035.1999999999996</v>
      </c>
      <c r="T82" s="100">
        <v>8</v>
      </c>
      <c r="U82" s="100">
        <v>4070.3999999999992</v>
      </c>
      <c r="V82" s="100">
        <v>6</v>
      </c>
      <c r="W82" s="100">
        <v>3052.7999999999993</v>
      </c>
      <c r="X82" s="100">
        <v>7</v>
      </c>
      <c r="Y82" s="100">
        <v>3561.5999999999995</v>
      </c>
      <c r="Z82" s="100">
        <v>9</v>
      </c>
      <c r="AA82" s="100">
        <v>4579.1999999999989</v>
      </c>
      <c r="AB82" s="100">
        <v>5</v>
      </c>
      <c r="AC82" s="100">
        <v>2543.9999999999995</v>
      </c>
      <c r="AD82" s="100">
        <v>5</v>
      </c>
      <c r="AE82" s="100">
        <v>2543.9999999999995</v>
      </c>
      <c r="AF82" s="100">
        <v>5</v>
      </c>
      <c r="AG82" s="100">
        <v>2543.9999999999995</v>
      </c>
      <c r="AH82" s="100">
        <v>4</v>
      </c>
      <c r="AI82" s="100">
        <v>2035.1999999999996</v>
      </c>
      <c r="AJ82" s="100">
        <v>27</v>
      </c>
      <c r="AK82" s="100">
        <v>13737.599999999997</v>
      </c>
      <c r="AL82" s="100">
        <v>32</v>
      </c>
      <c r="AM82" s="100">
        <v>16281.599999999997</v>
      </c>
      <c r="AN82" s="100">
        <v>39</v>
      </c>
      <c r="AO82" s="100">
        <v>19843.199999999997</v>
      </c>
      <c r="AP82" s="100">
        <v>43</v>
      </c>
      <c r="AQ82" s="100">
        <v>21878.399999999994</v>
      </c>
      <c r="AR82" s="100">
        <v>6</v>
      </c>
      <c r="AS82" s="100">
        <v>3052.7999999999993</v>
      </c>
      <c r="AT82" s="100">
        <v>8</v>
      </c>
      <c r="AU82" s="100">
        <v>4070.3999999999992</v>
      </c>
      <c r="AV82" s="100">
        <v>8</v>
      </c>
      <c r="AW82" s="100">
        <v>4070.3999999999992</v>
      </c>
      <c r="AX82" s="100">
        <v>9</v>
      </c>
      <c r="AY82" s="100">
        <v>4579.1999999999989</v>
      </c>
      <c r="AZ82" s="100">
        <v>6</v>
      </c>
      <c r="BA82" s="100">
        <v>3052.7999999999993</v>
      </c>
      <c r="BB82" s="100">
        <v>5</v>
      </c>
      <c r="BC82" s="100">
        <v>2543.9999999999995</v>
      </c>
      <c r="BD82" s="100">
        <v>7</v>
      </c>
      <c r="BE82" s="100">
        <v>3561.5999999999995</v>
      </c>
      <c r="BF82" s="100">
        <v>5</v>
      </c>
      <c r="BG82" s="100">
        <v>2543.9999999999995</v>
      </c>
      <c r="BH82" s="100">
        <v>20</v>
      </c>
      <c r="BI82" s="100">
        <v>10175.999999999998</v>
      </c>
      <c r="BJ82" s="100">
        <v>27</v>
      </c>
      <c r="BK82" s="100">
        <v>13737.599999999997</v>
      </c>
      <c r="BL82" s="100">
        <v>28</v>
      </c>
      <c r="BM82" s="100">
        <v>14246.399999999998</v>
      </c>
      <c r="BN82" s="100">
        <v>27</v>
      </c>
      <c r="BO82" s="100">
        <v>13737.599999999997</v>
      </c>
      <c r="BP82" s="100">
        <v>12</v>
      </c>
      <c r="BQ82" s="100">
        <v>6105.5999999999985</v>
      </c>
      <c r="BR82" s="100">
        <v>12</v>
      </c>
      <c r="BS82" s="100">
        <v>6105.5999999999985</v>
      </c>
      <c r="BT82" s="100">
        <v>13</v>
      </c>
      <c r="BU82" s="100">
        <v>6614.3999999999987</v>
      </c>
      <c r="BV82" s="100">
        <v>7</v>
      </c>
      <c r="BW82" s="100">
        <v>3561.5999999999995</v>
      </c>
      <c r="BX82" s="100">
        <v>3</v>
      </c>
      <c r="BY82" s="100">
        <v>1526.3999999999996</v>
      </c>
      <c r="BZ82" s="100">
        <v>5</v>
      </c>
      <c r="CA82" s="100">
        <v>2543.9999999999995</v>
      </c>
      <c r="CB82" s="100">
        <v>4</v>
      </c>
      <c r="CC82" s="100">
        <v>2035.1999999999996</v>
      </c>
      <c r="CD82" s="100">
        <v>5</v>
      </c>
      <c r="CE82" s="100">
        <v>2543.9999999999995</v>
      </c>
      <c r="CF82" s="100">
        <v>6</v>
      </c>
      <c r="CG82" s="100">
        <v>3052.7999999999993</v>
      </c>
      <c r="CH82" s="100">
        <v>7</v>
      </c>
      <c r="CI82" s="100">
        <v>3561.5999999999995</v>
      </c>
      <c r="CJ82" s="100">
        <v>4</v>
      </c>
      <c r="CK82" s="100">
        <v>2035.1999999999996</v>
      </c>
      <c r="CL82" s="100">
        <v>5</v>
      </c>
      <c r="CM82" s="100">
        <v>2543.9999999999995</v>
      </c>
      <c r="CN82" s="100">
        <v>8</v>
      </c>
      <c r="CO82" s="100">
        <v>4070.3999999999992</v>
      </c>
      <c r="CP82" s="100">
        <v>14</v>
      </c>
      <c r="CQ82" s="100">
        <v>7123.1999999999989</v>
      </c>
      <c r="CR82" s="100">
        <v>10</v>
      </c>
      <c r="CS82" s="100">
        <v>5087.9999999999991</v>
      </c>
      <c r="CT82" s="100">
        <v>15</v>
      </c>
      <c r="CU82" s="100">
        <v>7631.9999999999982</v>
      </c>
    </row>
    <row r="83" spans="2:99">
      <c r="C83" s="99" t="s">
        <v>249</v>
      </c>
      <c r="D83" s="100">
        <v>0</v>
      </c>
      <c r="E83" s="100">
        <v>0</v>
      </c>
      <c r="F83" s="100">
        <v>0.36340111820379661</v>
      </c>
      <c r="G83" s="100">
        <v>312.67032210254661</v>
      </c>
      <c r="H83" s="100">
        <v>4</v>
      </c>
      <c r="I83" s="100">
        <v>3441.6</v>
      </c>
      <c r="J83" s="100">
        <v>7</v>
      </c>
      <c r="K83" s="100">
        <v>6022.8</v>
      </c>
      <c r="L83" s="100">
        <v>3</v>
      </c>
      <c r="M83" s="100">
        <v>2581.1999999999998</v>
      </c>
      <c r="N83" s="100">
        <v>4</v>
      </c>
      <c r="O83" s="100">
        <v>3441.6</v>
      </c>
      <c r="P83" s="100">
        <v>3</v>
      </c>
      <c r="Q83" s="100">
        <v>2581.1999999999998</v>
      </c>
      <c r="R83" s="100">
        <v>4</v>
      </c>
      <c r="S83" s="100">
        <v>3441.6</v>
      </c>
      <c r="T83" s="100">
        <v>7</v>
      </c>
      <c r="U83" s="100">
        <v>6022.8</v>
      </c>
      <c r="V83" s="100">
        <v>7</v>
      </c>
      <c r="W83" s="100">
        <v>6022.8</v>
      </c>
      <c r="X83" s="100">
        <v>6</v>
      </c>
      <c r="Y83" s="100">
        <v>5162.3999999999996</v>
      </c>
      <c r="Z83" s="100">
        <v>9</v>
      </c>
      <c r="AA83" s="100">
        <v>7743.5999999999995</v>
      </c>
      <c r="AB83" s="100">
        <v>6</v>
      </c>
      <c r="AC83" s="100">
        <v>5162.3999999999996</v>
      </c>
      <c r="AD83" s="100">
        <v>5</v>
      </c>
      <c r="AE83" s="100">
        <v>4302</v>
      </c>
      <c r="AF83" s="100">
        <v>5</v>
      </c>
      <c r="AG83" s="100">
        <v>4302</v>
      </c>
      <c r="AH83" s="100">
        <v>4</v>
      </c>
      <c r="AI83" s="100">
        <v>3441.6</v>
      </c>
      <c r="AJ83" s="100">
        <v>27</v>
      </c>
      <c r="AK83" s="100">
        <v>23230.799999999999</v>
      </c>
      <c r="AL83" s="100">
        <v>27</v>
      </c>
      <c r="AM83" s="100">
        <v>23230.799999999999</v>
      </c>
      <c r="AN83" s="100">
        <v>32</v>
      </c>
      <c r="AO83" s="100">
        <v>27532.799999999999</v>
      </c>
      <c r="AP83" s="100">
        <v>38</v>
      </c>
      <c r="AQ83" s="100">
        <v>32695.200000000001</v>
      </c>
      <c r="AR83" s="100">
        <v>6</v>
      </c>
      <c r="AS83" s="100">
        <v>5162.3999999999996</v>
      </c>
      <c r="AT83" s="100">
        <v>8</v>
      </c>
      <c r="AU83" s="100">
        <v>6883.2</v>
      </c>
      <c r="AV83" s="100">
        <v>7</v>
      </c>
      <c r="AW83" s="100">
        <v>6022.8</v>
      </c>
      <c r="AX83" s="100">
        <v>8</v>
      </c>
      <c r="AY83" s="100">
        <v>6883.2</v>
      </c>
      <c r="AZ83" s="100">
        <v>7</v>
      </c>
      <c r="BA83" s="100">
        <v>6022.8</v>
      </c>
      <c r="BB83" s="100">
        <v>4</v>
      </c>
      <c r="BC83" s="100">
        <v>3441.6</v>
      </c>
      <c r="BD83" s="100">
        <v>8</v>
      </c>
      <c r="BE83" s="100">
        <v>6883.2</v>
      </c>
      <c r="BF83" s="100">
        <v>5</v>
      </c>
      <c r="BG83" s="100">
        <v>4302</v>
      </c>
      <c r="BH83" s="100">
        <v>19</v>
      </c>
      <c r="BI83" s="100">
        <v>16347.6</v>
      </c>
      <c r="BJ83" s="100">
        <v>24</v>
      </c>
      <c r="BK83" s="100">
        <v>20649.599999999999</v>
      </c>
      <c r="BL83" s="100">
        <v>25</v>
      </c>
      <c r="BM83" s="100">
        <v>21510</v>
      </c>
      <c r="BN83" s="100">
        <v>29</v>
      </c>
      <c r="BO83" s="100">
        <v>24951.599999999999</v>
      </c>
      <c r="BP83" s="100">
        <v>12</v>
      </c>
      <c r="BQ83" s="100">
        <v>10324.799999999999</v>
      </c>
      <c r="BR83" s="100">
        <v>11</v>
      </c>
      <c r="BS83" s="100">
        <v>9464.4</v>
      </c>
      <c r="BT83" s="100">
        <v>12</v>
      </c>
      <c r="BU83" s="100">
        <v>10324.799999999999</v>
      </c>
      <c r="BV83" s="100">
        <v>7</v>
      </c>
      <c r="BW83" s="100">
        <v>6022.8</v>
      </c>
      <c r="BX83" s="100">
        <v>3</v>
      </c>
      <c r="BY83" s="100">
        <v>2581.1999999999998</v>
      </c>
      <c r="BZ83" s="100">
        <v>5</v>
      </c>
      <c r="CA83" s="100">
        <v>4302</v>
      </c>
      <c r="CB83" s="100">
        <v>4</v>
      </c>
      <c r="CC83" s="100">
        <v>3441.6</v>
      </c>
      <c r="CD83" s="100">
        <v>5</v>
      </c>
      <c r="CE83" s="100">
        <v>4302</v>
      </c>
      <c r="CF83" s="100">
        <v>7</v>
      </c>
      <c r="CG83" s="100">
        <v>6022.8</v>
      </c>
      <c r="CH83" s="100">
        <v>7</v>
      </c>
      <c r="CI83" s="100">
        <v>6022.8</v>
      </c>
      <c r="CJ83" s="100">
        <v>4</v>
      </c>
      <c r="CK83" s="100">
        <v>3441.6</v>
      </c>
      <c r="CL83" s="100">
        <v>4</v>
      </c>
      <c r="CM83" s="100">
        <v>3441.6</v>
      </c>
      <c r="CN83" s="100">
        <v>8</v>
      </c>
      <c r="CO83" s="100">
        <v>6883.2</v>
      </c>
      <c r="CP83" s="100">
        <v>12</v>
      </c>
      <c r="CQ83" s="100">
        <v>10324.799999999999</v>
      </c>
      <c r="CR83" s="100">
        <v>8</v>
      </c>
      <c r="CS83" s="100">
        <v>6883.2</v>
      </c>
      <c r="CT83" s="100">
        <v>13</v>
      </c>
      <c r="CU83" s="100">
        <v>11185.199999999999</v>
      </c>
    </row>
    <row r="84" spans="2:99">
      <c r="C84" s="99" t="s">
        <v>250</v>
      </c>
      <c r="D84" s="100">
        <v>0</v>
      </c>
      <c r="E84" s="100">
        <v>0</v>
      </c>
      <c r="F84" s="100">
        <v>0.42396797123776275</v>
      </c>
      <c r="G84" s="100">
        <v>331.20377913094023</v>
      </c>
      <c r="H84" s="100">
        <v>4</v>
      </c>
      <c r="I84" s="100">
        <v>3124.7999999999997</v>
      </c>
      <c r="J84" s="100">
        <v>7</v>
      </c>
      <c r="K84" s="100">
        <v>5468.4</v>
      </c>
      <c r="L84" s="100">
        <v>4</v>
      </c>
      <c r="M84" s="100">
        <v>3124.7999999999997</v>
      </c>
      <c r="N84" s="100">
        <v>4</v>
      </c>
      <c r="O84" s="100">
        <v>3124.7999999999997</v>
      </c>
      <c r="P84" s="100">
        <v>3</v>
      </c>
      <c r="Q84" s="100">
        <v>2343.6</v>
      </c>
      <c r="R84" s="100">
        <v>4</v>
      </c>
      <c r="S84" s="100">
        <v>3124.7999999999997</v>
      </c>
      <c r="T84" s="100">
        <v>7</v>
      </c>
      <c r="U84" s="100">
        <v>5468.4</v>
      </c>
      <c r="V84" s="100">
        <v>6</v>
      </c>
      <c r="W84" s="100">
        <v>4687.2</v>
      </c>
      <c r="X84" s="100">
        <v>6</v>
      </c>
      <c r="Y84" s="100">
        <v>4687.2</v>
      </c>
      <c r="Z84" s="100">
        <v>8</v>
      </c>
      <c r="AA84" s="100">
        <v>6249.5999999999995</v>
      </c>
      <c r="AB84" s="100">
        <v>5</v>
      </c>
      <c r="AC84" s="100">
        <v>3905.9999999999995</v>
      </c>
      <c r="AD84" s="100">
        <v>5</v>
      </c>
      <c r="AE84" s="100">
        <v>3905.9999999999995</v>
      </c>
      <c r="AF84" s="100">
        <v>5</v>
      </c>
      <c r="AG84" s="100">
        <v>3905.9999999999995</v>
      </c>
      <c r="AH84" s="100">
        <v>4</v>
      </c>
      <c r="AI84" s="100">
        <v>3124.7999999999997</v>
      </c>
      <c r="AJ84" s="100">
        <v>28</v>
      </c>
      <c r="AK84" s="100">
        <v>21873.599999999999</v>
      </c>
      <c r="AL84" s="100">
        <v>28</v>
      </c>
      <c r="AM84" s="100">
        <v>21873.599999999999</v>
      </c>
      <c r="AN84" s="100">
        <v>37</v>
      </c>
      <c r="AO84" s="100">
        <v>28904.399999999998</v>
      </c>
      <c r="AP84" s="100">
        <v>36</v>
      </c>
      <c r="AQ84" s="100">
        <v>28123.199999999997</v>
      </c>
      <c r="AR84" s="100">
        <v>6</v>
      </c>
      <c r="AS84" s="100">
        <v>4687.2</v>
      </c>
      <c r="AT84" s="100">
        <v>9</v>
      </c>
      <c r="AU84" s="100">
        <v>7030.7999999999993</v>
      </c>
      <c r="AV84" s="100">
        <v>7</v>
      </c>
      <c r="AW84" s="100">
        <v>5468.4</v>
      </c>
      <c r="AX84" s="100">
        <v>8</v>
      </c>
      <c r="AY84" s="100">
        <v>6249.5999999999995</v>
      </c>
      <c r="AZ84" s="100">
        <v>7</v>
      </c>
      <c r="BA84" s="100">
        <v>5468.4</v>
      </c>
      <c r="BB84" s="100">
        <v>5</v>
      </c>
      <c r="BC84" s="100">
        <v>3905.9999999999995</v>
      </c>
      <c r="BD84" s="100">
        <v>7</v>
      </c>
      <c r="BE84" s="100">
        <v>5468.4</v>
      </c>
      <c r="BF84" s="100">
        <v>5</v>
      </c>
      <c r="BG84" s="100">
        <v>3905.9999999999995</v>
      </c>
      <c r="BH84" s="100">
        <v>19</v>
      </c>
      <c r="BI84" s="100">
        <v>14842.8</v>
      </c>
      <c r="BJ84" s="100">
        <v>23</v>
      </c>
      <c r="BK84" s="100">
        <v>17967.599999999999</v>
      </c>
      <c r="BL84" s="100">
        <v>25</v>
      </c>
      <c r="BM84" s="100">
        <v>19530</v>
      </c>
      <c r="BN84" s="100">
        <v>28</v>
      </c>
      <c r="BO84" s="100">
        <v>21873.599999999999</v>
      </c>
      <c r="BP84" s="100">
        <v>10</v>
      </c>
      <c r="BQ84" s="100">
        <v>7811.9999999999991</v>
      </c>
      <c r="BR84" s="100">
        <v>13</v>
      </c>
      <c r="BS84" s="100">
        <v>10155.599999999999</v>
      </c>
      <c r="BT84" s="100">
        <v>12</v>
      </c>
      <c r="BU84" s="100">
        <v>9374.4</v>
      </c>
      <c r="BV84" s="100">
        <v>7</v>
      </c>
      <c r="BW84" s="100">
        <v>5468.4</v>
      </c>
      <c r="BX84" s="100">
        <v>3</v>
      </c>
      <c r="BY84" s="100">
        <v>2343.6</v>
      </c>
      <c r="BZ84" s="100">
        <v>5</v>
      </c>
      <c r="CA84" s="100">
        <v>3905.9999999999995</v>
      </c>
      <c r="CB84" s="100">
        <v>4</v>
      </c>
      <c r="CC84" s="100">
        <v>3124.7999999999997</v>
      </c>
      <c r="CD84" s="100">
        <v>5</v>
      </c>
      <c r="CE84" s="100">
        <v>3905.9999999999995</v>
      </c>
      <c r="CF84" s="100">
        <v>6</v>
      </c>
      <c r="CG84" s="100">
        <v>4687.2</v>
      </c>
      <c r="CH84" s="100">
        <v>7</v>
      </c>
      <c r="CI84" s="100">
        <v>5468.4</v>
      </c>
      <c r="CJ84" s="100">
        <v>4</v>
      </c>
      <c r="CK84" s="100">
        <v>3124.7999999999997</v>
      </c>
      <c r="CL84" s="100">
        <v>4</v>
      </c>
      <c r="CM84" s="100">
        <v>3124.7999999999997</v>
      </c>
      <c r="CN84" s="100">
        <v>7</v>
      </c>
      <c r="CO84" s="100">
        <v>5468.4</v>
      </c>
      <c r="CP84" s="100">
        <v>12</v>
      </c>
      <c r="CQ84" s="100">
        <v>9374.4</v>
      </c>
      <c r="CR84" s="100">
        <v>9</v>
      </c>
      <c r="CS84" s="100">
        <v>7030.7999999999993</v>
      </c>
      <c r="CT84" s="100">
        <v>14</v>
      </c>
      <c r="CU84" s="100">
        <v>10936.8</v>
      </c>
    </row>
    <row r="85" spans="2:99">
      <c r="C85" s="99" t="s">
        <v>251</v>
      </c>
      <c r="D85" s="100">
        <v>0</v>
      </c>
      <c r="E85" s="100">
        <v>0</v>
      </c>
      <c r="F85" s="100">
        <v>0.36340111820379661</v>
      </c>
      <c r="G85" s="100">
        <v>54.510167730569492</v>
      </c>
      <c r="H85" s="100">
        <v>4</v>
      </c>
      <c r="I85" s="100">
        <v>600</v>
      </c>
      <c r="J85" s="100">
        <v>7</v>
      </c>
      <c r="K85" s="100">
        <v>1050</v>
      </c>
      <c r="L85" s="100">
        <v>4</v>
      </c>
      <c r="M85" s="100">
        <v>600</v>
      </c>
      <c r="N85" s="100">
        <v>5</v>
      </c>
      <c r="O85" s="100">
        <v>750</v>
      </c>
      <c r="P85" s="100">
        <v>4</v>
      </c>
      <c r="Q85" s="100">
        <v>600</v>
      </c>
      <c r="R85" s="100">
        <v>4</v>
      </c>
      <c r="S85" s="100">
        <v>600</v>
      </c>
      <c r="T85" s="100">
        <v>7</v>
      </c>
      <c r="U85" s="100">
        <v>1050</v>
      </c>
      <c r="V85" s="100">
        <v>7</v>
      </c>
      <c r="W85" s="100">
        <v>1050</v>
      </c>
      <c r="X85" s="100">
        <v>7</v>
      </c>
      <c r="Y85" s="100">
        <v>1050</v>
      </c>
      <c r="Z85" s="100">
        <v>9</v>
      </c>
      <c r="AA85" s="100">
        <v>1350</v>
      </c>
      <c r="AB85" s="100">
        <v>6</v>
      </c>
      <c r="AC85" s="100">
        <v>900</v>
      </c>
      <c r="AD85" s="100">
        <v>5</v>
      </c>
      <c r="AE85" s="100">
        <v>750</v>
      </c>
      <c r="AF85" s="100">
        <v>5</v>
      </c>
      <c r="AG85" s="100">
        <v>750</v>
      </c>
      <c r="AH85" s="100">
        <v>4</v>
      </c>
      <c r="AI85" s="100">
        <v>600</v>
      </c>
      <c r="AJ85" s="100">
        <v>29</v>
      </c>
      <c r="AK85" s="100">
        <v>4350</v>
      </c>
      <c r="AL85" s="100">
        <v>32</v>
      </c>
      <c r="AM85" s="100">
        <v>4800</v>
      </c>
      <c r="AN85" s="100">
        <v>37</v>
      </c>
      <c r="AO85" s="100">
        <v>5550</v>
      </c>
      <c r="AP85" s="100">
        <v>40</v>
      </c>
      <c r="AQ85" s="100">
        <v>6000</v>
      </c>
      <c r="AR85" s="100">
        <v>6</v>
      </c>
      <c r="AS85" s="100">
        <v>900</v>
      </c>
      <c r="AT85" s="100">
        <v>9</v>
      </c>
      <c r="AU85" s="100">
        <v>1350</v>
      </c>
      <c r="AV85" s="100">
        <v>9</v>
      </c>
      <c r="AW85" s="100">
        <v>1350</v>
      </c>
      <c r="AX85" s="100">
        <v>9</v>
      </c>
      <c r="AY85" s="100">
        <v>1350</v>
      </c>
      <c r="AZ85" s="100">
        <v>7</v>
      </c>
      <c r="BA85" s="100">
        <v>1050</v>
      </c>
      <c r="BB85" s="100">
        <v>4</v>
      </c>
      <c r="BC85" s="100">
        <v>600</v>
      </c>
      <c r="BD85" s="100">
        <v>8</v>
      </c>
      <c r="BE85" s="100">
        <v>1200</v>
      </c>
      <c r="BF85" s="100">
        <v>5</v>
      </c>
      <c r="BG85" s="100">
        <v>750</v>
      </c>
      <c r="BH85" s="100">
        <v>19</v>
      </c>
      <c r="BI85" s="100">
        <v>2850</v>
      </c>
      <c r="BJ85" s="100">
        <v>27</v>
      </c>
      <c r="BK85" s="100">
        <v>4050</v>
      </c>
      <c r="BL85" s="100">
        <v>28</v>
      </c>
      <c r="BM85" s="100">
        <v>4200</v>
      </c>
      <c r="BN85" s="100">
        <v>29</v>
      </c>
      <c r="BO85" s="100">
        <v>4350</v>
      </c>
      <c r="BP85" s="100">
        <v>13</v>
      </c>
      <c r="BQ85" s="100">
        <v>1950</v>
      </c>
      <c r="BR85" s="100">
        <v>13</v>
      </c>
      <c r="BS85" s="100">
        <v>1950</v>
      </c>
      <c r="BT85" s="100">
        <v>13</v>
      </c>
      <c r="BU85" s="100">
        <v>1950</v>
      </c>
      <c r="BV85" s="100">
        <v>8</v>
      </c>
      <c r="BW85" s="100">
        <v>1200</v>
      </c>
      <c r="BX85" s="100">
        <v>3</v>
      </c>
      <c r="BY85" s="100">
        <v>450</v>
      </c>
      <c r="BZ85" s="100">
        <v>5</v>
      </c>
      <c r="CA85" s="100">
        <v>750</v>
      </c>
      <c r="CB85" s="100">
        <v>5</v>
      </c>
      <c r="CC85" s="100">
        <v>750</v>
      </c>
      <c r="CD85" s="100">
        <v>5</v>
      </c>
      <c r="CE85" s="100">
        <v>750</v>
      </c>
      <c r="CF85" s="100">
        <v>6</v>
      </c>
      <c r="CG85" s="100">
        <v>900</v>
      </c>
      <c r="CH85" s="100">
        <v>8</v>
      </c>
      <c r="CI85" s="100">
        <v>1200</v>
      </c>
      <c r="CJ85" s="100">
        <v>4</v>
      </c>
      <c r="CK85" s="100">
        <v>600</v>
      </c>
      <c r="CL85" s="100">
        <v>5</v>
      </c>
      <c r="CM85" s="100">
        <v>750</v>
      </c>
      <c r="CN85" s="100">
        <v>8</v>
      </c>
      <c r="CO85" s="100">
        <v>1200</v>
      </c>
      <c r="CP85" s="100">
        <v>13</v>
      </c>
      <c r="CQ85" s="100">
        <v>1950</v>
      </c>
      <c r="CR85" s="100">
        <v>10</v>
      </c>
      <c r="CS85" s="100">
        <v>1500</v>
      </c>
      <c r="CT85" s="100">
        <v>14</v>
      </c>
      <c r="CU85" s="100">
        <v>2100</v>
      </c>
    </row>
    <row r="86" spans="2:99">
      <c r="C86" s="99" t="s">
        <v>252</v>
      </c>
      <c r="D86" s="100">
        <v>0</v>
      </c>
      <c r="E86" s="100">
        <v>0</v>
      </c>
      <c r="F86" s="100">
        <v>0.42396797123776275</v>
      </c>
      <c r="G86" s="100">
        <v>228.9427044683919</v>
      </c>
      <c r="H86" s="100">
        <v>4</v>
      </c>
      <c r="I86" s="100">
        <v>2160</v>
      </c>
      <c r="J86" s="100">
        <v>7</v>
      </c>
      <c r="K86" s="100">
        <v>3780</v>
      </c>
      <c r="L86" s="100">
        <v>4</v>
      </c>
      <c r="M86" s="100">
        <v>2160</v>
      </c>
      <c r="N86" s="100">
        <v>5</v>
      </c>
      <c r="O86" s="100">
        <v>2700</v>
      </c>
      <c r="P86" s="100">
        <v>3</v>
      </c>
      <c r="Q86" s="100">
        <v>1620</v>
      </c>
      <c r="R86" s="100">
        <v>4</v>
      </c>
      <c r="S86" s="100">
        <v>2160</v>
      </c>
      <c r="T86" s="100">
        <v>7</v>
      </c>
      <c r="U86" s="100">
        <v>3780</v>
      </c>
      <c r="V86" s="100">
        <v>7</v>
      </c>
      <c r="W86" s="100">
        <v>3780</v>
      </c>
      <c r="X86" s="100">
        <v>6</v>
      </c>
      <c r="Y86" s="100">
        <v>3240</v>
      </c>
      <c r="Z86" s="100">
        <v>9</v>
      </c>
      <c r="AA86" s="100">
        <v>4860</v>
      </c>
      <c r="AB86" s="100">
        <v>6</v>
      </c>
      <c r="AC86" s="100">
        <v>3240</v>
      </c>
      <c r="AD86" s="100">
        <v>5</v>
      </c>
      <c r="AE86" s="100">
        <v>2700</v>
      </c>
      <c r="AF86" s="100">
        <v>5</v>
      </c>
      <c r="AG86" s="100">
        <v>2700</v>
      </c>
      <c r="AH86" s="100">
        <v>4</v>
      </c>
      <c r="AI86" s="100">
        <v>2160</v>
      </c>
      <c r="AJ86" s="100">
        <v>28</v>
      </c>
      <c r="AK86" s="100">
        <v>15120</v>
      </c>
      <c r="AL86" s="100">
        <v>31</v>
      </c>
      <c r="AM86" s="100">
        <v>16740</v>
      </c>
      <c r="AN86" s="100">
        <v>39</v>
      </c>
      <c r="AO86" s="100">
        <v>21060</v>
      </c>
      <c r="AP86" s="100">
        <v>39</v>
      </c>
      <c r="AQ86" s="100">
        <v>21060</v>
      </c>
      <c r="AR86" s="100">
        <v>7</v>
      </c>
      <c r="AS86" s="100">
        <v>3780</v>
      </c>
      <c r="AT86" s="100">
        <v>8</v>
      </c>
      <c r="AU86" s="100">
        <v>4320</v>
      </c>
      <c r="AV86" s="100">
        <v>9</v>
      </c>
      <c r="AW86" s="100">
        <v>4860</v>
      </c>
      <c r="AX86" s="100">
        <v>9</v>
      </c>
      <c r="AY86" s="100">
        <v>4860</v>
      </c>
      <c r="AZ86" s="100">
        <v>8</v>
      </c>
      <c r="BA86" s="100">
        <v>4320</v>
      </c>
      <c r="BB86" s="100">
        <v>4</v>
      </c>
      <c r="BC86" s="100">
        <v>2160</v>
      </c>
      <c r="BD86" s="100">
        <v>7</v>
      </c>
      <c r="BE86" s="100">
        <v>3780</v>
      </c>
      <c r="BF86" s="100">
        <v>4</v>
      </c>
      <c r="BG86" s="100">
        <v>2160</v>
      </c>
      <c r="BH86" s="100">
        <v>19</v>
      </c>
      <c r="BI86" s="100">
        <v>10260</v>
      </c>
      <c r="BJ86" s="100">
        <v>27</v>
      </c>
      <c r="BK86" s="100">
        <v>14580</v>
      </c>
      <c r="BL86" s="100">
        <v>25</v>
      </c>
      <c r="BM86" s="100">
        <v>13500</v>
      </c>
      <c r="BN86" s="100">
        <v>30</v>
      </c>
      <c r="BO86" s="100">
        <v>16200</v>
      </c>
      <c r="BP86" s="100">
        <v>11</v>
      </c>
      <c r="BQ86" s="100">
        <v>5940</v>
      </c>
      <c r="BR86" s="100">
        <v>12</v>
      </c>
      <c r="BS86" s="100">
        <v>6480</v>
      </c>
      <c r="BT86" s="100">
        <v>12</v>
      </c>
      <c r="BU86" s="100">
        <v>6480</v>
      </c>
      <c r="BV86" s="100">
        <v>8</v>
      </c>
      <c r="BW86" s="100">
        <v>4320</v>
      </c>
      <c r="BX86" s="100">
        <v>3</v>
      </c>
      <c r="BY86" s="100">
        <v>1620</v>
      </c>
      <c r="BZ86" s="100">
        <v>5</v>
      </c>
      <c r="CA86" s="100">
        <v>2700</v>
      </c>
      <c r="CB86" s="100">
        <v>4</v>
      </c>
      <c r="CC86" s="100">
        <v>2160</v>
      </c>
      <c r="CD86" s="100">
        <v>5</v>
      </c>
      <c r="CE86" s="100">
        <v>2700</v>
      </c>
      <c r="CF86" s="100">
        <v>7</v>
      </c>
      <c r="CG86" s="100">
        <v>3780</v>
      </c>
      <c r="CH86" s="100">
        <v>7</v>
      </c>
      <c r="CI86" s="100">
        <v>3780</v>
      </c>
      <c r="CJ86" s="100">
        <v>4</v>
      </c>
      <c r="CK86" s="100">
        <v>2160</v>
      </c>
      <c r="CL86" s="100">
        <v>5</v>
      </c>
      <c r="CM86" s="100">
        <v>2700</v>
      </c>
      <c r="CN86" s="100">
        <v>8</v>
      </c>
      <c r="CO86" s="100">
        <v>4320</v>
      </c>
      <c r="CP86" s="100">
        <v>12</v>
      </c>
      <c r="CQ86" s="100">
        <v>6480</v>
      </c>
      <c r="CR86" s="100">
        <v>10</v>
      </c>
      <c r="CS86" s="100">
        <v>5400</v>
      </c>
      <c r="CT86" s="100">
        <v>13</v>
      </c>
      <c r="CU86" s="100">
        <v>7020</v>
      </c>
    </row>
    <row r="87" spans="2:99">
      <c r="B87" s="99" t="s">
        <v>131</v>
      </c>
      <c r="C87" s="99" t="s">
        <v>253</v>
      </c>
      <c r="D87" s="100">
        <v>0</v>
      </c>
      <c r="E87" s="100">
        <v>0</v>
      </c>
      <c r="F87" s="100">
        <v>0.36340111820379661</v>
      </c>
      <c r="G87" s="100">
        <v>710.37650586478162</v>
      </c>
      <c r="H87" s="100">
        <v>7</v>
      </c>
      <c r="I87" s="100">
        <v>13683.6</v>
      </c>
      <c r="J87" s="100">
        <v>9</v>
      </c>
      <c r="K87" s="100">
        <v>17593.2</v>
      </c>
      <c r="L87" s="100">
        <v>5</v>
      </c>
      <c r="M87" s="100">
        <v>9774</v>
      </c>
      <c r="N87" s="100">
        <v>5</v>
      </c>
      <c r="O87" s="100">
        <v>9774</v>
      </c>
      <c r="P87" s="100">
        <v>4</v>
      </c>
      <c r="Q87" s="100">
        <v>7819.2</v>
      </c>
      <c r="R87" s="100">
        <v>5</v>
      </c>
      <c r="S87" s="100">
        <v>9774</v>
      </c>
      <c r="T87" s="100">
        <v>7</v>
      </c>
      <c r="U87" s="100">
        <v>13683.6</v>
      </c>
      <c r="V87" s="100">
        <v>4</v>
      </c>
      <c r="W87" s="100">
        <v>7819.2</v>
      </c>
      <c r="X87" s="100">
        <v>6</v>
      </c>
      <c r="Y87" s="100">
        <v>11728.8</v>
      </c>
      <c r="Z87" s="100">
        <v>4</v>
      </c>
      <c r="AA87" s="100">
        <v>7819.2</v>
      </c>
      <c r="AB87" s="100">
        <v>4</v>
      </c>
      <c r="AC87" s="100">
        <v>7819.2</v>
      </c>
      <c r="AD87" s="100">
        <v>5</v>
      </c>
      <c r="AE87" s="100">
        <v>9774</v>
      </c>
      <c r="AF87" s="100">
        <v>3</v>
      </c>
      <c r="AG87" s="100">
        <v>5864.4</v>
      </c>
      <c r="AH87" s="100">
        <v>3</v>
      </c>
      <c r="AI87" s="100">
        <v>5864.4</v>
      </c>
      <c r="AJ87" s="100">
        <v>21</v>
      </c>
      <c r="AK87" s="100">
        <v>41050.799999999996</v>
      </c>
      <c r="AL87" s="100">
        <v>12</v>
      </c>
      <c r="AM87" s="100">
        <v>23457.599999999999</v>
      </c>
      <c r="AN87" s="100">
        <v>16</v>
      </c>
      <c r="AO87" s="100">
        <v>31276.799999999999</v>
      </c>
      <c r="AP87" s="100">
        <v>11</v>
      </c>
      <c r="AQ87" s="100">
        <v>21502.799999999999</v>
      </c>
      <c r="AR87" s="100">
        <v>7</v>
      </c>
      <c r="AS87" s="100">
        <v>13683.6</v>
      </c>
      <c r="AT87" s="100">
        <v>5</v>
      </c>
      <c r="AU87" s="100">
        <v>9774</v>
      </c>
      <c r="AV87" s="100">
        <v>6</v>
      </c>
      <c r="AW87" s="100">
        <v>11728.8</v>
      </c>
      <c r="AX87" s="100">
        <v>4</v>
      </c>
      <c r="AY87" s="100">
        <v>7819.2</v>
      </c>
      <c r="AZ87" s="100">
        <v>10</v>
      </c>
      <c r="BA87" s="100">
        <v>19548</v>
      </c>
      <c r="BB87" s="100">
        <v>12</v>
      </c>
      <c r="BC87" s="100">
        <v>23457.599999999999</v>
      </c>
      <c r="BD87" s="100">
        <v>12</v>
      </c>
      <c r="BE87" s="100">
        <v>23457.599999999999</v>
      </c>
      <c r="BF87" s="100">
        <v>10</v>
      </c>
      <c r="BG87" s="100">
        <v>19548</v>
      </c>
      <c r="BH87" s="100">
        <v>6</v>
      </c>
      <c r="BI87" s="100">
        <v>11728.8</v>
      </c>
      <c r="BJ87" s="100">
        <v>7</v>
      </c>
      <c r="BK87" s="100">
        <v>13683.6</v>
      </c>
      <c r="BL87" s="100">
        <v>7</v>
      </c>
      <c r="BM87" s="100">
        <v>13683.6</v>
      </c>
      <c r="BN87" s="100">
        <v>8</v>
      </c>
      <c r="BO87" s="100">
        <v>15638.4</v>
      </c>
      <c r="BP87" s="100">
        <v>6</v>
      </c>
      <c r="BQ87" s="100">
        <v>11728.8</v>
      </c>
      <c r="BR87" s="100">
        <v>5</v>
      </c>
      <c r="BS87" s="100">
        <v>9774</v>
      </c>
      <c r="BT87" s="100">
        <v>4</v>
      </c>
      <c r="BU87" s="100">
        <v>7819.2</v>
      </c>
      <c r="BV87" s="100">
        <v>5</v>
      </c>
      <c r="BW87" s="100">
        <v>9774</v>
      </c>
      <c r="BX87" s="100">
        <v>6</v>
      </c>
      <c r="BY87" s="100">
        <v>11728.8</v>
      </c>
      <c r="BZ87" s="100">
        <v>5</v>
      </c>
      <c r="CA87" s="100">
        <v>9774</v>
      </c>
      <c r="CB87" s="100">
        <v>4</v>
      </c>
      <c r="CC87" s="100">
        <v>7819.2</v>
      </c>
      <c r="CD87" s="100">
        <v>5</v>
      </c>
      <c r="CE87" s="100">
        <v>9774</v>
      </c>
      <c r="CF87" s="100">
        <v>7</v>
      </c>
      <c r="CG87" s="100">
        <v>13683.6</v>
      </c>
      <c r="CH87" s="100">
        <v>7</v>
      </c>
      <c r="CI87" s="100">
        <v>13683.6</v>
      </c>
      <c r="CJ87" s="100">
        <v>5</v>
      </c>
      <c r="CK87" s="100">
        <v>9774</v>
      </c>
      <c r="CL87" s="100">
        <v>7</v>
      </c>
      <c r="CM87" s="100">
        <v>13683.6</v>
      </c>
      <c r="CN87" s="100">
        <v>8</v>
      </c>
      <c r="CO87" s="100">
        <v>15638.4</v>
      </c>
      <c r="CP87" s="100">
        <v>9</v>
      </c>
      <c r="CQ87" s="100">
        <v>17593.2</v>
      </c>
      <c r="CR87" s="100">
        <v>12</v>
      </c>
      <c r="CS87" s="100">
        <v>23457.599999999999</v>
      </c>
      <c r="CT87" s="100">
        <v>10</v>
      </c>
      <c r="CU87" s="100">
        <v>19548</v>
      </c>
    </row>
    <row r="88" spans="2:99">
      <c r="C88" s="99" t="s">
        <v>254</v>
      </c>
      <c r="D88" s="100">
        <v>0</v>
      </c>
      <c r="E88" s="100">
        <v>0</v>
      </c>
      <c r="F88" s="100">
        <v>0.30283426516983053</v>
      </c>
      <c r="G88" s="100">
        <v>573.08356340738726</v>
      </c>
      <c r="H88" s="100">
        <v>8</v>
      </c>
      <c r="I88" s="100">
        <v>15139.199999999999</v>
      </c>
      <c r="J88" s="100">
        <v>8</v>
      </c>
      <c r="K88" s="100">
        <v>15139.199999999999</v>
      </c>
      <c r="L88" s="100">
        <v>5</v>
      </c>
      <c r="M88" s="100">
        <v>9462</v>
      </c>
      <c r="N88" s="100">
        <v>4</v>
      </c>
      <c r="O88" s="100">
        <v>7569.5999999999995</v>
      </c>
      <c r="P88" s="100">
        <v>4</v>
      </c>
      <c r="Q88" s="100">
        <v>7569.5999999999995</v>
      </c>
      <c r="R88" s="100">
        <v>5</v>
      </c>
      <c r="S88" s="100">
        <v>9462</v>
      </c>
      <c r="T88" s="100">
        <v>7</v>
      </c>
      <c r="U88" s="100">
        <v>13246.8</v>
      </c>
      <c r="V88" s="100">
        <v>5</v>
      </c>
      <c r="W88" s="100">
        <v>9462</v>
      </c>
      <c r="X88" s="100">
        <v>7</v>
      </c>
      <c r="Y88" s="100">
        <v>13246.8</v>
      </c>
      <c r="Z88" s="100">
        <v>4</v>
      </c>
      <c r="AA88" s="100">
        <v>7569.5999999999995</v>
      </c>
      <c r="AB88" s="100">
        <v>5</v>
      </c>
      <c r="AC88" s="100">
        <v>9462</v>
      </c>
      <c r="AD88" s="100">
        <v>6</v>
      </c>
      <c r="AE88" s="100">
        <v>11354.4</v>
      </c>
      <c r="AF88" s="100">
        <v>3</v>
      </c>
      <c r="AG88" s="100">
        <v>5677.2</v>
      </c>
      <c r="AH88" s="100">
        <v>3</v>
      </c>
      <c r="AI88" s="100">
        <v>5677.2</v>
      </c>
      <c r="AJ88" s="100">
        <v>19</v>
      </c>
      <c r="AK88" s="100">
        <v>35955.599999999999</v>
      </c>
      <c r="AL88" s="100">
        <v>12</v>
      </c>
      <c r="AM88" s="100">
        <v>22708.799999999999</v>
      </c>
      <c r="AN88" s="100">
        <v>16</v>
      </c>
      <c r="AO88" s="100">
        <v>30278.399999999998</v>
      </c>
      <c r="AP88" s="100">
        <v>12</v>
      </c>
      <c r="AQ88" s="100">
        <v>22708.799999999999</v>
      </c>
      <c r="AR88" s="100">
        <v>7</v>
      </c>
      <c r="AS88" s="100">
        <v>13246.8</v>
      </c>
      <c r="AT88" s="100">
        <v>6</v>
      </c>
      <c r="AU88" s="100">
        <v>11354.4</v>
      </c>
      <c r="AV88" s="100">
        <v>6</v>
      </c>
      <c r="AW88" s="100">
        <v>11354.4</v>
      </c>
      <c r="AX88" s="100">
        <v>4</v>
      </c>
      <c r="AY88" s="100">
        <v>7569.5999999999995</v>
      </c>
      <c r="AZ88" s="100">
        <v>9</v>
      </c>
      <c r="BA88" s="100">
        <v>17031.599999999999</v>
      </c>
      <c r="BB88" s="100">
        <v>14</v>
      </c>
      <c r="BC88" s="100">
        <v>26493.599999999999</v>
      </c>
      <c r="BD88" s="100">
        <v>14</v>
      </c>
      <c r="BE88" s="100">
        <v>26493.599999999999</v>
      </c>
      <c r="BF88" s="100">
        <v>9</v>
      </c>
      <c r="BG88" s="100">
        <v>17031.599999999999</v>
      </c>
      <c r="BH88" s="100">
        <v>6</v>
      </c>
      <c r="BI88" s="100">
        <v>11354.4</v>
      </c>
      <c r="BJ88" s="100">
        <v>8</v>
      </c>
      <c r="BK88" s="100">
        <v>15139.199999999999</v>
      </c>
      <c r="BL88" s="100">
        <v>7</v>
      </c>
      <c r="BM88" s="100">
        <v>13246.8</v>
      </c>
      <c r="BN88" s="100">
        <v>6</v>
      </c>
      <c r="BO88" s="100">
        <v>11354.4</v>
      </c>
      <c r="BP88" s="100">
        <v>6</v>
      </c>
      <c r="BQ88" s="100">
        <v>11354.4</v>
      </c>
      <c r="BR88" s="100">
        <v>4</v>
      </c>
      <c r="BS88" s="100">
        <v>7569.5999999999995</v>
      </c>
      <c r="BT88" s="100">
        <v>4</v>
      </c>
      <c r="BU88" s="100">
        <v>7569.5999999999995</v>
      </c>
      <c r="BV88" s="100">
        <v>5</v>
      </c>
      <c r="BW88" s="100">
        <v>9462</v>
      </c>
      <c r="BX88" s="100">
        <v>6</v>
      </c>
      <c r="BY88" s="100">
        <v>11354.4</v>
      </c>
      <c r="BZ88" s="100">
        <v>5</v>
      </c>
      <c r="CA88" s="100">
        <v>9462</v>
      </c>
      <c r="CB88" s="100">
        <v>5</v>
      </c>
      <c r="CC88" s="100">
        <v>9462</v>
      </c>
      <c r="CD88" s="100">
        <v>6</v>
      </c>
      <c r="CE88" s="100">
        <v>11354.4</v>
      </c>
      <c r="CF88" s="100">
        <v>7</v>
      </c>
      <c r="CG88" s="100">
        <v>13246.8</v>
      </c>
      <c r="CH88" s="100">
        <v>6</v>
      </c>
      <c r="CI88" s="100">
        <v>11354.4</v>
      </c>
      <c r="CJ88" s="100">
        <v>5</v>
      </c>
      <c r="CK88" s="100">
        <v>9462</v>
      </c>
      <c r="CL88" s="100">
        <v>7</v>
      </c>
      <c r="CM88" s="100">
        <v>13246.8</v>
      </c>
      <c r="CN88" s="100">
        <v>9</v>
      </c>
      <c r="CO88" s="100">
        <v>17031.599999999999</v>
      </c>
      <c r="CP88" s="100">
        <v>11</v>
      </c>
      <c r="CQ88" s="100">
        <v>20816.399999999998</v>
      </c>
      <c r="CR88" s="100">
        <v>11</v>
      </c>
      <c r="CS88" s="100">
        <v>20816.399999999998</v>
      </c>
      <c r="CT88" s="100">
        <v>10</v>
      </c>
      <c r="CU88" s="100">
        <v>18924</v>
      </c>
    </row>
    <row r="89" spans="2:99">
      <c r="C89" s="99" t="s">
        <v>255</v>
      </c>
      <c r="D89" s="100">
        <v>0</v>
      </c>
      <c r="E89" s="100">
        <v>0</v>
      </c>
      <c r="F89" s="100">
        <v>0.30283426516983053</v>
      </c>
      <c r="G89" s="100">
        <v>726.07543417118563</v>
      </c>
      <c r="H89" s="100">
        <v>8</v>
      </c>
      <c r="I89" s="100">
        <v>19180.8</v>
      </c>
      <c r="J89" s="100">
        <v>7</v>
      </c>
      <c r="K89" s="100">
        <v>16783.2</v>
      </c>
      <c r="L89" s="100">
        <v>5</v>
      </c>
      <c r="M89" s="100">
        <v>11988</v>
      </c>
      <c r="N89" s="100">
        <v>5</v>
      </c>
      <c r="O89" s="100">
        <v>11988</v>
      </c>
      <c r="P89" s="100">
        <v>4</v>
      </c>
      <c r="Q89" s="100">
        <v>9590.4</v>
      </c>
      <c r="R89" s="100">
        <v>4</v>
      </c>
      <c r="S89" s="100">
        <v>9590.4</v>
      </c>
      <c r="T89" s="100">
        <v>6</v>
      </c>
      <c r="U89" s="100">
        <v>14385.599999999999</v>
      </c>
      <c r="V89" s="100">
        <v>4</v>
      </c>
      <c r="W89" s="100">
        <v>9590.4</v>
      </c>
      <c r="X89" s="100">
        <v>6</v>
      </c>
      <c r="Y89" s="100">
        <v>14385.599999999999</v>
      </c>
      <c r="Z89" s="100">
        <v>4</v>
      </c>
      <c r="AA89" s="100">
        <v>9590.4</v>
      </c>
      <c r="AB89" s="100">
        <v>5</v>
      </c>
      <c r="AC89" s="100">
        <v>11988</v>
      </c>
      <c r="AD89" s="100">
        <v>5</v>
      </c>
      <c r="AE89" s="100">
        <v>11988</v>
      </c>
      <c r="AF89" s="100">
        <v>3</v>
      </c>
      <c r="AG89" s="100">
        <v>7192.7999999999993</v>
      </c>
      <c r="AH89" s="100">
        <v>3</v>
      </c>
      <c r="AI89" s="100">
        <v>7192.7999999999993</v>
      </c>
      <c r="AJ89" s="100">
        <v>17</v>
      </c>
      <c r="AK89" s="100">
        <v>40759.199999999997</v>
      </c>
      <c r="AL89" s="100">
        <v>14</v>
      </c>
      <c r="AM89" s="100">
        <v>33566.400000000001</v>
      </c>
      <c r="AN89" s="100">
        <v>15</v>
      </c>
      <c r="AO89" s="100">
        <v>35964</v>
      </c>
      <c r="AP89" s="100">
        <v>10</v>
      </c>
      <c r="AQ89" s="100">
        <v>23976</v>
      </c>
      <c r="AR89" s="100">
        <v>6</v>
      </c>
      <c r="AS89" s="100">
        <v>14385.599999999999</v>
      </c>
      <c r="AT89" s="100">
        <v>5</v>
      </c>
      <c r="AU89" s="100">
        <v>11988</v>
      </c>
      <c r="AV89" s="100">
        <v>5</v>
      </c>
      <c r="AW89" s="100">
        <v>11988</v>
      </c>
      <c r="AX89" s="100">
        <v>4</v>
      </c>
      <c r="AY89" s="100">
        <v>9590.4</v>
      </c>
      <c r="AZ89" s="100">
        <v>10</v>
      </c>
      <c r="BA89" s="100">
        <v>23976</v>
      </c>
      <c r="BB89" s="100">
        <v>14</v>
      </c>
      <c r="BC89" s="100">
        <v>33566.400000000001</v>
      </c>
      <c r="BD89" s="100">
        <v>13</v>
      </c>
      <c r="BE89" s="100">
        <v>31168.799999999999</v>
      </c>
      <c r="BF89" s="100">
        <v>10</v>
      </c>
      <c r="BG89" s="100">
        <v>23976</v>
      </c>
      <c r="BH89" s="100">
        <v>6</v>
      </c>
      <c r="BI89" s="100">
        <v>14385.599999999999</v>
      </c>
      <c r="BJ89" s="100">
        <v>8</v>
      </c>
      <c r="BK89" s="100">
        <v>19180.8</v>
      </c>
      <c r="BL89" s="100">
        <v>7</v>
      </c>
      <c r="BM89" s="100">
        <v>16783.2</v>
      </c>
      <c r="BN89" s="100">
        <v>7</v>
      </c>
      <c r="BO89" s="100">
        <v>16783.2</v>
      </c>
      <c r="BP89" s="100">
        <v>6</v>
      </c>
      <c r="BQ89" s="100">
        <v>14385.599999999999</v>
      </c>
      <c r="BR89" s="100">
        <v>5</v>
      </c>
      <c r="BS89" s="100">
        <v>11988</v>
      </c>
      <c r="BT89" s="100">
        <v>4</v>
      </c>
      <c r="BU89" s="100">
        <v>9590.4</v>
      </c>
      <c r="BV89" s="100">
        <v>5</v>
      </c>
      <c r="BW89" s="100">
        <v>11988</v>
      </c>
      <c r="BX89" s="100">
        <v>5</v>
      </c>
      <c r="BY89" s="100">
        <v>11988</v>
      </c>
      <c r="BZ89" s="100">
        <v>5</v>
      </c>
      <c r="CA89" s="100">
        <v>11988</v>
      </c>
      <c r="CB89" s="100">
        <v>5</v>
      </c>
      <c r="CC89" s="100">
        <v>11988</v>
      </c>
      <c r="CD89" s="100">
        <v>5</v>
      </c>
      <c r="CE89" s="100">
        <v>11988</v>
      </c>
      <c r="CF89" s="100">
        <v>7</v>
      </c>
      <c r="CG89" s="100">
        <v>16783.2</v>
      </c>
      <c r="CH89" s="100">
        <v>6</v>
      </c>
      <c r="CI89" s="100">
        <v>14385.599999999999</v>
      </c>
      <c r="CJ89" s="100">
        <v>5</v>
      </c>
      <c r="CK89" s="100">
        <v>11988</v>
      </c>
      <c r="CL89" s="100">
        <v>7</v>
      </c>
      <c r="CM89" s="100">
        <v>16783.2</v>
      </c>
      <c r="CN89" s="100">
        <v>8</v>
      </c>
      <c r="CO89" s="100">
        <v>19180.8</v>
      </c>
      <c r="CP89" s="100">
        <v>9</v>
      </c>
      <c r="CQ89" s="100">
        <v>21578.399999999998</v>
      </c>
      <c r="CR89" s="100">
        <v>10</v>
      </c>
      <c r="CS89" s="100">
        <v>23976</v>
      </c>
      <c r="CT89" s="100">
        <v>9</v>
      </c>
      <c r="CU89" s="100">
        <v>21578.399999999998</v>
      </c>
    </row>
    <row r="90" spans="2:99">
      <c r="C90" s="99" t="s">
        <v>256</v>
      </c>
      <c r="D90" s="100">
        <v>0</v>
      </c>
      <c r="E90" s="100">
        <v>0</v>
      </c>
      <c r="F90" s="100">
        <v>0.36340111820379661</v>
      </c>
      <c r="G90" s="100">
        <v>798.46493691738181</v>
      </c>
      <c r="H90" s="100">
        <v>7</v>
      </c>
      <c r="I90" s="100">
        <v>15380.399999999998</v>
      </c>
      <c r="J90" s="100">
        <v>9</v>
      </c>
      <c r="K90" s="100">
        <v>19774.8</v>
      </c>
      <c r="L90" s="100">
        <v>5</v>
      </c>
      <c r="M90" s="100">
        <v>10986</v>
      </c>
      <c r="N90" s="100">
        <v>4</v>
      </c>
      <c r="O90" s="100">
        <v>8788.7999999999993</v>
      </c>
      <c r="P90" s="100">
        <v>4</v>
      </c>
      <c r="Q90" s="100">
        <v>8788.7999999999993</v>
      </c>
      <c r="R90" s="100">
        <v>4</v>
      </c>
      <c r="S90" s="100">
        <v>8788.7999999999993</v>
      </c>
      <c r="T90" s="100">
        <v>6</v>
      </c>
      <c r="U90" s="100">
        <v>13183.199999999999</v>
      </c>
      <c r="V90" s="100">
        <v>5</v>
      </c>
      <c r="W90" s="100">
        <v>10986</v>
      </c>
      <c r="X90" s="100">
        <v>6</v>
      </c>
      <c r="Y90" s="100">
        <v>13183.199999999999</v>
      </c>
      <c r="Z90" s="100">
        <v>4</v>
      </c>
      <c r="AA90" s="100">
        <v>8788.7999999999993</v>
      </c>
      <c r="AB90" s="100">
        <v>5</v>
      </c>
      <c r="AC90" s="100">
        <v>10986</v>
      </c>
      <c r="AD90" s="100">
        <v>5</v>
      </c>
      <c r="AE90" s="100">
        <v>10986</v>
      </c>
      <c r="AF90" s="100">
        <v>3</v>
      </c>
      <c r="AG90" s="100">
        <v>6591.5999999999995</v>
      </c>
      <c r="AH90" s="100">
        <v>3</v>
      </c>
      <c r="AI90" s="100">
        <v>6591.5999999999995</v>
      </c>
      <c r="AJ90" s="100">
        <v>19</v>
      </c>
      <c r="AK90" s="100">
        <v>41746.799999999996</v>
      </c>
      <c r="AL90" s="100">
        <v>12</v>
      </c>
      <c r="AM90" s="100">
        <v>26366.399999999998</v>
      </c>
      <c r="AN90" s="100">
        <v>16</v>
      </c>
      <c r="AO90" s="100">
        <v>35155.199999999997</v>
      </c>
      <c r="AP90" s="100">
        <v>11</v>
      </c>
      <c r="AQ90" s="100">
        <v>24169.199999999997</v>
      </c>
      <c r="AR90" s="100">
        <v>6</v>
      </c>
      <c r="AS90" s="100">
        <v>13183.199999999999</v>
      </c>
      <c r="AT90" s="100">
        <v>6</v>
      </c>
      <c r="AU90" s="100">
        <v>13183.199999999999</v>
      </c>
      <c r="AV90" s="100">
        <v>5</v>
      </c>
      <c r="AW90" s="100">
        <v>10986</v>
      </c>
      <c r="AX90" s="100">
        <v>4</v>
      </c>
      <c r="AY90" s="100">
        <v>8788.7999999999993</v>
      </c>
      <c r="AZ90" s="100">
        <v>10</v>
      </c>
      <c r="BA90" s="100">
        <v>21972</v>
      </c>
      <c r="BB90" s="100">
        <v>12</v>
      </c>
      <c r="BC90" s="100">
        <v>26366.399999999998</v>
      </c>
      <c r="BD90" s="100">
        <v>12</v>
      </c>
      <c r="BE90" s="100">
        <v>26366.399999999998</v>
      </c>
      <c r="BF90" s="100">
        <v>10</v>
      </c>
      <c r="BG90" s="100">
        <v>21972</v>
      </c>
      <c r="BH90" s="100">
        <v>6</v>
      </c>
      <c r="BI90" s="100">
        <v>13183.199999999999</v>
      </c>
      <c r="BJ90" s="100">
        <v>8</v>
      </c>
      <c r="BK90" s="100">
        <v>17577.599999999999</v>
      </c>
      <c r="BL90" s="100">
        <v>7</v>
      </c>
      <c r="BM90" s="100">
        <v>15380.399999999998</v>
      </c>
      <c r="BN90" s="100">
        <v>6</v>
      </c>
      <c r="BO90" s="100">
        <v>13183.199999999999</v>
      </c>
      <c r="BP90" s="100">
        <v>6</v>
      </c>
      <c r="BQ90" s="100">
        <v>13183.199999999999</v>
      </c>
      <c r="BR90" s="100">
        <v>5</v>
      </c>
      <c r="BS90" s="100">
        <v>10986</v>
      </c>
      <c r="BT90" s="100">
        <v>4</v>
      </c>
      <c r="BU90" s="100">
        <v>8788.7999999999993</v>
      </c>
      <c r="BV90" s="100">
        <v>4</v>
      </c>
      <c r="BW90" s="100">
        <v>8788.7999999999993</v>
      </c>
      <c r="BX90" s="100">
        <v>6</v>
      </c>
      <c r="BY90" s="100">
        <v>13183.199999999999</v>
      </c>
      <c r="BZ90" s="100">
        <v>5</v>
      </c>
      <c r="CA90" s="100">
        <v>10986</v>
      </c>
      <c r="CB90" s="100">
        <v>4</v>
      </c>
      <c r="CC90" s="100">
        <v>8788.7999999999993</v>
      </c>
      <c r="CD90" s="100">
        <v>5</v>
      </c>
      <c r="CE90" s="100">
        <v>10986</v>
      </c>
      <c r="CF90" s="100">
        <v>7</v>
      </c>
      <c r="CG90" s="100">
        <v>15380.399999999998</v>
      </c>
      <c r="CH90" s="100">
        <v>7</v>
      </c>
      <c r="CI90" s="100">
        <v>15380.399999999998</v>
      </c>
      <c r="CJ90" s="100">
        <v>6</v>
      </c>
      <c r="CK90" s="100">
        <v>13183.199999999999</v>
      </c>
      <c r="CL90" s="100">
        <v>6</v>
      </c>
      <c r="CM90" s="100">
        <v>13183.199999999999</v>
      </c>
      <c r="CN90" s="100">
        <v>8</v>
      </c>
      <c r="CO90" s="100">
        <v>17577.599999999999</v>
      </c>
      <c r="CP90" s="100">
        <v>10</v>
      </c>
      <c r="CQ90" s="100">
        <v>21972</v>
      </c>
      <c r="CR90" s="100">
        <v>11</v>
      </c>
      <c r="CS90" s="100">
        <v>24169.199999999997</v>
      </c>
      <c r="CT90" s="100">
        <v>11</v>
      </c>
      <c r="CU90" s="100">
        <v>24169.199999999997</v>
      </c>
    </row>
    <row r="91" spans="2:99">
      <c r="C91" s="99" t="s">
        <v>257</v>
      </c>
      <c r="D91" s="100">
        <v>0</v>
      </c>
      <c r="E91" s="100">
        <v>0</v>
      </c>
      <c r="F91" s="100">
        <v>0.30283426516983053</v>
      </c>
      <c r="G91" s="100">
        <v>695.54974024206672</v>
      </c>
      <c r="H91" s="100">
        <v>8</v>
      </c>
      <c r="I91" s="100">
        <v>18374.399999999998</v>
      </c>
      <c r="J91" s="100">
        <v>9</v>
      </c>
      <c r="K91" s="100">
        <v>20671.199999999997</v>
      </c>
      <c r="L91" s="100">
        <v>5</v>
      </c>
      <c r="M91" s="100">
        <v>11483.999999999998</v>
      </c>
      <c r="N91" s="100">
        <v>5</v>
      </c>
      <c r="O91" s="100">
        <v>11483.999999999998</v>
      </c>
      <c r="P91" s="100">
        <v>4</v>
      </c>
      <c r="Q91" s="100">
        <v>9187.1999999999989</v>
      </c>
      <c r="R91" s="100">
        <v>5</v>
      </c>
      <c r="S91" s="100">
        <v>11483.999999999998</v>
      </c>
      <c r="T91" s="100">
        <v>7</v>
      </c>
      <c r="U91" s="100">
        <v>16077.599999999999</v>
      </c>
      <c r="V91" s="100">
        <v>5</v>
      </c>
      <c r="W91" s="100">
        <v>11483.999999999998</v>
      </c>
      <c r="X91" s="100">
        <v>6</v>
      </c>
      <c r="Y91" s="100">
        <v>13780.8</v>
      </c>
      <c r="Z91" s="100">
        <v>4</v>
      </c>
      <c r="AA91" s="100">
        <v>9187.1999999999989</v>
      </c>
      <c r="AB91" s="100">
        <v>4</v>
      </c>
      <c r="AC91" s="100">
        <v>9187.1999999999989</v>
      </c>
      <c r="AD91" s="100">
        <v>5</v>
      </c>
      <c r="AE91" s="100">
        <v>11483.999999999998</v>
      </c>
      <c r="AF91" s="100">
        <v>3</v>
      </c>
      <c r="AG91" s="100">
        <v>6890.4</v>
      </c>
      <c r="AH91" s="100">
        <v>3</v>
      </c>
      <c r="AI91" s="100">
        <v>6890.4</v>
      </c>
      <c r="AJ91" s="100">
        <v>20</v>
      </c>
      <c r="AK91" s="100">
        <v>45935.999999999993</v>
      </c>
      <c r="AL91" s="100">
        <v>12</v>
      </c>
      <c r="AM91" s="100">
        <v>27561.599999999999</v>
      </c>
      <c r="AN91" s="100">
        <v>15</v>
      </c>
      <c r="AO91" s="100">
        <v>34451.999999999993</v>
      </c>
      <c r="AP91" s="100">
        <v>10</v>
      </c>
      <c r="AQ91" s="100">
        <v>22967.999999999996</v>
      </c>
      <c r="AR91" s="100">
        <v>6</v>
      </c>
      <c r="AS91" s="100">
        <v>13780.8</v>
      </c>
      <c r="AT91" s="100">
        <v>6</v>
      </c>
      <c r="AU91" s="100">
        <v>13780.8</v>
      </c>
      <c r="AV91" s="100">
        <v>6</v>
      </c>
      <c r="AW91" s="100">
        <v>13780.8</v>
      </c>
      <c r="AX91" s="100">
        <v>4</v>
      </c>
      <c r="AY91" s="100">
        <v>9187.1999999999989</v>
      </c>
      <c r="AZ91" s="100">
        <v>9</v>
      </c>
      <c r="BA91" s="100">
        <v>20671.199999999997</v>
      </c>
      <c r="BB91" s="100">
        <v>13</v>
      </c>
      <c r="BC91" s="100">
        <v>29858.399999999998</v>
      </c>
      <c r="BD91" s="100">
        <v>13</v>
      </c>
      <c r="BE91" s="100">
        <v>29858.399999999998</v>
      </c>
      <c r="BF91" s="100">
        <v>9</v>
      </c>
      <c r="BG91" s="100">
        <v>20671.199999999997</v>
      </c>
      <c r="BH91" s="100">
        <v>5</v>
      </c>
      <c r="BI91" s="100">
        <v>11483.999999999998</v>
      </c>
      <c r="BJ91" s="100">
        <v>7</v>
      </c>
      <c r="BK91" s="100">
        <v>16077.599999999999</v>
      </c>
      <c r="BL91" s="100">
        <v>7</v>
      </c>
      <c r="BM91" s="100">
        <v>16077.599999999999</v>
      </c>
      <c r="BN91" s="100">
        <v>6</v>
      </c>
      <c r="BO91" s="100">
        <v>13780.8</v>
      </c>
      <c r="BP91" s="100">
        <v>6</v>
      </c>
      <c r="BQ91" s="100">
        <v>13780.8</v>
      </c>
      <c r="BR91" s="100">
        <v>4</v>
      </c>
      <c r="BS91" s="100">
        <v>9187.1999999999989</v>
      </c>
      <c r="BT91" s="100">
        <v>4</v>
      </c>
      <c r="BU91" s="100">
        <v>9187.1999999999989</v>
      </c>
      <c r="BV91" s="100">
        <v>5</v>
      </c>
      <c r="BW91" s="100">
        <v>11483.999999999998</v>
      </c>
      <c r="BX91" s="100">
        <v>6</v>
      </c>
      <c r="BY91" s="100">
        <v>13780.8</v>
      </c>
      <c r="BZ91" s="100">
        <v>5</v>
      </c>
      <c r="CA91" s="100">
        <v>11483.999999999998</v>
      </c>
      <c r="CB91" s="100">
        <v>5</v>
      </c>
      <c r="CC91" s="100">
        <v>11483.999999999998</v>
      </c>
      <c r="CD91" s="100">
        <v>5</v>
      </c>
      <c r="CE91" s="100">
        <v>11483.999999999998</v>
      </c>
      <c r="CF91" s="100">
        <v>7</v>
      </c>
      <c r="CG91" s="100">
        <v>16077.599999999999</v>
      </c>
      <c r="CH91" s="100">
        <v>6</v>
      </c>
      <c r="CI91" s="100">
        <v>13780.8</v>
      </c>
      <c r="CJ91" s="100">
        <v>5</v>
      </c>
      <c r="CK91" s="100">
        <v>11483.999999999998</v>
      </c>
      <c r="CL91" s="100">
        <v>6</v>
      </c>
      <c r="CM91" s="100">
        <v>13780.8</v>
      </c>
      <c r="CN91" s="100">
        <v>9</v>
      </c>
      <c r="CO91" s="100">
        <v>20671.199999999997</v>
      </c>
      <c r="CP91" s="100">
        <v>10</v>
      </c>
      <c r="CQ91" s="100">
        <v>22967.999999999996</v>
      </c>
      <c r="CR91" s="100">
        <v>11</v>
      </c>
      <c r="CS91" s="100">
        <v>25264.799999999996</v>
      </c>
      <c r="CT91" s="100">
        <v>10</v>
      </c>
      <c r="CU91" s="100">
        <v>22967.999999999996</v>
      </c>
    </row>
    <row r="92" spans="2:99">
      <c r="C92" s="99" t="s">
        <v>258</v>
      </c>
      <c r="D92" s="100">
        <v>0</v>
      </c>
      <c r="E92" s="100">
        <v>0</v>
      </c>
      <c r="F92" s="100">
        <v>0.36340111820379661</v>
      </c>
      <c r="G92" s="100">
        <v>516.32030874395423</v>
      </c>
      <c r="H92" s="100">
        <v>8</v>
      </c>
      <c r="I92" s="100">
        <v>11366.4</v>
      </c>
      <c r="J92" s="100">
        <v>8</v>
      </c>
      <c r="K92" s="100">
        <v>11366.4</v>
      </c>
      <c r="L92" s="100">
        <v>6</v>
      </c>
      <c r="M92" s="100">
        <v>8524.7999999999993</v>
      </c>
      <c r="N92" s="100">
        <v>5</v>
      </c>
      <c r="O92" s="100">
        <v>7104</v>
      </c>
      <c r="P92" s="100">
        <v>4</v>
      </c>
      <c r="Q92" s="100">
        <v>5683.2</v>
      </c>
      <c r="R92" s="100">
        <v>4</v>
      </c>
      <c r="S92" s="100">
        <v>5683.2</v>
      </c>
      <c r="T92" s="100">
        <v>7</v>
      </c>
      <c r="U92" s="100">
        <v>9945.6</v>
      </c>
      <c r="V92" s="100">
        <v>5</v>
      </c>
      <c r="W92" s="100">
        <v>7104</v>
      </c>
      <c r="X92" s="100">
        <v>7</v>
      </c>
      <c r="Y92" s="100">
        <v>9945.6</v>
      </c>
      <c r="Z92" s="100">
        <v>4</v>
      </c>
      <c r="AA92" s="100">
        <v>5683.2</v>
      </c>
      <c r="AB92" s="100">
        <v>5</v>
      </c>
      <c r="AC92" s="100">
        <v>7104</v>
      </c>
      <c r="AD92" s="100">
        <v>5</v>
      </c>
      <c r="AE92" s="100">
        <v>7104</v>
      </c>
      <c r="AF92" s="100">
        <v>3</v>
      </c>
      <c r="AG92" s="100">
        <v>4262.3999999999996</v>
      </c>
      <c r="AH92" s="100">
        <v>3</v>
      </c>
      <c r="AI92" s="100">
        <v>4262.3999999999996</v>
      </c>
      <c r="AJ92" s="100">
        <v>22</v>
      </c>
      <c r="AK92" s="100">
        <v>31257.599999999999</v>
      </c>
      <c r="AL92" s="100">
        <v>16</v>
      </c>
      <c r="AM92" s="100">
        <v>22732.799999999999</v>
      </c>
      <c r="AN92" s="100">
        <v>15</v>
      </c>
      <c r="AO92" s="100">
        <v>21312</v>
      </c>
      <c r="AP92" s="100">
        <v>11</v>
      </c>
      <c r="AQ92" s="100">
        <v>15628.8</v>
      </c>
      <c r="AR92" s="100">
        <v>7</v>
      </c>
      <c r="AS92" s="100">
        <v>9945.6</v>
      </c>
      <c r="AT92" s="100">
        <v>6</v>
      </c>
      <c r="AU92" s="100">
        <v>8524.7999999999993</v>
      </c>
      <c r="AV92" s="100">
        <v>6</v>
      </c>
      <c r="AW92" s="100">
        <v>8524.7999999999993</v>
      </c>
      <c r="AX92" s="100">
        <v>4</v>
      </c>
      <c r="AY92" s="100">
        <v>5683.2</v>
      </c>
      <c r="AZ92" s="100">
        <v>10</v>
      </c>
      <c r="BA92" s="100">
        <v>14208</v>
      </c>
      <c r="BB92" s="100">
        <v>14</v>
      </c>
      <c r="BC92" s="100">
        <v>19891.2</v>
      </c>
      <c r="BD92" s="100">
        <v>14</v>
      </c>
      <c r="BE92" s="100">
        <v>19891.2</v>
      </c>
      <c r="BF92" s="100">
        <v>10</v>
      </c>
      <c r="BG92" s="100">
        <v>14208</v>
      </c>
      <c r="BH92" s="100">
        <v>6</v>
      </c>
      <c r="BI92" s="100">
        <v>8524.7999999999993</v>
      </c>
      <c r="BJ92" s="100">
        <v>8</v>
      </c>
      <c r="BK92" s="100">
        <v>11366.4</v>
      </c>
      <c r="BL92" s="100">
        <v>7</v>
      </c>
      <c r="BM92" s="100">
        <v>9945.6</v>
      </c>
      <c r="BN92" s="100">
        <v>7</v>
      </c>
      <c r="BO92" s="100">
        <v>9945.6</v>
      </c>
      <c r="BP92" s="100">
        <v>7</v>
      </c>
      <c r="BQ92" s="100">
        <v>9945.6</v>
      </c>
      <c r="BR92" s="100">
        <v>5</v>
      </c>
      <c r="BS92" s="100">
        <v>7104</v>
      </c>
      <c r="BT92" s="100">
        <v>4</v>
      </c>
      <c r="BU92" s="100">
        <v>5683.2</v>
      </c>
      <c r="BV92" s="100">
        <v>5</v>
      </c>
      <c r="BW92" s="100">
        <v>7104</v>
      </c>
      <c r="BX92" s="100">
        <v>7</v>
      </c>
      <c r="BY92" s="100">
        <v>9945.6</v>
      </c>
      <c r="BZ92" s="100">
        <v>4</v>
      </c>
      <c r="CA92" s="100">
        <v>5683.2</v>
      </c>
      <c r="CB92" s="100">
        <v>4</v>
      </c>
      <c r="CC92" s="100">
        <v>5683.2</v>
      </c>
      <c r="CD92" s="100">
        <v>5</v>
      </c>
      <c r="CE92" s="100">
        <v>7104</v>
      </c>
      <c r="CF92" s="100">
        <v>7</v>
      </c>
      <c r="CG92" s="100">
        <v>9945.6</v>
      </c>
      <c r="CH92" s="100">
        <v>7</v>
      </c>
      <c r="CI92" s="100">
        <v>9945.6</v>
      </c>
      <c r="CJ92" s="100">
        <v>6</v>
      </c>
      <c r="CK92" s="100">
        <v>8524.7999999999993</v>
      </c>
      <c r="CL92" s="100">
        <v>7</v>
      </c>
      <c r="CM92" s="100">
        <v>9945.6</v>
      </c>
      <c r="CN92" s="100">
        <v>9</v>
      </c>
      <c r="CO92" s="100">
        <v>12787.199999999999</v>
      </c>
      <c r="CP92" s="100">
        <v>10</v>
      </c>
      <c r="CQ92" s="100">
        <v>14208</v>
      </c>
      <c r="CR92" s="100">
        <v>11</v>
      </c>
      <c r="CS92" s="100">
        <v>15628.8</v>
      </c>
      <c r="CT92" s="100">
        <v>10</v>
      </c>
      <c r="CU92" s="100">
        <v>14208</v>
      </c>
    </row>
    <row r="93" spans="2:99">
      <c r="C93" s="99" t="s">
        <v>259</v>
      </c>
      <c r="D93" s="100">
        <v>0</v>
      </c>
      <c r="E93" s="100">
        <v>0</v>
      </c>
      <c r="F93" s="100">
        <v>0.30283426516983053</v>
      </c>
      <c r="G93" s="100">
        <v>536.7434515870076</v>
      </c>
      <c r="H93" s="100">
        <v>7</v>
      </c>
      <c r="I93" s="100">
        <v>12406.8</v>
      </c>
      <c r="J93" s="100">
        <v>8</v>
      </c>
      <c r="K93" s="100">
        <v>14179.199999999999</v>
      </c>
      <c r="L93" s="100">
        <v>5</v>
      </c>
      <c r="M93" s="100">
        <v>8862</v>
      </c>
      <c r="N93" s="100">
        <v>4</v>
      </c>
      <c r="O93" s="100">
        <v>7089.5999999999995</v>
      </c>
      <c r="P93" s="100">
        <v>4</v>
      </c>
      <c r="Q93" s="100">
        <v>7089.5999999999995</v>
      </c>
      <c r="R93" s="100">
        <v>4</v>
      </c>
      <c r="S93" s="100">
        <v>7089.5999999999995</v>
      </c>
      <c r="T93" s="100">
        <v>6</v>
      </c>
      <c r="U93" s="100">
        <v>10634.4</v>
      </c>
      <c r="V93" s="100">
        <v>5</v>
      </c>
      <c r="W93" s="100">
        <v>8862</v>
      </c>
      <c r="X93" s="100">
        <v>6</v>
      </c>
      <c r="Y93" s="100">
        <v>10634.4</v>
      </c>
      <c r="Z93" s="100">
        <v>4</v>
      </c>
      <c r="AA93" s="100">
        <v>7089.5999999999995</v>
      </c>
      <c r="AB93" s="100">
        <v>4</v>
      </c>
      <c r="AC93" s="100">
        <v>7089.5999999999995</v>
      </c>
      <c r="AD93" s="100">
        <v>5</v>
      </c>
      <c r="AE93" s="100">
        <v>8862</v>
      </c>
      <c r="AF93" s="100">
        <v>3</v>
      </c>
      <c r="AG93" s="100">
        <v>5317.2</v>
      </c>
      <c r="AH93" s="100">
        <v>3</v>
      </c>
      <c r="AI93" s="100">
        <v>5317.2</v>
      </c>
      <c r="AJ93" s="100">
        <v>20</v>
      </c>
      <c r="AK93" s="100">
        <v>35448</v>
      </c>
      <c r="AL93" s="100">
        <v>14</v>
      </c>
      <c r="AM93" s="100">
        <v>24813.599999999999</v>
      </c>
      <c r="AN93" s="100">
        <v>17</v>
      </c>
      <c r="AO93" s="100">
        <v>30130.799999999999</v>
      </c>
      <c r="AP93" s="100">
        <v>11</v>
      </c>
      <c r="AQ93" s="100">
        <v>19496.399999999998</v>
      </c>
      <c r="AR93" s="100">
        <v>7</v>
      </c>
      <c r="AS93" s="100">
        <v>12406.8</v>
      </c>
      <c r="AT93" s="100">
        <v>5</v>
      </c>
      <c r="AU93" s="100">
        <v>8862</v>
      </c>
      <c r="AV93" s="100">
        <v>5</v>
      </c>
      <c r="AW93" s="100">
        <v>8862</v>
      </c>
      <c r="AX93" s="100">
        <v>4</v>
      </c>
      <c r="AY93" s="100">
        <v>7089.5999999999995</v>
      </c>
      <c r="AZ93" s="100">
        <v>10</v>
      </c>
      <c r="BA93" s="100">
        <v>17724</v>
      </c>
      <c r="BB93" s="100">
        <v>13</v>
      </c>
      <c r="BC93" s="100">
        <v>23041.199999999997</v>
      </c>
      <c r="BD93" s="100">
        <v>13</v>
      </c>
      <c r="BE93" s="100">
        <v>23041.199999999997</v>
      </c>
      <c r="BF93" s="100">
        <v>10</v>
      </c>
      <c r="BG93" s="100">
        <v>17724</v>
      </c>
      <c r="BH93" s="100">
        <v>6</v>
      </c>
      <c r="BI93" s="100">
        <v>10634.4</v>
      </c>
      <c r="BJ93" s="100">
        <v>8</v>
      </c>
      <c r="BK93" s="100">
        <v>14179.199999999999</v>
      </c>
      <c r="BL93" s="100">
        <v>7</v>
      </c>
      <c r="BM93" s="100">
        <v>12406.8</v>
      </c>
      <c r="BN93" s="100">
        <v>7</v>
      </c>
      <c r="BO93" s="100">
        <v>12406.8</v>
      </c>
      <c r="BP93" s="100">
        <v>6</v>
      </c>
      <c r="BQ93" s="100">
        <v>10634.4</v>
      </c>
      <c r="BR93" s="100">
        <v>5</v>
      </c>
      <c r="BS93" s="100">
        <v>8862</v>
      </c>
      <c r="BT93" s="100">
        <v>4</v>
      </c>
      <c r="BU93" s="100">
        <v>7089.5999999999995</v>
      </c>
      <c r="BV93" s="100">
        <v>5</v>
      </c>
      <c r="BW93" s="100">
        <v>8862</v>
      </c>
      <c r="BX93" s="100">
        <v>6</v>
      </c>
      <c r="BY93" s="100">
        <v>10634.4</v>
      </c>
      <c r="BZ93" s="100">
        <v>4</v>
      </c>
      <c r="CA93" s="100">
        <v>7089.5999999999995</v>
      </c>
      <c r="CB93" s="100">
        <v>5</v>
      </c>
      <c r="CC93" s="100">
        <v>8862</v>
      </c>
      <c r="CD93" s="100">
        <v>5</v>
      </c>
      <c r="CE93" s="100">
        <v>8862</v>
      </c>
      <c r="CF93" s="100">
        <v>8</v>
      </c>
      <c r="CG93" s="100">
        <v>14179.199999999999</v>
      </c>
      <c r="CH93" s="100">
        <v>6</v>
      </c>
      <c r="CI93" s="100">
        <v>10634.4</v>
      </c>
      <c r="CJ93" s="100">
        <v>6</v>
      </c>
      <c r="CK93" s="100">
        <v>10634.4</v>
      </c>
      <c r="CL93" s="100">
        <v>7</v>
      </c>
      <c r="CM93" s="100">
        <v>12406.8</v>
      </c>
      <c r="CN93" s="100">
        <v>9</v>
      </c>
      <c r="CO93" s="100">
        <v>15951.599999999999</v>
      </c>
      <c r="CP93" s="100">
        <v>9</v>
      </c>
      <c r="CQ93" s="100">
        <v>15951.599999999999</v>
      </c>
      <c r="CR93" s="100">
        <v>11</v>
      </c>
      <c r="CS93" s="100">
        <v>19496.399999999998</v>
      </c>
      <c r="CT93" s="100">
        <v>10</v>
      </c>
      <c r="CU93" s="100">
        <v>17724</v>
      </c>
    </row>
    <row r="94" spans="2:99">
      <c r="C94" s="99" t="s">
        <v>260</v>
      </c>
      <c r="D94" s="100">
        <v>0</v>
      </c>
      <c r="E94" s="100">
        <v>0</v>
      </c>
      <c r="F94" s="100">
        <v>0.30283426516983053</v>
      </c>
      <c r="G94" s="100">
        <v>725.34863193477804</v>
      </c>
      <c r="H94" s="100">
        <v>8</v>
      </c>
      <c r="I94" s="100">
        <v>19161.599999999999</v>
      </c>
      <c r="J94" s="100">
        <v>8</v>
      </c>
      <c r="K94" s="100">
        <v>19161.599999999999</v>
      </c>
      <c r="L94" s="100">
        <v>5</v>
      </c>
      <c r="M94" s="100">
        <v>11976</v>
      </c>
      <c r="N94" s="100">
        <v>5</v>
      </c>
      <c r="O94" s="100">
        <v>11976</v>
      </c>
      <c r="P94" s="100">
        <v>4</v>
      </c>
      <c r="Q94" s="100">
        <v>9580.7999999999993</v>
      </c>
      <c r="R94" s="100">
        <v>5</v>
      </c>
      <c r="S94" s="100">
        <v>11976</v>
      </c>
      <c r="T94" s="100">
        <v>6</v>
      </c>
      <c r="U94" s="100">
        <v>14371.199999999999</v>
      </c>
      <c r="V94" s="100">
        <v>5</v>
      </c>
      <c r="W94" s="100">
        <v>11976</v>
      </c>
      <c r="X94" s="100">
        <v>6</v>
      </c>
      <c r="Y94" s="100">
        <v>14371.199999999999</v>
      </c>
      <c r="Z94" s="100">
        <v>3</v>
      </c>
      <c r="AA94" s="100">
        <v>7185.5999999999995</v>
      </c>
      <c r="AB94" s="100">
        <v>5</v>
      </c>
      <c r="AC94" s="100">
        <v>11976</v>
      </c>
      <c r="AD94" s="100">
        <v>5</v>
      </c>
      <c r="AE94" s="100">
        <v>11976</v>
      </c>
      <c r="AF94" s="100">
        <v>3</v>
      </c>
      <c r="AG94" s="100">
        <v>7185.5999999999995</v>
      </c>
      <c r="AH94" s="100">
        <v>3</v>
      </c>
      <c r="AI94" s="100">
        <v>7185.5999999999995</v>
      </c>
      <c r="AJ94" s="100">
        <v>17</v>
      </c>
      <c r="AK94" s="100">
        <v>40718.399999999994</v>
      </c>
      <c r="AL94" s="100">
        <v>14</v>
      </c>
      <c r="AM94" s="100">
        <v>33532.799999999996</v>
      </c>
      <c r="AN94" s="100">
        <v>13</v>
      </c>
      <c r="AO94" s="100">
        <v>31137.599999999999</v>
      </c>
      <c r="AP94" s="100">
        <v>10</v>
      </c>
      <c r="AQ94" s="100">
        <v>23952</v>
      </c>
      <c r="AR94" s="100">
        <v>6</v>
      </c>
      <c r="AS94" s="100">
        <v>14371.199999999999</v>
      </c>
      <c r="AT94" s="100">
        <v>5</v>
      </c>
      <c r="AU94" s="100">
        <v>11976</v>
      </c>
      <c r="AV94" s="100">
        <v>5</v>
      </c>
      <c r="AW94" s="100">
        <v>11976</v>
      </c>
      <c r="AX94" s="100">
        <v>4</v>
      </c>
      <c r="AY94" s="100">
        <v>9580.7999999999993</v>
      </c>
      <c r="AZ94" s="100">
        <v>8</v>
      </c>
      <c r="BA94" s="100">
        <v>19161.599999999999</v>
      </c>
      <c r="BB94" s="100">
        <v>14</v>
      </c>
      <c r="BC94" s="100">
        <v>33532.799999999996</v>
      </c>
      <c r="BD94" s="100">
        <v>12</v>
      </c>
      <c r="BE94" s="100">
        <v>28742.399999999998</v>
      </c>
      <c r="BF94" s="100">
        <v>9</v>
      </c>
      <c r="BG94" s="100">
        <v>21556.799999999999</v>
      </c>
      <c r="BH94" s="100">
        <v>6</v>
      </c>
      <c r="BI94" s="100">
        <v>14371.199999999999</v>
      </c>
      <c r="BJ94" s="100">
        <v>7</v>
      </c>
      <c r="BK94" s="100">
        <v>16766.399999999998</v>
      </c>
      <c r="BL94" s="100">
        <v>6</v>
      </c>
      <c r="BM94" s="100">
        <v>14371.199999999999</v>
      </c>
      <c r="BN94" s="100">
        <v>7</v>
      </c>
      <c r="BO94" s="100">
        <v>16766.399999999998</v>
      </c>
      <c r="BP94" s="100">
        <v>5</v>
      </c>
      <c r="BQ94" s="100">
        <v>11976</v>
      </c>
      <c r="BR94" s="100">
        <v>4</v>
      </c>
      <c r="BS94" s="100">
        <v>9580.7999999999993</v>
      </c>
      <c r="BT94" s="100">
        <v>4</v>
      </c>
      <c r="BU94" s="100">
        <v>9580.7999999999993</v>
      </c>
      <c r="BV94" s="100">
        <v>5</v>
      </c>
      <c r="BW94" s="100">
        <v>11976</v>
      </c>
      <c r="BX94" s="100">
        <v>6</v>
      </c>
      <c r="BY94" s="100">
        <v>14371.199999999999</v>
      </c>
      <c r="BZ94" s="100">
        <v>4</v>
      </c>
      <c r="CA94" s="100">
        <v>9580.7999999999993</v>
      </c>
      <c r="CB94" s="100">
        <v>4</v>
      </c>
      <c r="CC94" s="100">
        <v>9580.7999999999993</v>
      </c>
      <c r="CD94" s="100">
        <v>6</v>
      </c>
      <c r="CE94" s="100">
        <v>14371.199999999999</v>
      </c>
      <c r="CF94" s="100">
        <v>7</v>
      </c>
      <c r="CG94" s="100">
        <v>16766.399999999998</v>
      </c>
      <c r="CH94" s="100">
        <v>7</v>
      </c>
      <c r="CI94" s="100">
        <v>16766.399999999998</v>
      </c>
      <c r="CJ94" s="100">
        <v>5</v>
      </c>
      <c r="CK94" s="100">
        <v>11976</v>
      </c>
      <c r="CL94" s="100">
        <v>7</v>
      </c>
      <c r="CM94" s="100">
        <v>16766.399999999998</v>
      </c>
      <c r="CN94" s="100">
        <v>8</v>
      </c>
      <c r="CO94" s="100">
        <v>19161.599999999999</v>
      </c>
      <c r="CP94" s="100">
        <v>10</v>
      </c>
      <c r="CQ94" s="100">
        <v>23952</v>
      </c>
      <c r="CR94" s="100">
        <v>11</v>
      </c>
      <c r="CS94" s="100">
        <v>26347.199999999997</v>
      </c>
      <c r="CT94" s="100">
        <v>10</v>
      </c>
      <c r="CU94" s="100">
        <v>23952</v>
      </c>
    </row>
    <row r="95" spans="2:99">
      <c r="B95" s="99" t="s">
        <v>132</v>
      </c>
      <c r="C95" s="99" t="s">
        <v>261</v>
      </c>
      <c r="D95" s="100">
        <v>0</v>
      </c>
      <c r="E95" s="100">
        <v>0</v>
      </c>
      <c r="F95" s="100">
        <v>0.24226741213586442</v>
      </c>
      <c r="G95" s="100">
        <v>419.80097174902585</v>
      </c>
      <c r="H95" s="100">
        <v>4</v>
      </c>
      <c r="I95" s="100">
        <v>6931.2</v>
      </c>
      <c r="J95" s="100">
        <v>6</v>
      </c>
      <c r="K95" s="100">
        <v>10396.799999999999</v>
      </c>
      <c r="L95" s="100">
        <v>12</v>
      </c>
      <c r="M95" s="100">
        <v>20793.599999999999</v>
      </c>
      <c r="N95" s="100">
        <v>11</v>
      </c>
      <c r="O95" s="100">
        <v>19060.8</v>
      </c>
      <c r="P95" s="100">
        <v>10</v>
      </c>
      <c r="Q95" s="100">
        <v>17328</v>
      </c>
      <c r="R95" s="100">
        <v>10</v>
      </c>
      <c r="S95" s="100">
        <v>17328</v>
      </c>
      <c r="T95" s="100">
        <v>4</v>
      </c>
      <c r="U95" s="100">
        <v>6931.2</v>
      </c>
      <c r="V95" s="100">
        <v>5</v>
      </c>
      <c r="W95" s="100">
        <v>8664</v>
      </c>
      <c r="X95" s="100">
        <v>6</v>
      </c>
      <c r="Y95" s="100">
        <v>10396.799999999999</v>
      </c>
      <c r="Z95" s="100">
        <v>7</v>
      </c>
      <c r="AA95" s="100">
        <v>12129.6</v>
      </c>
      <c r="AB95" s="100">
        <v>25</v>
      </c>
      <c r="AC95" s="100">
        <v>43320</v>
      </c>
      <c r="AD95" s="100">
        <v>25</v>
      </c>
      <c r="AE95" s="100">
        <v>43320</v>
      </c>
      <c r="AF95" s="100">
        <v>21</v>
      </c>
      <c r="AG95" s="100">
        <v>36388.799999999996</v>
      </c>
      <c r="AH95" s="100">
        <v>20</v>
      </c>
      <c r="AI95" s="100">
        <v>34656</v>
      </c>
      <c r="AJ95" s="100">
        <v>7</v>
      </c>
      <c r="AK95" s="100">
        <v>12129.6</v>
      </c>
      <c r="AL95" s="100">
        <v>4</v>
      </c>
      <c r="AM95" s="100">
        <v>6931.2</v>
      </c>
      <c r="AN95" s="100">
        <v>3</v>
      </c>
      <c r="AO95" s="100">
        <v>5198.3999999999996</v>
      </c>
      <c r="AP95" s="100">
        <v>4</v>
      </c>
      <c r="AQ95" s="100">
        <v>6931.2</v>
      </c>
      <c r="AR95" s="100">
        <v>27</v>
      </c>
      <c r="AS95" s="100">
        <v>46785.599999999999</v>
      </c>
      <c r="AT95" s="100">
        <v>27</v>
      </c>
      <c r="AU95" s="100">
        <v>46785.599999999999</v>
      </c>
      <c r="AV95" s="100">
        <v>23</v>
      </c>
      <c r="AW95" s="100">
        <v>39854.400000000001</v>
      </c>
      <c r="AX95" s="100">
        <v>27</v>
      </c>
      <c r="AY95" s="100">
        <v>46785.599999999999</v>
      </c>
      <c r="AZ95" s="100">
        <v>20</v>
      </c>
      <c r="BA95" s="100">
        <v>34656</v>
      </c>
      <c r="BB95" s="100">
        <v>16</v>
      </c>
      <c r="BC95" s="100">
        <v>27724.799999999999</v>
      </c>
      <c r="BD95" s="100">
        <v>14</v>
      </c>
      <c r="BE95" s="100">
        <v>24259.200000000001</v>
      </c>
      <c r="BF95" s="100">
        <v>21</v>
      </c>
      <c r="BG95" s="100">
        <v>36388.799999999996</v>
      </c>
      <c r="BH95" s="100">
        <v>36</v>
      </c>
      <c r="BI95" s="100">
        <v>62380.799999999996</v>
      </c>
      <c r="BJ95" s="100">
        <v>22</v>
      </c>
      <c r="BK95" s="100">
        <v>38121.599999999999</v>
      </c>
      <c r="BL95" s="100">
        <v>29</v>
      </c>
      <c r="BM95" s="100">
        <v>50251.199999999997</v>
      </c>
      <c r="BN95" s="100">
        <v>36</v>
      </c>
      <c r="BO95" s="100">
        <v>62380.799999999996</v>
      </c>
      <c r="BP95" s="100">
        <v>4</v>
      </c>
      <c r="BQ95" s="100">
        <v>6931.2</v>
      </c>
      <c r="BR95" s="100">
        <v>6</v>
      </c>
      <c r="BS95" s="100">
        <v>10396.799999999999</v>
      </c>
      <c r="BT95" s="100">
        <v>5</v>
      </c>
      <c r="BU95" s="100">
        <v>8664</v>
      </c>
      <c r="BV95" s="100">
        <v>7</v>
      </c>
      <c r="BW95" s="100">
        <v>12129.6</v>
      </c>
      <c r="BX95" s="100">
        <v>45</v>
      </c>
      <c r="BY95" s="100">
        <v>77976</v>
      </c>
      <c r="BZ95" s="100">
        <v>49</v>
      </c>
      <c r="CA95" s="100">
        <v>84907.199999999997</v>
      </c>
      <c r="CB95" s="100">
        <v>37</v>
      </c>
      <c r="CC95" s="100">
        <v>64113.599999999999</v>
      </c>
      <c r="CD95" s="100">
        <v>37</v>
      </c>
      <c r="CE95" s="100">
        <v>64113.599999999999</v>
      </c>
      <c r="CF95" s="100">
        <v>10</v>
      </c>
      <c r="CG95" s="100">
        <v>17328</v>
      </c>
      <c r="CH95" s="100">
        <v>13</v>
      </c>
      <c r="CI95" s="100">
        <v>22526.399999999998</v>
      </c>
      <c r="CJ95" s="100">
        <v>8</v>
      </c>
      <c r="CK95" s="100">
        <v>13862.4</v>
      </c>
      <c r="CL95" s="100">
        <v>14</v>
      </c>
      <c r="CM95" s="100">
        <v>24259.200000000001</v>
      </c>
      <c r="CN95" s="100">
        <v>5</v>
      </c>
      <c r="CO95" s="100">
        <v>8664</v>
      </c>
      <c r="CP95" s="100">
        <v>3</v>
      </c>
      <c r="CQ95" s="100">
        <v>5198.3999999999996</v>
      </c>
      <c r="CR95" s="100">
        <v>5</v>
      </c>
      <c r="CS95" s="100">
        <v>8664</v>
      </c>
      <c r="CT95" s="100">
        <v>5</v>
      </c>
      <c r="CU95" s="100">
        <v>8664</v>
      </c>
    </row>
    <row r="96" spans="2:99">
      <c r="C96" s="99" t="s">
        <v>262</v>
      </c>
      <c r="D96" s="100">
        <v>0</v>
      </c>
      <c r="E96" s="100">
        <v>0</v>
      </c>
      <c r="F96" s="100">
        <v>0.30283426516983053</v>
      </c>
      <c r="G96" s="100">
        <v>249.29316708780448</v>
      </c>
      <c r="H96" s="100">
        <v>5</v>
      </c>
      <c r="I96" s="100">
        <v>4116</v>
      </c>
      <c r="J96" s="100">
        <v>6</v>
      </c>
      <c r="K96" s="100">
        <v>4939.2</v>
      </c>
      <c r="L96" s="100">
        <v>12</v>
      </c>
      <c r="M96" s="100">
        <v>9878.4</v>
      </c>
      <c r="N96" s="100">
        <v>11</v>
      </c>
      <c r="O96" s="100">
        <v>9055.1999999999989</v>
      </c>
      <c r="P96" s="100">
        <v>11</v>
      </c>
      <c r="Q96" s="100">
        <v>9055.1999999999989</v>
      </c>
      <c r="R96" s="100">
        <v>12</v>
      </c>
      <c r="S96" s="100">
        <v>9878.4</v>
      </c>
      <c r="T96" s="100">
        <v>5</v>
      </c>
      <c r="U96" s="100">
        <v>4116</v>
      </c>
      <c r="V96" s="100">
        <v>5</v>
      </c>
      <c r="W96" s="100">
        <v>4116</v>
      </c>
      <c r="X96" s="100">
        <v>6</v>
      </c>
      <c r="Y96" s="100">
        <v>4939.2</v>
      </c>
      <c r="Z96" s="100">
        <v>7</v>
      </c>
      <c r="AA96" s="100">
        <v>5762.4</v>
      </c>
      <c r="AB96" s="100">
        <v>24</v>
      </c>
      <c r="AC96" s="100">
        <v>19756.8</v>
      </c>
      <c r="AD96" s="100">
        <v>29</v>
      </c>
      <c r="AE96" s="100">
        <v>23872.799999999999</v>
      </c>
      <c r="AF96" s="100">
        <v>23</v>
      </c>
      <c r="AG96" s="100">
        <v>18933.599999999999</v>
      </c>
      <c r="AH96" s="100">
        <v>20</v>
      </c>
      <c r="AI96" s="100">
        <v>16464</v>
      </c>
      <c r="AJ96" s="100">
        <v>7</v>
      </c>
      <c r="AK96" s="100">
        <v>5762.4</v>
      </c>
      <c r="AL96" s="100">
        <v>4</v>
      </c>
      <c r="AM96" s="100">
        <v>3292.7999999999997</v>
      </c>
      <c r="AN96" s="100">
        <v>4</v>
      </c>
      <c r="AO96" s="100">
        <v>3292.7999999999997</v>
      </c>
      <c r="AP96" s="100">
        <v>5</v>
      </c>
      <c r="AQ96" s="100">
        <v>4116</v>
      </c>
      <c r="AR96" s="100">
        <v>31</v>
      </c>
      <c r="AS96" s="100">
        <v>25519.199999999997</v>
      </c>
      <c r="AT96" s="100">
        <v>32</v>
      </c>
      <c r="AU96" s="100">
        <v>26342.399999999998</v>
      </c>
      <c r="AV96" s="100">
        <v>26</v>
      </c>
      <c r="AW96" s="100">
        <v>21403.199999999997</v>
      </c>
      <c r="AX96" s="100">
        <v>31</v>
      </c>
      <c r="AY96" s="100">
        <v>25519.199999999997</v>
      </c>
      <c r="AZ96" s="100">
        <v>20</v>
      </c>
      <c r="BA96" s="100">
        <v>16464</v>
      </c>
      <c r="BB96" s="100">
        <v>18</v>
      </c>
      <c r="BC96" s="100">
        <v>14817.599999999999</v>
      </c>
      <c r="BD96" s="100">
        <v>17</v>
      </c>
      <c r="BE96" s="100">
        <v>13994.4</v>
      </c>
      <c r="BF96" s="100">
        <v>25</v>
      </c>
      <c r="BG96" s="100">
        <v>20580</v>
      </c>
      <c r="BH96" s="100">
        <v>40</v>
      </c>
      <c r="BI96" s="100">
        <v>32928</v>
      </c>
      <c r="BJ96" s="100">
        <v>28</v>
      </c>
      <c r="BK96" s="100">
        <v>23049.599999999999</v>
      </c>
      <c r="BL96" s="100">
        <v>29</v>
      </c>
      <c r="BM96" s="100">
        <v>23872.799999999999</v>
      </c>
      <c r="BN96" s="100">
        <v>48</v>
      </c>
      <c r="BO96" s="100">
        <v>39513.599999999999</v>
      </c>
      <c r="BP96" s="100">
        <v>4</v>
      </c>
      <c r="BQ96" s="100">
        <v>3292.7999999999997</v>
      </c>
      <c r="BR96" s="100">
        <v>6</v>
      </c>
      <c r="BS96" s="100">
        <v>4939.2</v>
      </c>
      <c r="BT96" s="100">
        <v>5</v>
      </c>
      <c r="BU96" s="100">
        <v>4116</v>
      </c>
      <c r="BV96" s="100">
        <v>6</v>
      </c>
      <c r="BW96" s="100">
        <v>4939.2</v>
      </c>
      <c r="BX96" s="100">
        <v>52</v>
      </c>
      <c r="BY96" s="100">
        <v>42806.399999999994</v>
      </c>
      <c r="BZ96" s="100">
        <v>62</v>
      </c>
      <c r="CA96" s="100">
        <v>51038.399999999994</v>
      </c>
      <c r="CB96" s="100">
        <v>50</v>
      </c>
      <c r="CC96" s="100">
        <v>41160</v>
      </c>
      <c r="CD96" s="100">
        <v>43</v>
      </c>
      <c r="CE96" s="100">
        <v>35397.599999999999</v>
      </c>
      <c r="CF96" s="100">
        <v>12</v>
      </c>
      <c r="CG96" s="100">
        <v>9878.4</v>
      </c>
      <c r="CH96" s="100">
        <v>13</v>
      </c>
      <c r="CI96" s="100">
        <v>10701.599999999999</v>
      </c>
      <c r="CJ96" s="100">
        <v>8</v>
      </c>
      <c r="CK96" s="100">
        <v>6585.5999999999995</v>
      </c>
      <c r="CL96" s="100">
        <v>13</v>
      </c>
      <c r="CM96" s="100">
        <v>10701.599999999999</v>
      </c>
      <c r="CN96" s="100">
        <v>5</v>
      </c>
      <c r="CO96" s="100">
        <v>4116</v>
      </c>
      <c r="CP96" s="100">
        <v>3</v>
      </c>
      <c r="CQ96" s="100">
        <v>2469.6</v>
      </c>
      <c r="CR96" s="100">
        <v>4</v>
      </c>
      <c r="CS96" s="100">
        <v>3292.7999999999997</v>
      </c>
      <c r="CT96" s="100">
        <v>6</v>
      </c>
      <c r="CU96" s="100">
        <v>4939.2</v>
      </c>
    </row>
    <row r="97" spans="2:99">
      <c r="C97" s="99" t="s">
        <v>263</v>
      </c>
      <c r="D97" s="100">
        <v>0</v>
      </c>
      <c r="E97" s="100">
        <v>0</v>
      </c>
      <c r="F97" s="100">
        <v>0.30283426516983053</v>
      </c>
      <c r="G97" s="100">
        <v>553.82330414258604</v>
      </c>
      <c r="H97" s="100">
        <v>5</v>
      </c>
      <c r="I97" s="100">
        <v>9144</v>
      </c>
      <c r="J97" s="100">
        <v>5</v>
      </c>
      <c r="K97" s="100">
        <v>9144</v>
      </c>
      <c r="L97" s="100">
        <v>12</v>
      </c>
      <c r="M97" s="100">
        <v>21945.599999999999</v>
      </c>
      <c r="N97" s="100">
        <v>10</v>
      </c>
      <c r="O97" s="100">
        <v>18288</v>
      </c>
      <c r="P97" s="100">
        <v>9</v>
      </c>
      <c r="Q97" s="100">
        <v>16459.2</v>
      </c>
      <c r="R97" s="100">
        <v>10</v>
      </c>
      <c r="S97" s="100">
        <v>18288</v>
      </c>
      <c r="T97" s="100">
        <v>4</v>
      </c>
      <c r="U97" s="100">
        <v>7315.2</v>
      </c>
      <c r="V97" s="100">
        <v>5</v>
      </c>
      <c r="W97" s="100">
        <v>9144</v>
      </c>
      <c r="X97" s="100">
        <v>5</v>
      </c>
      <c r="Y97" s="100">
        <v>9144</v>
      </c>
      <c r="Z97" s="100">
        <v>6</v>
      </c>
      <c r="AA97" s="100">
        <v>10972.8</v>
      </c>
      <c r="AB97" s="100">
        <v>22</v>
      </c>
      <c r="AC97" s="100">
        <v>40233.599999999999</v>
      </c>
      <c r="AD97" s="100">
        <v>24</v>
      </c>
      <c r="AE97" s="100">
        <v>43891.199999999997</v>
      </c>
      <c r="AF97" s="100">
        <v>19</v>
      </c>
      <c r="AG97" s="100">
        <v>34747.199999999997</v>
      </c>
      <c r="AH97" s="100">
        <v>18</v>
      </c>
      <c r="AI97" s="100">
        <v>32918.400000000001</v>
      </c>
      <c r="AJ97" s="100">
        <v>7</v>
      </c>
      <c r="AK97" s="100">
        <v>12801.6</v>
      </c>
      <c r="AL97" s="100">
        <v>4</v>
      </c>
      <c r="AM97" s="100">
        <v>7315.2</v>
      </c>
      <c r="AN97" s="100">
        <v>3</v>
      </c>
      <c r="AO97" s="100">
        <v>5486.4</v>
      </c>
      <c r="AP97" s="100">
        <v>4</v>
      </c>
      <c r="AQ97" s="100">
        <v>7315.2</v>
      </c>
      <c r="AR97" s="100">
        <v>26</v>
      </c>
      <c r="AS97" s="100">
        <v>47548.799999999996</v>
      </c>
      <c r="AT97" s="100">
        <v>23</v>
      </c>
      <c r="AU97" s="100">
        <v>42062.400000000001</v>
      </c>
      <c r="AV97" s="100">
        <v>21</v>
      </c>
      <c r="AW97" s="100">
        <v>38404.799999999996</v>
      </c>
      <c r="AX97" s="100">
        <v>27</v>
      </c>
      <c r="AY97" s="100">
        <v>49377.599999999999</v>
      </c>
      <c r="AZ97" s="100">
        <v>21</v>
      </c>
      <c r="BA97" s="100">
        <v>38404.799999999996</v>
      </c>
      <c r="BB97" s="100">
        <v>15</v>
      </c>
      <c r="BC97" s="100">
        <v>27432</v>
      </c>
      <c r="BD97" s="100">
        <v>14</v>
      </c>
      <c r="BE97" s="100">
        <v>25603.200000000001</v>
      </c>
      <c r="BF97" s="100">
        <v>21</v>
      </c>
      <c r="BG97" s="100">
        <v>38404.799999999996</v>
      </c>
      <c r="BH97" s="100">
        <v>33</v>
      </c>
      <c r="BI97" s="100">
        <v>60350.400000000001</v>
      </c>
      <c r="BJ97" s="100">
        <v>22</v>
      </c>
      <c r="BK97" s="100">
        <v>40233.599999999999</v>
      </c>
      <c r="BL97" s="100">
        <v>28</v>
      </c>
      <c r="BM97" s="100">
        <v>51206.400000000001</v>
      </c>
      <c r="BN97" s="100">
        <v>42</v>
      </c>
      <c r="BO97" s="100">
        <v>76809.599999999991</v>
      </c>
      <c r="BP97" s="100">
        <v>4</v>
      </c>
      <c r="BQ97" s="100">
        <v>7315.2</v>
      </c>
      <c r="BR97" s="100">
        <v>5</v>
      </c>
      <c r="BS97" s="100">
        <v>9144</v>
      </c>
      <c r="BT97" s="100">
        <v>5</v>
      </c>
      <c r="BU97" s="100">
        <v>9144</v>
      </c>
      <c r="BV97" s="100">
        <v>7</v>
      </c>
      <c r="BW97" s="100">
        <v>12801.6</v>
      </c>
      <c r="BX97" s="100">
        <v>42</v>
      </c>
      <c r="BY97" s="100">
        <v>76809.599999999991</v>
      </c>
      <c r="BZ97" s="100">
        <v>51</v>
      </c>
      <c r="CA97" s="100">
        <v>93268.800000000003</v>
      </c>
      <c r="CB97" s="100">
        <v>35</v>
      </c>
      <c r="CC97" s="100">
        <v>64008</v>
      </c>
      <c r="CD97" s="100">
        <v>34</v>
      </c>
      <c r="CE97" s="100">
        <v>62179.199999999997</v>
      </c>
      <c r="CF97" s="100">
        <v>11</v>
      </c>
      <c r="CG97" s="100">
        <v>20116.8</v>
      </c>
      <c r="CH97" s="100">
        <v>12</v>
      </c>
      <c r="CI97" s="100">
        <v>21945.599999999999</v>
      </c>
      <c r="CJ97" s="100">
        <v>9</v>
      </c>
      <c r="CK97" s="100">
        <v>16459.2</v>
      </c>
      <c r="CL97" s="100">
        <v>12</v>
      </c>
      <c r="CM97" s="100">
        <v>21945.599999999999</v>
      </c>
      <c r="CN97" s="100">
        <v>5</v>
      </c>
      <c r="CO97" s="100">
        <v>9144</v>
      </c>
      <c r="CP97" s="100">
        <v>3</v>
      </c>
      <c r="CQ97" s="100">
        <v>5486.4</v>
      </c>
      <c r="CR97" s="100">
        <v>4</v>
      </c>
      <c r="CS97" s="100">
        <v>7315.2</v>
      </c>
      <c r="CT97" s="100">
        <v>6</v>
      </c>
      <c r="CU97" s="100">
        <v>10972.8</v>
      </c>
    </row>
    <row r="98" spans="2:99">
      <c r="C98" s="99" t="s">
        <v>264</v>
      </c>
      <c r="D98" s="100">
        <v>0</v>
      </c>
      <c r="E98" s="100">
        <v>0</v>
      </c>
      <c r="F98" s="100">
        <v>0.30283426516983053</v>
      </c>
      <c r="G98" s="100">
        <v>382.66137746859783</v>
      </c>
      <c r="H98" s="100">
        <v>5</v>
      </c>
      <c r="I98" s="100">
        <v>6318</v>
      </c>
      <c r="J98" s="100">
        <v>6</v>
      </c>
      <c r="K98" s="100">
        <v>7581.5999999999995</v>
      </c>
      <c r="L98" s="100">
        <v>11</v>
      </c>
      <c r="M98" s="100">
        <v>13899.599999999999</v>
      </c>
      <c r="N98" s="100">
        <v>11</v>
      </c>
      <c r="O98" s="100">
        <v>13899.599999999999</v>
      </c>
      <c r="P98" s="100">
        <v>11</v>
      </c>
      <c r="Q98" s="100">
        <v>13899.599999999999</v>
      </c>
      <c r="R98" s="100">
        <v>11</v>
      </c>
      <c r="S98" s="100">
        <v>13899.599999999999</v>
      </c>
      <c r="T98" s="100">
        <v>4</v>
      </c>
      <c r="U98" s="100">
        <v>5054.3999999999996</v>
      </c>
      <c r="V98" s="100">
        <v>5</v>
      </c>
      <c r="W98" s="100">
        <v>6318</v>
      </c>
      <c r="X98" s="100">
        <v>6</v>
      </c>
      <c r="Y98" s="100">
        <v>7581.5999999999995</v>
      </c>
      <c r="Z98" s="100">
        <v>6</v>
      </c>
      <c r="AA98" s="100">
        <v>7581.5999999999995</v>
      </c>
      <c r="AB98" s="100">
        <v>26</v>
      </c>
      <c r="AC98" s="100">
        <v>32853.599999999999</v>
      </c>
      <c r="AD98" s="100">
        <v>25</v>
      </c>
      <c r="AE98" s="100">
        <v>31589.999999999996</v>
      </c>
      <c r="AF98" s="100">
        <v>18</v>
      </c>
      <c r="AG98" s="100">
        <v>22744.799999999999</v>
      </c>
      <c r="AH98" s="100">
        <v>21</v>
      </c>
      <c r="AI98" s="100">
        <v>26535.599999999999</v>
      </c>
      <c r="AJ98" s="100">
        <v>7</v>
      </c>
      <c r="AK98" s="100">
        <v>8845.1999999999989</v>
      </c>
      <c r="AL98" s="100">
        <v>4</v>
      </c>
      <c r="AM98" s="100">
        <v>5054.3999999999996</v>
      </c>
      <c r="AN98" s="100">
        <v>4</v>
      </c>
      <c r="AO98" s="100">
        <v>5054.3999999999996</v>
      </c>
      <c r="AP98" s="100">
        <v>4</v>
      </c>
      <c r="AQ98" s="100">
        <v>5054.3999999999996</v>
      </c>
      <c r="AR98" s="100">
        <v>27</v>
      </c>
      <c r="AS98" s="100">
        <v>34117.199999999997</v>
      </c>
      <c r="AT98" s="100">
        <v>28</v>
      </c>
      <c r="AU98" s="100">
        <v>35380.799999999996</v>
      </c>
      <c r="AV98" s="100">
        <v>23</v>
      </c>
      <c r="AW98" s="100">
        <v>29062.799999999999</v>
      </c>
      <c r="AX98" s="100">
        <v>31</v>
      </c>
      <c r="AY98" s="100">
        <v>39171.599999999999</v>
      </c>
      <c r="AZ98" s="100">
        <v>22</v>
      </c>
      <c r="BA98" s="100">
        <v>27799.199999999997</v>
      </c>
      <c r="BB98" s="100">
        <v>15</v>
      </c>
      <c r="BC98" s="100">
        <v>18954</v>
      </c>
      <c r="BD98" s="100">
        <v>15</v>
      </c>
      <c r="BE98" s="100">
        <v>18954</v>
      </c>
      <c r="BF98" s="100">
        <v>23</v>
      </c>
      <c r="BG98" s="100">
        <v>29062.799999999999</v>
      </c>
      <c r="BH98" s="100">
        <v>42</v>
      </c>
      <c r="BI98" s="100">
        <v>53071.199999999997</v>
      </c>
      <c r="BJ98" s="100">
        <v>23</v>
      </c>
      <c r="BK98" s="100">
        <v>29062.799999999999</v>
      </c>
      <c r="BL98" s="100">
        <v>31</v>
      </c>
      <c r="BM98" s="100">
        <v>39171.599999999999</v>
      </c>
      <c r="BN98" s="100">
        <v>39</v>
      </c>
      <c r="BO98" s="100">
        <v>49280.399999999994</v>
      </c>
      <c r="BP98" s="100">
        <v>5</v>
      </c>
      <c r="BQ98" s="100">
        <v>6318</v>
      </c>
      <c r="BR98" s="100">
        <v>5</v>
      </c>
      <c r="BS98" s="100">
        <v>6318</v>
      </c>
      <c r="BT98" s="100">
        <v>5</v>
      </c>
      <c r="BU98" s="100">
        <v>6318</v>
      </c>
      <c r="BV98" s="100">
        <v>6</v>
      </c>
      <c r="BW98" s="100">
        <v>7581.5999999999995</v>
      </c>
      <c r="BX98" s="100">
        <v>52</v>
      </c>
      <c r="BY98" s="100">
        <v>65707.199999999997</v>
      </c>
      <c r="BZ98" s="100">
        <v>51</v>
      </c>
      <c r="CA98" s="100">
        <v>64443.6</v>
      </c>
      <c r="CB98" s="100">
        <v>39</v>
      </c>
      <c r="CC98" s="100">
        <v>49280.399999999994</v>
      </c>
      <c r="CD98" s="100">
        <v>38</v>
      </c>
      <c r="CE98" s="100">
        <v>48016.799999999996</v>
      </c>
      <c r="CF98" s="100">
        <v>11</v>
      </c>
      <c r="CG98" s="100">
        <v>13899.599999999999</v>
      </c>
      <c r="CH98" s="100">
        <v>14</v>
      </c>
      <c r="CI98" s="100">
        <v>17690.399999999998</v>
      </c>
      <c r="CJ98" s="100">
        <v>9</v>
      </c>
      <c r="CK98" s="100">
        <v>11372.4</v>
      </c>
      <c r="CL98" s="100">
        <v>13</v>
      </c>
      <c r="CM98" s="100">
        <v>16426.8</v>
      </c>
      <c r="CN98" s="100">
        <v>6</v>
      </c>
      <c r="CO98" s="100">
        <v>7581.5999999999995</v>
      </c>
      <c r="CP98" s="100">
        <v>3</v>
      </c>
      <c r="CQ98" s="100">
        <v>3790.7999999999997</v>
      </c>
      <c r="CR98" s="100">
        <v>5</v>
      </c>
      <c r="CS98" s="100">
        <v>6318</v>
      </c>
      <c r="CT98" s="100">
        <v>5</v>
      </c>
      <c r="CU98" s="100">
        <v>6318</v>
      </c>
    </row>
    <row r="99" spans="2:99">
      <c r="C99" s="99" t="s">
        <v>265</v>
      </c>
      <c r="D99" s="100">
        <v>0</v>
      </c>
      <c r="E99" s="100">
        <v>0</v>
      </c>
      <c r="F99" s="100">
        <v>0.24226741213586442</v>
      </c>
      <c r="G99" s="100">
        <v>1328.0130463639543</v>
      </c>
      <c r="H99" s="100">
        <v>3</v>
      </c>
      <c r="I99" s="100">
        <v>16444.8</v>
      </c>
      <c r="J99" s="100">
        <v>5</v>
      </c>
      <c r="K99" s="100">
        <v>27407.999999999996</v>
      </c>
      <c r="L99" s="100">
        <v>8</v>
      </c>
      <c r="M99" s="100">
        <v>43852.799999999996</v>
      </c>
      <c r="N99" s="100">
        <v>8</v>
      </c>
      <c r="O99" s="100">
        <v>43852.799999999996</v>
      </c>
      <c r="P99" s="100">
        <v>7</v>
      </c>
      <c r="Q99" s="100">
        <v>38371.199999999997</v>
      </c>
      <c r="R99" s="100">
        <v>7</v>
      </c>
      <c r="S99" s="100">
        <v>38371.199999999997</v>
      </c>
      <c r="T99" s="100">
        <v>3</v>
      </c>
      <c r="U99" s="100">
        <v>16444.8</v>
      </c>
      <c r="V99" s="100">
        <v>3</v>
      </c>
      <c r="W99" s="100">
        <v>16444.8</v>
      </c>
      <c r="X99" s="100">
        <v>4</v>
      </c>
      <c r="Y99" s="100">
        <v>21926.399999999998</v>
      </c>
      <c r="Z99" s="100">
        <v>5</v>
      </c>
      <c r="AA99" s="100">
        <v>27407.999999999996</v>
      </c>
      <c r="AB99" s="100">
        <v>15</v>
      </c>
      <c r="AC99" s="100">
        <v>82223.999999999985</v>
      </c>
      <c r="AD99" s="100">
        <v>15</v>
      </c>
      <c r="AE99" s="100">
        <v>82223.999999999985</v>
      </c>
      <c r="AF99" s="100">
        <v>13</v>
      </c>
      <c r="AG99" s="100">
        <v>71260.799999999988</v>
      </c>
      <c r="AH99" s="100">
        <v>12</v>
      </c>
      <c r="AI99" s="100">
        <v>65779.199999999997</v>
      </c>
      <c r="AJ99" s="100">
        <v>5</v>
      </c>
      <c r="AK99" s="100">
        <v>27407.999999999996</v>
      </c>
      <c r="AL99" s="100">
        <v>3</v>
      </c>
      <c r="AM99" s="100">
        <v>16444.8</v>
      </c>
      <c r="AN99" s="100">
        <v>3</v>
      </c>
      <c r="AO99" s="100">
        <v>16444.8</v>
      </c>
      <c r="AP99" s="100">
        <v>3</v>
      </c>
      <c r="AQ99" s="100">
        <v>16444.8</v>
      </c>
      <c r="AR99" s="100">
        <v>16</v>
      </c>
      <c r="AS99" s="100">
        <v>87705.599999999991</v>
      </c>
      <c r="AT99" s="100">
        <v>16</v>
      </c>
      <c r="AU99" s="100">
        <v>87705.599999999991</v>
      </c>
      <c r="AV99" s="100">
        <v>13</v>
      </c>
      <c r="AW99" s="100">
        <v>71260.799999999988</v>
      </c>
      <c r="AX99" s="100">
        <v>18</v>
      </c>
      <c r="AY99" s="100">
        <v>98668.799999999988</v>
      </c>
      <c r="AZ99" s="100">
        <v>14</v>
      </c>
      <c r="BA99" s="100">
        <v>76742.399999999994</v>
      </c>
      <c r="BB99" s="100">
        <v>10</v>
      </c>
      <c r="BC99" s="100">
        <v>54815.999999999993</v>
      </c>
      <c r="BD99" s="100">
        <v>10</v>
      </c>
      <c r="BE99" s="100">
        <v>54815.999999999993</v>
      </c>
      <c r="BF99" s="100">
        <v>16</v>
      </c>
      <c r="BG99" s="100">
        <v>87705.599999999991</v>
      </c>
      <c r="BH99" s="100">
        <v>22</v>
      </c>
      <c r="BI99" s="100">
        <v>120595.19999999998</v>
      </c>
      <c r="BJ99" s="100">
        <v>14</v>
      </c>
      <c r="BK99" s="100">
        <v>76742.399999999994</v>
      </c>
      <c r="BL99" s="100">
        <v>19</v>
      </c>
      <c r="BM99" s="100">
        <v>104150.39999999999</v>
      </c>
      <c r="BN99" s="100">
        <v>24</v>
      </c>
      <c r="BO99" s="100">
        <v>131558.39999999999</v>
      </c>
      <c r="BP99" s="100">
        <v>4</v>
      </c>
      <c r="BQ99" s="100">
        <v>21926.399999999998</v>
      </c>
      <c r="BR99" s="100">
        <v>4</v>
      </c>
      <c r="BS99" s="100">
        <v>21926.399999999998</v>
      </c>
      <c r="BT99" s="100">
        <v>4</v>
      </c>
      <c r="BU99" s="100">
        <v>21926.399999999998</v>
      </c>
      <c r="BV99" s="100">
        <v>5</v>
      </c>
      <c r="BW99" s="100">
        <v>27407.999999999996</v>
      </c>
      <c r="BX99" s="100">
        <v>24</v>
      </c>
      <c r="BY99" s="100">
        <v>131558.39999999999</v>
      </c>
      <c r="BZ99" s="100">
        <v>30</v>
      </c>
      <c r="CA99" s="100">
        <v>164447.99999999997</v>
      </c>
      <c r="CB99" s="100">
        <v>25</v>
      </c>
      <c r="CC99" s="100">
        <v>137040</v>
      </c>
      <c r="CD99" s="100">
        <v>23</v>
      </c>
      <c r="CE99" s="100">
        <v>126076.79999999999</v>
      </c>
      <c r="CF99" s="100">
        <v>7</v>
      </c>
      <c r="CG99" s="100">
        <v>38371.199999999997</v>
      </c>
      <c r="CH99" s="100">
        <v>9</v>
      </c>
      <c r="CI99" s="100">
        <v>49334.399999999994</v>
      </c>
      <c r="CJ99" s="100">
        <v>6</v>
      </c>
      <c r="CK99" s="100">
        <v>32889.599999999999</v>
      </c>
      <c r="CL99" s="100">
        <v>9</v>
      </c>
      <c r="CM99" s="100">
        <v>49334.399999999994</v>
      </c>
      <c r="CN99" s="100">
        <v>4</v>
      </c>
      <c r="CO99" s="100">
        <v>21926.399999999998</v>
      </c>
      <c r="CP99" s="100">
        <v>2</v>
      </c>
      <c r="CQ99" s="100">
        <v>10963.199999999999</v>
      </c>
      <c r="CR99" s="100">
        <v>4</v>
      </c>
      <c r="CS99" s="100">
        <v>21926.399999999998</v>
      </c>
      <c r="CT99" s="100">
        <v>5</v>
      </c>
      <c r="CU99" s="100">
        <v>27407.999999999996</v>
      </c>
    </row>
    <row r="100" spans="2:99">
      <c r="C100" s="99" t="s">
        <v>266</v>
      </c>
      <c r="D100" s="100">
        <v>0</v>
      </c>
      <c r="E100" s="100">
        <v>0</v>
      </c>
      <c r="F100" s="100">
        <v>0.30283426516983053</v>
      </c>
      <c r="G100" s="100">
        <v>491.31831181153302</v>
      </c>
      <c r="H100" s="100">
        <v>5</v>
      </c>
      <c r="I100" s="100">
        <v>8111.9999999999991</v>
      </c>
      <c r="J100" s="100">
        <v>6</v>
      </c>
      <c r="K100" s="100">
        <v>9734.4</v>
      </c>
      <c r="L100" s="100">
        <v>12</v>
      </c>
      <c r="M100" s="100">
        <v>19468.8</v>
      </c>
      <c r="N100" s="100">
        <v>10</v>
      </c>
      <c r="O100" s="100">
        <v>16223.999999999998</v>
      </c>
      <c r="P100" s="100">
        <v>10</v>
      </c>
      <c r="Q100" s="100">
        <v>16223.999999999998</v>
      </c>
      <c r="R100" s="100">
        <v>12</v>
      </c>
      <c r="S100" s="100">
        <v>19468.8</v>
      </c>
      <c r="T100" s="100">
        <v>4</v>
      </c>
      <c r="U100" s="100">
        <v>6489.5999999999995</v>
      </c>
      <c r="V100" s="100">
        <v>5</v>
      </c>
      <c r="W100" s="100">
        <v>8111.9999999999991</v>
      </c>
      <c r="X100" s="100">
        <v>6</v>
      </c>
      <c r="Y100" s="100">
        <v>9734.4</v>
      </c>
      <c r="Z100" s="100">
        <v>6</v>
      </c>
      <c r="AA100" s="100">
        <v>9734.4</v>
      </c>
      <c r="AB100" s="100">
        <v>25</v>
      </c>
      <c r="AC100" s="100">
        <v>40560</v>
      </c>
      <c r="AD100" s="100">
        <v>25</v>
      </c>
      <c r="AE100" s="100">
        <v>40560</v>
      </c>
      <c r="AF100" s="100">
        <v>20</v>
      </c>
      <c r="AG100" s="100">
        <v>32447.999999999996</v>
      </c>
      <c r="AH100" s="100">
        <v>19</v>
      </c>
      <c r="AI100" s="100">
        <v>30825.599999999999</v>
      </c>
      <c r="AJ100" s="100">
        <v>6</v>
      </c>
      <c r="AK100" s="100">
        <v>9734.4</v>
      </c>
      <c r="AL100" s="100">
        <v>4</v>
      </c>
      <c r="AM100" s="100">
        <v>6489.5999999999995</v>
      </c>
      <c r="AN100" s="100">
        <v>3</v>
      </c>
      <c r="AO100" s="100">
        <v>4867.2</v>
      </c>
      <c r="AP100" s="100">
        <v>4</v>
      </c>
      <c r="AQ100" s="100">
        <v>6489.5999999999995</v>
      </c>
      <c r="AR100" s="100">
        <v>28</v>
      </c>
      <c r="AS100" s="100">
        <v>45427.199999999997</v>
      </c>
      <c r="AT100" s="100">
        <v>26</v>
      </c>
      <c r="AU100" s="100">
        <v>42182.399999999994</v>
      </c>
      <c r="AV100" s="100">
        <v>22</v>
      </c>
      <c r="AW100" s="100">
        <v>35692.799999999996</v>
      </c>
      <c r="AX100" s="100">
        <v>31</v>
      </c>
      <c r="AY100" s="100">
        <v>50294.399999999994</v>
      </c>
      <c r="AZ100" s="100">
        <v>21</v>
      </c>
      <c r="BA100" s="100">
        <v>34070.399999999994</v>
      </c>
      <c r="BB100" s="100">
        <v>16</v>
      </c>
      <c r="BC100" s="100">
        <v>25958.399999999998</v>
      </c>
      <c r="BD100" s="100">
        <v>17</v>
      </c>
      <c r="BE100" s="100">
        <v>27580.799999999999</v>
      </c>
      <c r="BF100" s="100">
        <v>24</v>
      </c>
      <c r="BG100" s="100">
        <v>38937.599999999999</v>
      </c>
      <c r="BH100" s="100">
        <v>33</v>
      </c>
      <c r="BI100" s="100">
        <v>53539.199999999997</v>
      </c>
      <c r="BJ100" s="100">
        <v>22</v>
      </c>
      <c r="BK100" s="100">
        <v>35692.799999999996</v>
      </c>
      <c r="BL100" s="100">
        <v>31</v>
      </c>
      <c r="BM100" s="100">
        <v>50294.399999999994</v>
      </c>
      <c r="BN100" s="100">
        <v>42</v>
      </c>
      <c r="BO100" s="100">
        <v>68140.799999999988</v>
      </c>
      <c r="BP100" s="100">
        <v>5</v>
      </c>
      <c r="BQ100" s="100">
        <v>8111.9999999999991</v>
      </c>
      <c r="BR100" s="100">
        <v>6</v>
      </c>
      <c r="BS100" s="100">
        <v>9734.4</v>
      </c>
      <c r="BT100" s="100">
        <v>5</v>
      </c>
      <c r="BU100" s="100">
        <v>8111.9999999999991</v>
      </c>
      <c r="BV100" s="100">
        <v>6</v>
      </c>
      <c r="BW100" s="100">
        <v>9734.4</v>
      </c>
      <c r="BX100" s="100">
        <v>45</v>
      </c>
      <c r="BY100" s="100">
        <v>73008</v>
      </c>
      <c r="BZ100" s="100">
        <v>49</v>
      </c>
      <c r="CA100" s="100">
        <v>79497.599999999991</v>
      </c>
      <c r="CB100" s="100">
        <v>37</v>
      </c>
      <c r="CC100" s="100">
        <v>60028.799999999996</v>
      </c>
      <c r="CD100" s="100">
        <v>39</v>
      </c>
      <c r="CE100" s="100">
        <v>63273.599999999991</v>
      </c>
      <c r="CF100" s="100">
        <v>10</v>
      </c>
      <c r="CG100" s="100">
        <v>16223.999999999998</v>
      </c>
      <c r="CH100" s="100">
        <v>12</v>
      </c>
      <c r="CI100" s="100">
        <v>19468.8</v>
      </c>
      <c r="CJ100" s="100">
        <v>9</v>
      </c>
      <c r="CK100" s="100">
        <v>14601.599999999999</v>
      </c>
      <c r="CL100" s="100">
        <v>14</v>
      </c>
      <c r="CM100" s="100">
        <v>22713.599999999999</v>
      </c>
      <c r="CN100" s="100">
        <v>5</v>
      </c>
      <c r="CO100" s="100">
        <v>8111.9999999999991</v>
      </c>
      <c r="CP100" s="100">
        <v>3</v>
      </c>
      <c r="CQ100" s="100">
        <v>4867.2</v>
      </c>
      <c r="CR100" s="100">
        <v>5</v>
      </c>
      <c r="CS100" s="100">
        <v>8111.9999999999991</v>
      </c>
      <c r="CT100" s="100">
        <v>5</v>
      </c>
      <c r="CU100" s="100">
        <v>8111.9999999999991</v>
      </c>
    </row>
    <row r="101" spans="2:99">
      <c r="C101" s="99" t="s">
        <v>267</v>
      </c>
      <c r="D101" s="100">
        <v>0</v>
      </c>
      <c r="E101" s="100">
        <v>0</v>
      </c>
      <c r="F101" s="100">
        <v>0.30283426516983053</v>
      </c>
      <c r="G101" s="100">
        <v>360.49390925816624</v>
      </c>
      <c r="H101" s="100">
        <v>4</v>
      </c>
      <c r="I101" s="100">
        <v>4761.5999999999995</v>
      </c>
      <c r="J101" s="100">
        <v>5</v>
      </c>
      <c r="K101" s="100">
        <v>5951.9999999999991</v>
      </c>
      <c r="L101" s="100">
        <v>12</v>
      </c>
      <c r="M101" s="100">
        <v>14284.8</v>
      </c>
      <c r="N101" s="100">
        <v>11</v>
      </c>
      <c r="O101" s="100">
        <v>13094.399999999998</v>
      </c>
      <c r="P101" s="100">
        <v>11</v>
      </c>
      <c r="Q101" s="100">
        <v>13094.399999999998</v>
      </c>
      <c r="R101" s="100">
        <v>12</v>
      </c>
      <c r="S101" s="100">
        <v>14284.8</v>
      </c>
      <c r="T101" s="100">
        <v>4</v>
      </c>
      <c r="U101" s="100">
        <v>4761.5999999999995</v>
      </c>
      <c r="V101" s="100">
        <v>5</v>
      </c>
      <c r="W101" s="100">
        <v>5951.9999999999991</v>
      </c>
      <c r="X101" s="100">
        <v>6</v>
      </c>
      <c r="Y101" s="100">
        <v>7142.4</v>
      </c>
      <c r="Z101" s="100">
        <v>6</v>
      </c>
      <c r="AA101" s="100">
        <v>7142.4</v>
      </c>
      <c r="AB101" s="100">
        <v>24</v>
      </c>
      <c r="AC101" s="100">
        <v>28569.599999999999</v>
      </c>
      <c r="AD101" s="100">
        <v>25</v>
      </c>
      <c r="AE101" s="100">
        <v>29759.999999999996</v>
      </c>
      <c r="AF101" s="100">
        <v>22</v>
      </c>
      <c r="AG101" s="100">
        <v>26188.799999999996</v>
      </c>
      <c r="AH101" s="100">
        <v>20</v>
      </c>
      <c r="AI101" s="100">
        <v>23807.999999999996</v>
      </c>
      <c r="AJ101" s="100">
        <v>7</v>
      </c>
      <c r="AK101" s="100">
        <v>8332.7999999999993</v>
      </c>
      <c r="AL101" s="100">
        <v>4</v>
      </c>
      <c r="AM101" s="100">
        <v>4761.5999999999995</v>
      </c>
      <c r="AN101" s="100">
        <v>3</v>
      </c>
      <c r="AO101" s="100">
        <v>3571.2</v>
      </c>
      <c r="AP101" s="100">
        <v>5</v>
      </c>
      <c r="AQ101" s="100">
        <v>5951.9999999999991</v>
      </c>
      <c r="AR101" s="100">
        <v>30</v>
      </c>
      <c r="AS101" s="100">
        <v>35711.999999999993</v>
      </c>
      <c r="AT101" s="100">
        <v>29</v>
      </c>
      <c r="AU101" s="100">
        <v>34521.599999999999</v>
      </c>
      <c r="AV101" s="100">
        <v>21</v>
      </c>
      <c r="AW101" s="100">
        <v>24998.399999999998</v>
      </c>
      <c r="AX101" s="100">
        <v>29</v>
      </c>
      <c r="AY101" s="100">
        <v>34521.599999999999</v>
      </c>
      <c r="AZ101" s="100">
        <v>21</v>
      </c>
      <c r="BA101" s="100">
        <v>24998.399999999998</v>
      </c>
      <c r="BB101" s="100">
        <v>16</v>
      </c>
      <c r="BC101" s="100">
        <v>19046.399999999998</v>
      </c>
      <c r="BD101" s="100">
        <v>17</v>
      </c>
      <c r="BE101" s="100">
        <v>20236.8</v>
      </c>
      <c r="BF101" s="100">
        <v>27</v>
      </c>
      <c r="BG101" s="100">
        <v>32140.799999999996</v>
      </c>
      <c r="BH101" s="100">
        <v>38</v>
      </c>
      <c r="BI101" s="100">
        <v>45235.199999999997</v>
      </c>
      <c r="BJ101" s="100">
        <v>24</v>
      </c>
      <c r="BK101" s="100">
        <v>28569.599999999999</v>
      </c>
      <c r="BL101" s="100">
        <v>28</v>
      </c>
      <c r="BM101" s="100">
        <v>33331.199999999997</v>
      </c>
      <c r="BN101" s="100">
        <v>40</v>
      </c>
      <c r="BO101" s="100">
        <v>47615.999999999993</v>
      </c>
      <c r="BP101" s="100">
        <v>5</v>
      </c>
      <c r="BQ101" s="100">
        <v>5951.9999999999991</v>
      </c>
      <c r="BR101" s="100">
        <v>6</v>
      </c>
      <c r="BS101" s="100">
        <v>7142.4</v>
      </c>
      <c r="BT101" s="100">
        <v>5</v>
      </c>
      <c r="BU101" s="100">
        <v>5951.9999999999991</v>
      </c>
      <c r="BV101" s="100">
        <v>6</v>
      </c>
      <c r="BW101" s="100">
        <v>7142.4</v>
      </c>
      <c r="BX101" s="100">
        <v>45</v>
      </c>
      <c r="BY101" s="100">
        <v>53567.999999999993</v>
      </c>
      <c r="BZ101" s="100">
        <v>58</v>
      </c>
      <c r="CA101" s="100">
        <v>69043.199999999997</v>
      </c>
      <c r="CB101" s="100">
        <v>45</v>
      </c>
      <c r="CC101" s="100">
        <v>53567.999999999993</v>
      </c>
      <c r="CD101" s="100">
        <v>37</v>
      </c>
      <c r="CE101" s="100">
        <v>44044.799999999996</v>
      </c>
      <c r="CF101" s="100">
        <v>12</v>
      </c>
      <c r="CG101" s="100">
        <v>14284.8</v>
      </c>
      <c r="CH101" s="100">
        <v>13</v>
      </c>
      <c r="CI101" s="100">
        <v>15475.199999999999</v>
      </c>
      <c r="CJ101" s="100">
        <v>9</v>
      </c>
      <c r="CK101" s="100">
        <v>10713.599999999999</v>
      </c>
      <c r="CL101" s="100">
        <v>13</v>
      </c>
      <c r="CM101" s="100">
        <v>15475.199999999999</v>
      </c>
      <c r="CN101" s="100">
        <v>6</v>
      </c>
      <c r="CO101" s="100">
        <v>7142.4</v>
      </c>
      <c r="CP101" s="100">
        <v>3</v>
      </c>
      <c r="CQ101" s="100">
        <v>3571.2</v>
      </c>
      <c r="CR101" s="100">
        <v>5</v>
      </c>
      <c r="CS101" s="100">
        <v>5951.9999999999991</v>
      </c>
      <c r="CT101" s="100">
        <v>6</v>
      </c>
      <c r="CU101" s="100">
        <v>7142.4</v>
      </c>
    </row>
    <row r="102" spans="2:99">
      <c r="C102" s="99" t="s">
        <v>268</v>
      </c>
      <c r="D102" s="100">
        <v>0</v>
      </c>
      <c r="E102" s="100">
        <v>0</v>
      </c>
      <c r="F102" s="100">
        <v>0.24226741213586442</v>
      </c>
      <c r="G102" s="100">
        <v>469.80496561386826</v>
      </c>
      <c r="H102" s="100">
        <v>5</v>
      </c>
      <c r="I102" s="100">
        <v>9696</v>
      </c>
      <c r="J102" s="100">
        <v>6</v>
      </c>
      <c r="K102" s="100">
        <v>11635.199999999999</v>
      </c>
      <c r="L102" s="100">
        <v>10</v>
      </c>
      <c r="M102" s="100">
        <v>19392</v>
      </c>
      <c r="N102" s="100">
        <v>10</v>
      </c>
      <c r="O102" s="100">
        <v>19392</v>
      </c>
      <c r="P102" s="100">
        <v>9</v>
      </c>
      <c r="Q102" s="100">
        <v>17452.8</v>
      </c>
      <c r="R102" s="100">
        <v>11</v>
      </c>
      <c r="S102" s="100">
        <v>21331.199999999997</v>
      </c>
      <c r="T102" s="100">
        <v>4</v>
      </c>
      <c r="U102" s="100">
        <v>7756.7999999999993</v>
      </c>
      <c r="V102" s="100">
        <v>4</v>
      </c>
      <c r="W102" s="100">
        <v>7756.7999999999993</v>
      </c>
      <c r="X102" s="100">
        <v>5</v>
      </c>
      <c r="Y102" s="100">
        <v>9696</v>
      </c>
      <c r="Z102" s="100">
        <v>6</v>
      </c>
      <c r="AA102" s="100">
        <v>11635.199999999999</v>
      </c>
      <c r="AB102" s="100">
        <v>24</v>
      </c>
      <c r="AC102" s="100">
        <v>46540.799999999996</v>
      </c>
      <c r="AD102" s="100">
        <v>23</v>
      </c>
      <c r="AE102" s="100">
        <v>44601.599999999999</v>
      </c>
      <c r="AF102" s="100">
        <v>20</v>
      </c>
      <c r="AG102" s="100">
        <v>38784</v>
      </c>
      <c r="AH102" s="100">
        <v>17</v>
      </c>
      <c r="AI102" s="100">
        <v>32966.399999999994</v>
      </c>
      <c r="AJ102" s="100">
        <v>6</v>
      </c>
      <c r="AK102" s="100">
        <v>11635.199999999999</v>
      </c>
      <c r="AL102" s="100">
        <v>4</v>
      </c>
      <c r="AM102" s="100">
        <v>7756.7999999999993</v>
      </c>
      <c r="AN102" s="100">
        <v>3</v>
      </c>
      <c r="AO102" s="100">
        <v>5817.5999999999995</v>
      </c>
      <c r="AP102" s="100">
        <v>5</v>
      </c>
      <c r="AQ102" s="100">
        <v>9696</v>
      </c>
      <c r="AR102" s="100">
        <v>28</v>
      </c>
      <c r="AS102" s="100">
        <v>54297.599999999991</v>
      </c>
      <c r="AT102" s="100">
        <v>26</v>
      </c>
      <c r="AU102" s="100">
        <v>50419.199999999997</v>
      </c>
      <c r="AV102" s="100">
        <v>22</v>
      </c>
      <c r="AW102" s="100">
        <v>42662.399999999994</v>
      </c>
      <c r="AX102" s="100">
        <v>28</v>
      </c>
      <c r="AY102" s="100">
        <v>54297.599999999991</v>
      </c>
      <c r="AZ102" s="100">
        <v>18</v>
      </c>
      <c r="BA102" s="100">
        <v>34905.599999999999</v>
      </c>
      <c r="BB102" s="100">
        <v>16</v>
      </c>
      <c r="BC102" s="100">
        <v>31027.199999999997</v>
      </c>
      <c r="BD102" s="100">
        <v>15</v>
      </c>
      <c r="BE102" s="100">
        <v>29087.999999999996</v>
      </c>
      <c r="BF102" s="100">
        <v>25</v>
      </c>
      <c r="BG102" s="100">
        <v>48479.999999999993</v>
      </c>
      <c r="BH102" s="100">
        <v>38</v>
      </c>
      <c r="BI102" s="100">
        <v>73689.599999999991</v>
      </c>
      <c r="BJ102" s="100">
        <v>20</v>
      </c>
      <c r="BK102" s="100">
        <v>38784</v>
      </c>
      <c r="BL102" s="100">
        <v>25</v>
      </c>
      <c r="BM102" s="100">
        <v>48479.999999999993</v>
      </c>
      <c r="BN102" s="100">
        <v>36</v>
      </c>
      <c r="BO102" s="100">
        <v>69811.199999999997</v>
      </c>
      <c r="BP102" s="100">
        <v>4</v>
      </c>
      <c r="BQ102" s="100">
        <v>7756.7999999999993</v>
      </c>
      <c r="BR102" s="100">
        <v>5</v>
      </c>
      <c r="BS102" s="100">
        <v>9696</v>
      </c>
      <c r="BT102" s="100">
        <v>5</v>
      </c>
      <c r="BU102" s="100">
        <v>9696</v>
      </c>
      <c r="BV102" s="100">
        <v>7</v>
      </c>
      <c r="BW102" s="100">
        <v>13574.399999999998</v>
      </c>
      <c r="BX102" s="100">
        <v>42</v>
      </c>
      <c r="BY102" s="100">
        <v>81446.399999999994</v>
      </c>
      <c r="BZ102" s="100">
        <v>47</v>
      </c>
      <c r="CA102" s="100">
        <v>91142.399999999994</v>
      </c>
      <c r="CB102" s="100">
        <v>38</v>
      </c>
      <c r="CC102" s="100">
        <v>73689.599999999991</v>
      </c>
      <c r="CD102" s="100">
        <v>33</v>
      </c>
      <c r="CE102" s="100">
        <v>63993.599999999991</v>
      </c>
      <c r="CF102" s="100">
        <v>10</v>
      </c>
      <c r="CG102" s="100">
        <v>19392</v>
      </c>
      <c r="CH102" s="100">
        <v>12</v>
      </c>
      <c r="CI102" s="100">
        <v>23270.399999999998</v>
      </c>
      <c r="CJ102" s="100">
        <v>8</v>
      </c>
      <c r="CK102" s="100">
        <v>15513.599999999999</v>
      </c>
      <c r="CL102" s="100">
        <v>12</v>
      </c>
      <c r="CM102" s="100">
        <v>23270.399999999998</v>
      </c>
      <c r="CN102" s="100">
        <v>5</v>
      </c>
      <c r="CO102" s="100">
        <v>9696</v>
      </c>
      <c r="CP102" s="100">
        <v>3</v>
      </c>
      <c r="CQ102" s="100">
        <v>5817.5999999999995</v>
      </c>
      <c r="CR102" s="100">
        <v>4</v>
      </c>
      <c r="CS102" s="100">
        <v>7756.7999999999993</v>
      </c>
      <c r="CT102" s="100">
        <v>5</v>
      </c>
      <c r="CU102" s="100">
        <v>9696</v>
      </c>
    </row>
    <row r="103" spans="2:99">
      <c r="C103" s="99" t="s">
        <v>269</v>
      </c>
      <c r="D103" s="100">
        <v>0</v>
      </c>
      <c r="E103" s="100">
        <v>0</v>
      </c>
      <c r="F103" s="100">
        <v>0.30283426516983053</v>
      </c>
      <c r="G103" s="100">
        <v>614.14788976441628</v>
      </c>
      <c r="H103" s="100">
        <v>5</v>
      </c>
      <c r="I103" s="100">
        <v>10140</v>
      </c>
      <c r="J103" s="100">
        <v>5</v>
      </c>
      <c r="K103" s="100">
        <v>10140</v>
      </c>
      <c r="L103" s="100">
        <v>12</v>
      </c>
      <c r="M103" s="100">
        <v>24336</v>
      </c>
      <c r="N103" s="100">
        <v>11</v>
      </c>
      <c r="O103" s="100">
        <v>22308</v>
      </c>
      <c r="P103" s="100">
        <v>9</v>
      </c>
      <c r="Q103" s="100">
        <v>18252</v>
      </c>
      <c r="R103" s="100">
        <v>10</v>
      </c>
      <c r="S103" s="100">
        <v>20280</v>
      </c>
      <c r="T103" s="100">
        <v>4</v>
      </c>
      <c r="U103" s="100">
        <v>8112</v>
      </c>
      <c r="V103" s="100">
        <v>5</v>
      </c>
      <c r="W103" s="100">
        <v>10140</v>
      </c>
      <c r="X103" s="100">
        <v>5</v>
      </c>
      <c r="Y103" s="100">
        <v>10140</v>
      </c>
      <c r="Z103" s="100">
        <v>6</v>
      </c>
      <c r="AA103" s="100">
        <v>12168</v>
      </c>
      <c r="AB103" s="100">
        <v>22</v>
      </c>
      <c r="AC103" s="100">
        <v>44616</v>
      </c>
      <c r="AD103" s="100">
        <v>24</v>
      </c>
      <c r="AE103" s="100">
        <v>48672</v>
      </c>
      <c r="AF103" s="100">
        <v>17</v>
      </c>
      <c r="AG103" s="100">
        <v>34476</v>
      </c>
      <c r="AH103" s="100">
        <v>18</v>
      </c>
      <c r="AI103" s="100">
        <v>36504</v>
      </c>
      <c r="AJ103" s="100">
        <v>7</v>
      </c>
      <c r="AK103" s="100">
        <v>14196</v>
      </c>
      <c r="AL103" s="100">
        <v>4</v>
      </c>
      <c r="AM103" s="100">
        <v>8112</v>
      </c>
      <c r="AN103" s="100">
        <v>4</v>
      </c>
      <c r="AO103" s="100">
        <v>8112</v>
      </c>
      <c r="AP103" s="100">
        <v>5</v>
      </c>
      <c r="AQ103" s="100">
        <v>10140</v>
      </c>
      <c r="AR103" s="100">
        <v>23</v>
      </c>
      <c r="AS103" s="100">
        <v>46644</v>
      </c>
      <c r="AT103" s="100">
        <v>22</v>
      </c>
      <c r="AU103" s="100">
        <v>44616</v>
      </c>
      <c r="AV103" s="100">
        <v>21</v>
      </c>
      <c r="AW103" s="100">
        <v>42588</v>
      </c>
      <c r="AX103" s="100">
        <v>26</v>
      </c>
      <c r="AY103" s="100">
        <v>52728</v>
      </c>
      <c r="AZ103" s="100">
        <v>17</v>
      </c>
      <c r="BA103" s="100">
        <v>34476</v>
      </c>
      <c r="BB103" s="100">
        <v>16</v>
      </c>
      <c r="BC103" s="100">
        <v>32448</v>
      </c>
      <c r="BD103" s="100">
        <v>14</v>
      </c>
      <c r="BE103" s="100">
        <v>28392</v>
      </c>
      <c r="BF103" s="100">
        <v>21</v>
      </c>
      <c r="BG103" s="100">
        <v>42588</v>
      </c>
      <c r="BH103" s="100">
        <v>34</v>
      </c>
      <c r="BI103" s="100">
        <v>68952</v>
      </c>
      <c r="BJ103" s="100">
        <v>21</v>
      </c>
      <c r="BK103" s="100">
        <v>42588</v>
      </c>
      <c r="BL103" s="100">
        <v>29</v>
      </c>
      <c r="BM103" s="100">
        <v>58812</v>
      </c>
      <c r="BN103" s="100">
        <v>34</v>
      </c>
      <c r="BO103" s="100">
        <v>68952</v>
      </c>
      <c r="BP103" s="100">
        <v>5</v>
      </c>
      <c r="BQ103" s="100">
        <v>10140</v>
      </c>
      <c r="BR103" s="100">
        <v>5</v>
      </c>
      <c r="BS103" s="100">
        <v>10140</v>
      </c>
      <c r="BT103" s="100">
        <v>5</v>
      </c>
      <c r="BU103" s="100">
        <v>10140</v>
      </c>
      <c r="BV103" s="100">
        <v>6</v>
      </c>
      <c r="BW103" s="100">
        <v>12168</v>
      </c>
      <c r="BX103" s="100">
        <v>41</v>
      </c>
      <c r="BY103" s="100">
        <v>83148</v>
      </c>
      <c r="BZ103" s="100">
        <v>50</v>
      </c>
      <c r="CA103" s="100">
        <v>101400</v>
      </c>
      <c r="CB103" s="100">
        <v>36</v>
      </c>
      <c r="CC103" s="100">
        <v>73008</v>
      </c>
      <c r="CD103" s="100">
        <v>32</v>
      </c>
      <c r="CE103" s="100">
        <v>64896</v>
      </c>
      <c r="CF103" s="100">
        <v>11</v>
      </c>
      <c r="CG103" s="100">
        <v>22308</v>
      </c>
      <c r="CH103" s="100">
        <v>12</v>
      </c>
      <c r="CI103" s="100">
        <v>24336</v>
      </c>
      <c r="CJ103" s="100">
        <v>8</v>
      </c>
      <c r="CK103" s="100">
        <v>16224</v>
      </c>
      <c r="CL103" s="100">
        <v>11</v>
      </c>
      <c r="CM103" s="100">
        <v>22308</v>
      </c>
      <c r="CN103" s="100">
        <v>6</v>
      </c>
      <c r="CO103" s="100">
        <v>12168</v>
      </c>
      <c r="CP103" s="100">
        <v>3</v>
      </c>
      <c r="CQ103" s="100">
        <v>6084</v>
      </c>
      <c r="CR103" s="100">
        <v>5</v>
      </c>
      <c r="CS103" s="100">
        <v>10140</v>
      </c>
      <c r="CT103" s="100">
        <v>5</v>
      </c>
      <c r="CU103" s="100">
        <v>10140</v>
      </c>
    </row>
    <row r="104" spans="2:99">
      <c r="C104" s="99" t="s">
        <v>270</v>
      </c>
      <c r="D104" s="100">
        <v>0</v>
      </c>
      <c r="E104" s="100">
        <v>0</v>
      </c>
      <c r="F104" s="100">
        <v>0.24226741213586442</v>
      </c>
      <c r="G104" s="100">
        <v>502.07498491036546</v>
      </c>
      <c r="H104" s="100">
        <v>4</v>
      </c>
      <c r="I104" s="100">
        <v>8289.6</v>
      </c>
      <c r="J104" s="100">
        <v>5</v>
      </c>
      <c r="K104" s="100">
        <v>10362</v>
      </c>
      <c r="L104" s="100">
        <v>10</v>
      </c>
      <c r="M104" s="100">
        <v>20724</v>
      </c>
      <c r="N104" s="100">
        <v>10</v>
      </c>
      <c r="O104" s="100">
        <v>20724</v>
      </c>
      <c r="P104" s="100">
        <v>9</v>
      </c>
      <c r="Q104" s="100">
        <v>18651.600000000002</v>
      </c>
      <c r="R104" s="100">
        <v>10</v>
      </c>
      <c r="S104" s="100">
        <v>20724</v>
      </c>
      <c r="T104" s="100">
        <v>4</v>
      </c>
      <c r="U104" s="100">
        <v>8289.6</v>
      </c>
      <c r="V104" s="100">
        <v>5</v>
      </c>
      <c r="W104" s="100">
        <v>10362</v>
      </c>
      <c r="X104" s="100">
        <v>6</v>
      </c>
      <c r="Y104" s="100">
        <v>12434.400000000001</v>
      </c>
      <c r="Z104" s="100">
        <v>6</v>
      </c>
      <c r="AA104" s="100">
        <v>12434.400000000001</v>
      </c>
      <c r="AB104" s="100">
        <v>23</v>
      </c>
      <c r="AC104" s="100">
        <v>47665.200000000004</v>
      </c>
      <c r="AD104" s="100">
        <v>23</v>
      </c>
      <c r="AE104" s="100">
        <v>47665.200000000004</v>
      </c>
      <c r="AF104" s="100">
        <v>19</v>
      </c>
      <c r="AG104" s="100">
        <v>39375.599999999999</v>
      </c>
      <c r="AH104" s="100">
        <v>20</v>
      </c>
      <c r="AI104" s="100">
        <v>41448</v>
      </c>
      <c r="AJ104" s="100">
        <v>7</v>
      </c>
      <c r="AK104" s="100">
        <v>14506.800000000001</v>
      </c>
      <c r="AL104" s="100">
        <v>4</v>
      </c>
      <c r="AM104" s="100">
        <v>8289.6</v>
      </c>
      <c r="AN104" s="100">
        <v>4</v>
      </c>
      <c r="AO104" s="100">
        <v>8289.6</v>
      </c>
      <c r="AP104" s="100">
        <v>5</v>
      </c>
      <c r="AQ104" s="100">
        <v>10362</v>
      </c>
      <c r="AR104" s="100">
        <v>26</v>
      </c>
      <c r="AS104" s="100">
        <v>53882.400000000001</v>
      </c>
      <c r="AT104" s="100">
        <v>23</v>
      </c>
      <c r="AU104" s="100">
        <v>47665.200000000004</v>
      </c>
      <c r="AV104" s="100">
        <v>19</v>
      </c>
      <c r="AW104" s="100">
        <v>39375.599999999999</v>
      </c>
      <c r="AX104" s="100">
        <v>30</v>
      </c>
      <c r="AY104" s="100">
        <v>62172</v>
      </c>
      <c r="AZ104" s="100">
        <v>18</v>
      </c>
      <c r="BA104" s="100">
        <v>37303.200000000004</v>
      </c>
      <c r="BB104" s="100">
        <v>14</v>
      </c>
      <c r="BC104" s="100">
        <v>29013.600000000002</v>
      </c>
      <c r="BD104" s="100">
        <v>13</v>
      </c>
      <c r="BE104" s="100">
        <v>26941.200000000001</v>
      </c>
      <c r="BF104" s="100">
        <v>25</v>
      </c>
      <c r="BG104" s="100">
        <v>51810</v>
      </c>
      <c r="BH104" s="100">
        <v>32</v>
      </c>
      <c r="BI104" s="100">
        <v>66316.800000000003</v>
      </c>
      <c r="BJ104" s="100">
        <v>20</v>
      </c>
      <c r="BK104" s="100">
        <v>41448</v>
      </c>
      <c r="BL104" s="100">
        <v>25</v>
      </c>
      <c r="BM104" s="100">
        <v>51810</v>
      </c>
      <c r="BN104" s="100">
        <v>38</v>
      </c>
      <c r="BO104" s="100">
        <v>78751.199999999997</v>
      </c>
      <c r="BP104" s="100">
        <v>4</v>
      </c>
      <c r="BQ104" s="100">
        <v>8289.6</v>
      </c>
      <c r="BR104" s="100">
        <v>5</v>
      </c>
      <c r="BS104" s="100">
        <v>10362</v>
      </c>
      <c r="BT104" s="100">
        <v>5</v>
      </c>
      <c r="BU104" s="100">
        <v>10362</v>
      </c>
      <c r="BV104" s="100">
        <v>6</v>
      </c>
      <c r="BW104" s="100">
        <v>12434.400000000001</v>
      </c>
      <c r="BX104" s="100">
        <v>45</v>
      </c>
      <c r="BY104" s="100">
        <v>93258</v>
      </c>
      <c r="BZ104" s="100">
        <v>50</v>
      </c>
      <c r="CA104" s="100">
        <v>103620</v>
      </c>
      <c r="CB104" s="100">
        <v>41</v>
      </c>
      <c r="CC104" s="100">
        <v>84968.400000000009</v>
      </c>
      <c r="CD104" s="100">
        <v>37</v>
      </c>
      <c r="CE104" s="100">
        <v>76678.8</v>
      </c>
      <c r="CF104" s="100">
        <v>11</v>
      </c>
      <c r="CG104" s="100">
        <v>22796.400000000001</v>
      </c>
      <c r="CH104" s="100">
        <v>11</v>
      </c>
      <c r="CI104" s="100">
        <v>22796.400000000001</v>
      </c>
      <c r="CJ104" s="100">
        <v>7</v>
      </c>
      <c r="CK104" s="100">
        <v>14506.800000000001</v>
      </c>
      <c r="CL104" s="100">
        <v>13</v>
      </c>
      <c r="CM104" s="100">
        <v>26941.200000000001</v>
      </c>
      <c r="CN104" s="100">
        <v>6</v>
      </c>
      <c r="CO104" s="100">
        <v>12434.400000000001</v>
      </c>
      <c r="CP104" s="100">
        <v>3</v>
      </c>
      <c r="CQ104" s="100">
        <v>6217.2000000000007</v>
      </c>
      <c r="CR104" s="100">
        <v>5</v>
      </c>
      <c r="CS104" s="100">
        <v>10362</v>
      </c>
      <c r="CT104" s="100">
        <v>5</v>
      </c>
      <c r="CU104" s="100">
        <v>10362</v>
      </c>
    </row>
    <row r="105" spans="2:99">
      <c r="C105" s="99" t="s">
        <v>271</v>
      </c>
      <c r="D105" s="100">
        <v>0</v>
      </c>
      <c r="E105" s="100">
        <v>0</v>
      </c>
      <c r="F105" s="100">
        <v>0.24226741213586442</v>
      </c>
      <c r="G105" s="100">
        <v>484.05028944745709</v>
      </c>
      <c r="H105" s="100">
        <v>4</v>
      </c>
      <c r="I105" s="100">
        <v>7992</v>
      </c>
      <c r="J105" s="100">
        <v>5</v>
      </c>
      <c r="K105" s="100">
        <v>9990</v>
      </c>
      <c r="L105" s="100">
        <v>11</v>
      </c>
      <c r="M105" s="100">
        <v>21978</v>
      </c>
      <c r="N105" s="100">
        <v>11</v>
      </c>
      <c r="O105" s="100">
        <v>21978</v>
      </c>
      <c r="P105" s="100">
        <v>9</v>
      </c>
      <c r="Q105" s="100">
        <v>17982</v>
      </c>
      <c r="R105" s="100">
        <v>11</v>
      </c>
      <c r="S105" s="100">
        <v>21978</v>
      </c>
      <c r="T105" s="100">
        <v>4</v>
      </c>
      <c r="U105" s="100">
        <v>7992</v>
      </c>
      <c r="V105" s="100">
        <v>5</v>
      </c>
      <c r="W105" s="100">
        <v>9990</v>
      </c>
      <c r="X105" s="100">
        <v>6</v>
      </c>
      <c r="Y105" s="100">
        <v>11988</v>
      </c>
      <c r="Z105" s="100">
        <v>5</v>
      </c>
      <c r="AA105" s="100">
        <v>9990</v>
      </c>
      <c r="AB105" s="100">
        <v>21</v>
      </c>
      <c r="AC105" s="100">
        <v>41958</v>
      </c>
      <c r="AD105" s="100">
        <v>23</v>
      </c>
      <c r="AE105" s="100">
        <v>45954</v>
      </c>
      <c r="AF105" s="100">
        <v>18</v>
      </c>
      <c r="AG105" s="100">
        <v>35964</v>
      </c>
      <c r="AH105" s="100">
        <v>19</v>
      </c>
      <c r="AI105" s="100">
        <v>37962</v>
      </c>
      <c r="AJ105" s="100">
        <v>6</v>
      </c>
      <c r="AK105" s="100">
        <v>11988</v>
      </c>
      <c r="AL105" s="100">
        <v>4</v>
      </c>
      <c r="AM105" s="100">
        <v>7992</v>
      </c>
      <c r="AN105" s="100">
        <v>4</v>
      </c>
      <c r="AO105" s="100">
        <v>7992</v>
      </c>
      <c r="AP105" s="100">
        <v>4</v>
      </c>
      <c r="AQ105" s="100">
        <v>7992</v>
      </c>
      <c r="AR105" s="100">
        <v>25</v>
      </c>
      <c r="AS105" s="100">
        <v>49950</v>
      </c>
      <c r="AT105" s="100">
        <v>25</v>
      </c>
      <c r="AU105" s="100">
        <v>49950</v>
      </c>
      <c r="AV105" s="100">
        <v>22</v>
      </c>
      <c r="AW105" s="100">
        <v>43956</v>
      </c>
      <c r="AX105" s="100">
        <v>28</v>
      </c>
      <c r="AY105" s="100">
        <v>55944</v>
      </c>
      <c r="AZ105" s="100">
        <v>21</v>
      </c>
      <c r="BA105" s="100">
        <v>41958</v>
      </c>
      <c r="BB105" s="100">
        <v>16</v>
      </c>
      <c r="BC105" s="100">
        <v>31968</v>
      </c>
      <c r="BD105" s="100">
        <v>13</v>
      </c>
      <c r="BE105" s="100">
        <v>25974</v>
      </c>
      <c r="BF105" s="100">
        <v>22</v>
      </c>
      <c r="BG105" s="100">
        <v>43956</v>
      </c>
      <c r="BH105" s="100">
        <v>38</v>
      </c>
      <c r="BI105" s="100">
        <v>75924</v>
      </c>
      <c r="BJ105" s="100">
        <v>20</v>
      </c>
      <c r="BK105" s="100">
        <v>39960</v>
      </c>
      <c r="BL105" s="100">
        <v>27</v>
      </c>
      <c r="BM105" s="100">
        <v>53946</v>
      </c>
      <c r="BN105" s="100">
        <v>37</v>
      </c>
      <c r="BO105" s="100">
        <v>73926</v>
      </c>
      <c r="BP105" s="100">
        <v>5</v>
      </c>
      <c r="BQ105" s="100">
        <v>9990</v>
      </c>
      <c r="BR105" s="100">
        <v>6</v>
      </c>
      <c r="BS105" s="100">
        <v>11988</v>
      </c>
      <c r="BT105" s="100">
        <v>4</v>
      </c>
      <c r="BU105" s="100">
        <v>7992</v>
      </c>
      <c r="BV105" s="100">
        <v>6</v>
      </c>
      <c r="BW105" s="100">
        <v>11988</v>
      </c>
      <c r="BX105" s="100">
        <v>41</v>
      </c>
      <c r="BY105" s="100">
        <v>81918</v>
      </c>
      <c r="BZ105" s="100">
        <v>48</v>
      </c>
      <c r="CA105" s="100">
        <v>95904</v>
      </c>
      <c r="CB105" s="100">
        <v>42</v>
      </c>
      <c r="CC105" s="100">
        <v>83916</v>
      </c>
      <c r="CD105" s="100">
        <v>34</v>
      </c>
      <c r="CE105" s="100">
        <v>67932</v>
      </c>
      <c r="CF105" s="100">
        <v>11</v>
      </c>
      <c r="CG105" s="100">
        <v>21978</v>
      </c>
      <c r="CH105" s="100">
        <v>13</v>
      </c>
      <c r="CI105" s="100">
        <v>25974</v>
      </c>
      <c r="CJ105" s="100">
        <v>8</v>
      </c>
      <c r="CK105" s="100">
        <v>15984</v>
      </c>
      <c r="CL105" s="100">
        <v>13</v>
      </c>
      <c r="CM105" s="100">
        <v>25974</v>
      </c>
      <c r="CN105" s="100">
        <v>5</v>
      </c>
      <c r="CO105" s="100">
        <v>9990</v>
      </c>
      <c r="CP105" s="100">
        <v>3</v>
      </c>
      <c r="CQ105" s="100">
        <v>5994</v>
      </c>
      <c r="CR105" s="100">
        <v>5</v>
      </c>
      <c r="CS105" s="100">
        <v>9990</v>
      </c>
      <c r="CT105" s="100">
        <v>5</v>
      </c>
      <c r="CU105" s="100">
        <v>9990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0</v>
      </c>
      <c r="E109" s="100">
        <f>SUM(L$6:L$19)+SUM(N$6:N$19)+SUM(P$6:P$19)+SUM(R$6:R$19)</f>
        <v>0</v>
      </c>
      <c r="F109" s="100">
        <f>SUM(T$6:T$19)+SUM(V$6:V$19)+SUM(X$6:X$19)+SUM(Z$6:Z$19)</f>
        <v>0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29.936270300047255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229.26054316131678</v>
      </c>
    </row>
    <row r="110" spans="2:99">
      <c r="C110" s="99" t="s">
        <v>127</v>
      </c>
      <c r="D110" s="100">
        <f>SUM(D$20:D$36)+SUM(F$20:F$36)+SUM(H$20:H$36)+SUM(J$20:J$36)</f>
        <v>0</v>
      </c>
      <c r="E110" s="100">
        <f>SUM(L$20:L$36)+SUM(N$20:N$36)+SUM(P$20:P$36)+SUM(R$20:R$36)</f>
        <v>0</v>
      </c>
      <c r="F110" s="100">
        <f>SUM(T$20:T$36)+SUM(V$20:V$36)+SUM(X$20:X$36)+SUM(Z$20:Z$36)</f>
        <v>0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12.216496224139229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489.61626241556951</v>
      </c>
    </row>
    <row r="111" spans="2:99">
      <c r="C111" s="99" t="s">
        <v>128</v>
      </c>
      <c r="D111" s="100">
        <f>SUM(D$37:D$48)+SUM(F$37:F$48)+SUM(H$37:H$48)+SUM(J$37:J$48)</f>
        <v>0</v>
      </c>
      <c r="E111" s="100">
        <f>SUM(L$37:L$48)+SUM(N$37:N$48)+SUM(P$37:P$48)+SUM(R$37:R$48)</f>
        <v>0</v>
      </c>
      <c r="F111" s="100">
        <f>SUM(T$37:T$48)+SUM(V$37:V$48)+SUM(X$37:X$48)+SUM(Z$37:Z$48)</f>
        <v>0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3.9810946161731664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1367.4477683714131</v>
      </c>
    </row>
    <row r="112" spans="2:99">
      <c r="C112" s="99" t="s">
        <v>129</v>
      </c>
      <c r="D112" s="100">
        <f>SUM(D$49:D$70)+SUM(F$49:F$70)+SUM(H$49:H$70)+SUM(J$49:J$70)</f>
        <v>206.05797915327571</v>
      </c>
      <c r="E112" s="100">
        <f>SUM(L$49:L$70)+SUM(N$49:N$70)+SUM(P$49:P$70)+SUM(R$49:R$70)</f>
        <v>227</v>
      </c>
      <c r="F112" s="100">
        <f>SUM(T$49:T$70)+SUM(V$49:V$70)+SUM(X$49:X$70)+SUM(Z$49:Z$70)</f>
        <v>216</v>
      </c>
      <c r="G112" s="100">
        <f>SUM(AB$49:AB$70)+SUM(AD$49:AD$70)+SUM(AF$49:AF$70)+SUM(AH$49:AH$70)</f>
        <v>397</v>
      </c>
      <c r="H112" s="100">
        <f>SUM(AJ$49:AJ$70)+SUM(AL$49:AL$70)+SUM(AN$49:AN$70)+SUM(AP$49:AP$70)</f>
        <v>193</v>
      </c>
      <c r="I112" s="100">
        <f>SUM(AR$49:AR$70)+SUM(AT$49:AT$70)+SUM(AV$49:AV$70)+SUM(AX$49:AX$70)</f>
        <v>70</v>
      </c>
      <c r="J112" s="100">
        <f>SUM(AZ$49:AZ$70)+SUM(BB$49:BB$70)+SUM(BD$49:BD$70)+SUM(BF$49:BF$70)</f>
        <v>54</v>
      </c>
      <c r="K112" s="100">
        <f>SUM(BH$49:BH$70)+SUM(BJ$49:BJ$70)+SUM(BL$49:BL$70)+SUM(BN$49:BN$70)</f>
        <v>179.0940690741995</v>
      </c>
      <c r="L112" s="100">
        <f>SUM(BP$49:BP$70)+SUM(BR$49:BR$70)+SUM(BT$49:BT$70)+SUM(BV$49:BV$70)</f>
        <v>137</v>
      </c>
      <c r="M112" s="100">
        <f>SUM(BX$49:BX$70)+SUM(BZ$49:BZ$70)+SUM(CB$49:CB$70)+SUM(CD$49:CD$70)</f>
        <v>130</v>
      </c>
      <c r="N112" s="100">
        <f>SUM(CF$49:CF$70)+SUM(CH$49:CH$70)+SUM(CJ$49:CJ$70)+SUM(CL$49:CL$70)</f>
        <v>465</v>
      </c>
      <c r="O112" s="100">
        <f>SUM(CN$49:CN$70)+SUM(CP$49:CP$70)+SUM(CR$49:CR$70)+SUM(CT$49:CT$70)</f>
        <v>888.49627286436021</v>
      </c>
    </row>
    <row r="113" spans="2:15">
      <c r="C113" s="99" t="s">
        <v>130</v>
      </c>
      <c r="D113" s="100">
        <f>SUM(D$71:D$86)+SUM(F$71:F$86)+SUM(H$71:H$86)+SUM(J$71:J$86)</f>
        <v>189.29895271553249</v>
      </c>
      <c r="E113" s="100">
        <f>SUM(L$71:L$86)+SUM(N$71:N$86)+SUM(P$71:P$86)+SUM(R$71:R$86)</f>
        <v>254</v>
      </c>
      <c r="F113" s="100">
        <f>SUM(T$71:T$86)+SUM(V$71:V$86)+SUM(X$71:X$86)+SUM(Z$71:Z$86)</f>
        <v>470</v>
      </c>
      <c r="G113" s="100">
        <f>SUM(AB$71:AB$86)+SUM(AD$71:AD$86)+SUM(AF$71:AF$86)+SUM(AH$71:AH$86)</f>
        <v>314</v>
      </c>
      <c r="H113" s="100">
        <f>SUM(AJ$71:AJ$86)+SUM(AL$71:AL$86)+SUM(AN$71:AN$86)+SUM(AP$71:AP$86)</f>
        <v>2123</v>
      </c>
      <c r="I113" s="100">
        <f>SUM(AR$71:AR$86)+SUM(AT$71:AT$86)+SUM(AV$71:AV$86)+SUM(AX$71:AX$86)</f>
        <v>503</v>
      </c>
      <c r="J113" s="100">
        <f>SUM(AZ$71:AZ$86)+SUM(BB$71:BB$86)+SUM(BD$71:BD$86)+SUM(BF$71:BF$86)</f>
        <v>378</v>
      </c>
      <c r="K113" s="100">
        <f>SUM(BH$71:BH$86)+SUM(BJ$71:BJ$86)+SUM(BL$71:BL$86)+SUM(BN$71:BN$86)</f>
        <v>1588</v>
      </c>
      <c r="L113" s="100">
        <f>SUM(BP$71:BP$86)+SUM(BR$71:BR$86)+SUM(BT$71:BT$86)+SUM(BV$71:BV$86)</f>
        <v>685</v>
      </c>
      <c r="M113" s="100">
        <f>SUM(BX$71:BX$86)+SUM(BZ$71:BZ$86)+SUM(CB$71:CB$86)+SUM(CD$71:CD$86)</f>
        <v>274</v>
      </c>
      <c r="N113" s="100">
        <f>SUM(CF$71:CF$86)+SUM(CH$71:CH$86)+SUM(CJ$71:CJ$86)+SUM(CL$71:CL$86)</f>
        <v>351</v>
      </c>
      <c r="O113" s="100">
        <f>SUM(CN$71:CN$86)+SUM(CP$71:CP$86)+SUM(CR$71:CR$86)+SUM(CT$71:CT$86)</f>
        <v>682</v>
      </c>
    </row>
    <row r="114" spans="2:15">
      <c r="C114" s="99" t="s">
        <v>131</v>
      </c>
      <c r="D114" s="100">
        <f>SUM(D$87:D$94)+SUM(F$87:F$94)+SUM(H$87:H$94)+SUM(J$87:J$94)</f>
        <v>129.60437468046055</v>
      </c>
      <c r="E114" s="100">
        <f>SUM(L$87:L$94)+SUM(N$87:N$94)+SUM(P$87:P$94)+SUM(R$87:R$94)</f>
        <v>146</v>
      </c>
      <c r="F114" s="100">
        <f>SUM(T$87:T$94)+SUM(V$87:V$94)+SUM(X$87:X$94)+SUM(Z$87:Z$94)</f>
        <v>171</v>
      </c>
      <c r="G114" s="100">
        <f>SUM(AB$87:AB$94)+SUM(AD$87:AD$94)+SUM(AF$87:AF$94)+SUM(AH$87:AH$94)</f>
        <v>126</v>
      </c>
      <c r="H114" s="100">
        <f>SUM(AJ$87:AJ$94)+SUM(AL$87:AL$94)+SUM(AN$87:AN$94)+SUM(AP$87:AP$94)</f>
        <v>470</v>
      </c>
      <c r="I114" s="100">
        <f>SUM(AR$87:AR$94)+SUM(AT$87:AT$94)+SUM(AV$87:AV$94)+SUM(AX$87:AX$94)</f>
        <v>172</v>
      </c>
      <c r="J114" s="100">
        <f>SUM(AZ$87:AZ$94)+SUM(BB$87:BB$94)+SUM(BD$87:BD$94)+SUM(BF$87:BF$94)</f>
        <v>362</v>
      </c>
      <c r="K114" s="100">
        <f>SUM(BH$87:BH$94)+SUM(BJ$87:BJ$94)+SUM(BL$87:BL$94)+SUM(BN$87:BN$94)</f>
        <v>217</v>
      </c>
      <c r="L114" s="100">
        <f>SUM(BP$87:BP$94)+SUM(BR$87:BR$94)+SUM(BT$87:BT$94)+SUM(BV$87:BV$94)</f>
        <v>156</v>
      </c>
      <c r="M114" s="100">
        <f>SUM(BX$87:BX$94)+SUM(BZ$87:BZ$94)+SUM(CB$87:CB$94)+SUM(CD$87:CD$94)</f>
        <v>163</v>
      </c>
      <c r="N114" s="100">
        <f>SUM(CF$87:CF$94)+SUM(CH$87:CH$94)+SUM(CJ$87:CJ$94)+SUM(CL$87:CL$94)</f>
        <v>206</v>
      </c>
      <c r="O114" s="100">
        <f>SUM(CN$87:CN$94)+SUM(CP$87:CP$94)+SUM(CR$87:CR$94)+SUM(CT$87:CT$94)</f>
        <v>314</v>
      </c>
    </row>
    <row r="115" spans="2:15">
      <c r="C115" s="99" t="s">
        <v>132</v>
      </c>
      <c r="D115" s="100">
        <f>SUM(D$95:D$105)+SUM(F$95:F$105)+SUM(H$95:H$105)+SUM(J$95:J$105)</f>
        <v>112.0283426516983</v>
      </c>
      <c r="E115" s="100">
        <f>SUM(L$95:L$105)+SUM(N$95:N$105)+SUM(P$95:P$105)+SUM(R$95:R$105)</f>
        <v>457</v>
      </c>
      <c r="F115" s="100">
        <f>SUM(T$95:T$105)+SUM(V$95:V$105)+SUM(X$95:X$105)+SUM(Z$95:Z$105)</f>
        <v>223</v>
      </c>
      <c r="G115" s="100">
        <f>SUM(AB$95:AB$105)+SUM(AD$95:AD$105)+SUM(AF$95:AF$105)+SUM(AH$95:AH$105)</f>
        <v>926</v>
      </c>
      <c r="H115" s="100">
        <f>SUM(AJ$95:AJ$105)+SUM(AL$95:AL$105)+SUM(AN$95:AN$105)+SUM(AP$95:AP$105)</f>
        <v>201</v>
      </c>
      <c r="I115" s="100">
        <f>SUM(AR$95:AR$105)+SUM(AT$95:AT$105)+SUM(AV$95:AV$105)+SUM(AX$95:AX$105)</f>
        <v>1103</v>
      </c>
      <c r="J115" s="100">
        <f>SUM(AZ$95:AZ$105)+SUM(BB$95:BB$105)+SUM(BD$95:BD$105)+SUM(BF$95:BF$105)</f>
        <v>790</v>
      </c>
      <c r="K115" s="100">
        <f>SUM(BH$95:BH$105)+SUM(BJ$95:BJ$105)+SUM(BL$95:BL$105)+SUM(BN$95:BN$105)</f>
        <v>1339</v>
      </c>
      <c r="L115" s="100">
        <f>SUM(BP$95:BP$105)+SUM(BR$95:BR$105)+SUM(BT$95:BT$105)+SUM(BV$95:BV$105)</f>
        <v>229</v>
      </c>
      <c r="M115" s="100">
        <f>SUM(BX$95:BX$105)+SUM(BZ$95:BZ$105)+SUM(CB$95:CB$105)+SUM(CD$95:CD$105)</f>
        <v>1831</v>
      </c>
      <c r="N115" s="100">
        <f>SUM(CF$95:CF$105)+SUM(CH$95:CH$105)+SUM(CJ$95:CJ$105)+SUM(CL$95:CL$105)</f>
        <v>476</v>
      </c>
      <c r="O115" s="100">
        <f>SUM(CN$95:CN$105)+SUM(CP$95:CP$105)+SUM(CR$95:CR$105)+SUM(CT$95:CT$105)</f>
        <v>199</v>
      </c>
    </row>
    <row r="116" spans="2:15">
      <c r="C116" s="99" t="s">
        <v>278</v>
      </c>
      <c r="D116" s="100">
        <f t="shared" ref="D116:O116" si="0">SUM(D$109:D$115)</f>
        <v>636.98964920096705</v>
      </c>
      <c r="E116" s="100">
        <f t="shared" si="0"/>
        <v>1084</v>
      </c>
      <c r="F116" s="100">
        <f t="shared" si="0"/>
        <v>1080</v>
      </c>
      <c r="G116" s="100">
        <f t="shared" si="0"/>
        <v>1763</v>
      </c>
      <c r="H116" s="100">
        <f t="shared" si="0"/>
        <v>2987</v>
      </c>
      <c r="I116" s="100">
        <f t="shared" si="0"/>
        <v>1848</v>
      </c>
      <c r="J116" s="100">
        <f t="shared" si="0"/>
        <v>1584</v>
      </c>
      <c r="K116" s="100">
        <f t="shared" si="0"/>
        <v>3369.2279302145589</v>
      </c>
      <c r="L116" s="100">
        <f t="shared" si="0"/>
        <v>1207</v>
      </c>
      <c r="M116" s="100">
        <f t="shared" si="0"/>
        <v>2398</v>
      </c>
      <c r="N116" s="100">
        <f t="shared" si="0"/>
        <v>1498</v>
      </c>
      <c r="O116" s="100">
        <f t="shared" si="0"/>
        <v>4169.8208468126595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0</v>
      </c>
      <c r="E120" s="100">
        <f>E109*pricing!E6*2000</f>
        <v>0</v>
      </c>
      <c r="F120" s="100">
        <f>F109*pricing!F6*2000</f>
        <v>0</v>
      </c>
      <c r="G120" s="100">
        <f>G109*pricing!G6*2000</f>
        <v>0</v>
      </c>
      <c r="H120" s="100">
        <f>H109*pricing!H6*2000</f>
        <v>0</v>
      </c>
      <c r="I120" s="100">
        <f>I109*pricing!I6*2000</f>
        <v>0</v>
      </c>
      <c r="J120" s="100">
        <f>J109*pricing!J6*2000</f>
        <v>0</v>
      </c>
      <c r="K120" s="100">
        <f>K109*pricing!K6*2000</f>
        <v>66244.196986981726</v>
      </c>
      <c r="L120" s="100">
        <f>L109*pricing!L6*2000</f>
        <v>0</v>
      </c>
      <c r="M120" s="100">
        <f>M109*pricing!M6*2000</f>
        <v>0</v>
      </c>
      <c r="N120" s="100">
        <f>N109*pricing!N6*2000</f>
        <v>0</v>
      </c>
      <c r="O120" s="100">
        <f>O109*pricing!O6*2000</f>
        <v>1405018.6806902075</v>
      </c>
    </row>
    <row r="121" spans="2:15">
      <c r="C121" s="99" t="s">
        <v>127</v>
      </c>
      <c r="D121" s="100">
        <f>D110*pricing!D7*2000</f>
        <v>0</v>
      </c>
      <c r="E121" s="100">
        <f>E110*pricing!E7*2000</f>
        <v>0</v>
      </c>
      <c r="F121" s="100">
        <f>F110*pricing!F7*2000</f>
        <v>0</v>
      </c>
      <c r="G121" s="100">
        <f>G110*pricing!G7*2000</f>
        <v>0</v>
      </c>
      <c r="H121" s="100">
        <f>H110*pricing!H7*2000</f>
        <v>0</v>
      </c>
      <c r="I121" s="100">
        <f>I110*pricing!I7*2000</f>
        <v>0</v>
      </c>
      <c r="J121" s="100">
        <f>J110*pricing!J7*2000</f>
        <v>0</v>
      </c>
      <c r="K121" s="100">
        <f>K110*pricing!K7*2000</f>
        <v>56055.194665915937</v>
      </c>
      <c r="L121" s="100">
        <f>L110*pricing!L7*2000</f>
        <v>0</v>
      </c>
      <c r="M121" s="100">
        <f>M110*pricing!M7*2000</f>
        <v>0</v>
      </c>
      <c r="N121" s="100">
        <f>N110*pricing!N7*2000</f>
        <v>0</v>
      </c>
      <c r="O121" s="100">
        <f>O110*pricing!O7*2000</f>
        <v>2793637.4332709601</v>
      </c>
    </row>
    <row r="122" spans="2:15">
      <c r="C122" s="99" t="s">
        <v>128</v>
      </c>
      <c r="D122" s="100">
        <f>D111*pricing!D8*2000</f>
        <v>0</v>
      </c>
      <c r="E122" s="100">
        <f>E111*pricing!E8*2000</f>
        <v>0</v>
      </c>
      <c r="F122" s="100">
        <f>F111*pricing!F8*2000</f>
        <v>0</v>
      </c>
      <c r="G122" s="100">
        <f>G111*pricing!G8*2000</f>
        <v>0</v>
      </c>
      <c r="H122" s="100">
        <f>H111*pricing!H8*2000</f>
        <v>0</v>
      </c>
      <c r="I122" s="100">
        <f>I111*pricing!I8*2000</f>
        <v>0</v>
      </c>
      <c r="J122" s="100">
        <f>J111*pricing!J8*2000</f>
        <v>0</v>
      </c>
      <c r="K122" s="100">
        <f>K111*pricing!K8*2000</f>
        <v>22268.985958940932</v>
      </c>
      <c r="L122" s="100">
        <f>L111*pricing!L8*2000</f>
        <v>0</v>
      </c>
      <c r="M122" s="100">
        <f>M111*pricing!M8*2000</f>
        <v>0</v>
      </c>
      <c r="N122" s="100">
        <f>N111*pricing!N8*2000</f>
        <v>0</v>
      </c>
      <c r="O122" s="100">
        <f>O111*pricing!O8*2000</f>
        <v>3439548.7178189969</v>
      </c>
    </row>
    <row r="123" spans="2:15">
      <c r="C123" s="99" t="s">
        <v>129</v>
      </c>
      <c r="D123" s="100">
        <f>D112*pricing!D9*2000</f>
        <v>627303.91099095228</v>
      </c>
      <c r="E123" s="100">
        <f>E112*pricing!E9*2000</f>
        <v>880807.89837321988</v>
      </c>
      <c r="F123" s="100">
        <f>F112*pricing!F9*2000</f>
        <v>850339.32435786305</v>
      </c>
      <c r="G123" s="100">
        <f>G112*pricing!G9*2000</f>
        <v>1128108.3472424475</v>
      </c>
      <c r="H123" s="100">
        <f>H112*pricing!H9*2000</f>
        <v>795310.35712297389</v>
      </c>
      <c r="I123" s="100">
        <f>I112*pricing!I9*2000</f>
        <v>404653.01476815745</v>
      </c>
      <c r="J123" s="100">
        <f>J112*pricing!J9*2000</f>
        <v>374460.47879033396</v>
      </c>
      <c r="K123" s="100">
        <f>K112*pricing!K9*2000</f>
        <v>758308.55782341247</v>
      </c>
      <c r="L123" s="100">
        <f>L112*pricing!L9*2000</f>
        <v>630288.77363902982</v>
      </c>
      <c r="M123" s="100">
        <f>M112*pricing!M9*2000</f>
        <v>581635.1861622741</v>
      </c>
      <c r="N123" s="100">
        <f>N112*pricing!N9*2000</f>
        <v>1164545.2100665057</v>
      </c>
      <c r="O123" s="100">
        <f>O112*pricing!O9*2000</f>
        <v>3527116.5909951543</v>
      </c>
    </row>
    <row r="124" spans="2:15">
      <c r="C124" s="99" t="s">
        <v>130</v>
      </c>
      <c r="D124" s="100">
        <f>D113*pricing!D10*2000</f>
        <v>1049256.9746087643</v>
      </c>
      <c r="E124" s="100">
        <f>E113*pricing!E10*2000</f>
        <v>1786239.201068281</v>
      </c>
      <c r="F124" s="100">
        <f>F113*pricing!F10*2000</f>
        <v>2184499.2757698954</v>
      </c>
      <c r="G124" s="100">
        <f>G113*pricing!G10*2000</f>
        <v>1964386.0430645908</v>
      </c>
      <c r="H124" s="100">
        <f>H113*pricing!H10*2000</f>
        <v>5553304.8998352801</v>
      </c>
      <c r="I124" s="100">
        <f>I113*pricing!I10*2000</f>
        <v>2404789.3541863179</v>
      </c>
      <c r="J124" s="100">
        <f>J113*pricing!J10*2000</f>
        <v>2170073.2906884132</v>
      </c>
      <c r="K124" s="100">
        <f>K113*pricing!K10*2000</f>
        <v>4873658.9251536075</v>
      </c>
      <c r="L124" s="100">
        <f>L113*pricing!L10*2000</f>
        <v>3073733.4402028089</v>
      </c>
      <c r="M124" s="100">
        <f>M113*pricing!M10*2000</f>
        <v>1846695.7992005465</v>
      </c>
      <c r="N124" s="100">
        <f>N113*pricing!N10*2000</f>
        <v>2059665.9806009652</v>
      </c>
      <c r="O124" s="100">
        <f>O113*pricing!O10*2000</f>
        <v>2977637.0104243462</v>
      </c>
    </row>
    <row r="125" spans="2:15">
      <c r="C125" s="99" t="s">
        <v>131</v>
      </c>
      <c r="D125" s="100">
        <f>D114*pricing!D11*2000</f>
        <v>747371.2342963937</v>
      </c>
      <c r="E125" s="100">
        <f>E114*pricing!E11*2000</f>
        <v>1016232.763355911</v>
      </c>
      <c r="F125" s="100">
        <f>F114*pricing!F11*2000</f>
        <v>1105917.979907125</v>
      </c>
      <c r="G125" s="100">
        <f>G114*pricing!G11*2000</f>
        <v>901365.40440583276</v>
      </c>
      <c r="H125" s="100">
        <f>H114*pricing!H11*2000</f>
        <v>1845315.9627042664</v>
      </c>
      <c r="I125" s="100">
        <f>I114*pricing!I11*2000</f>
        <v>1057653.1150145079</v>
      </c>
      <c r="J125" s="100">
        <f>J114*pricing!J11*2000</f>
        <v>1717056.0411411256</v>
      </c>
      <c r="K125" s="100">
        <f>K114*pricing!K11*2000</f>
        <v>1377439.2039022059</v>
      </c>
      <c r="L125" s="100">
        <f>L114*pricing!L11*2000</f>
        <v>960892.19604475016</v>
      </c>
      <c r="M125" s="100">
        <f>M114*pricing!M11*2000</f>
        <v>1142514.5366161314</v>
      </c>
      <c r="N125" s="100">
        <f>N114*pricing!N11*2000</f>
        <v>1206017.6077729024</v>
      </c>
      <c r="O125" s="100">
        <f>O114*pricing!O11*2000</f>
        <v>1678817.5342507022</v>
      </c>
    </row>
    <row r="126" spans="2:15">
      <c r="C126" s="99" t="s">
        <v>132</v>
      </c>
      <c r="D126" s="100">
        <f>D115*pricing!D12*2000</f>
        <v>757305.80015259073</v>
      </c>
      <c r="E126" s="100">
        <f>E115*pricing!E12*2000</f>
        <v>1813164.8495902689</v>
      </c>
      <c r="F126" s="100">
        <f>F115*pricing!F12*2000</f>
        <v>1455614.5023267674</v>
      </c>
      <c r="G126" s="100">
        <f>G115*pricing!G12*2000</f>
        <v>3166065.3001109543</v>
      </c>
      <c r="H126" s="100">
        <f>H115*pricing!H12*2000</f>
        <v>1326943.2800434188</v>
      </c>
      <c r="I126" s="100">
        <f>I115*pricing!I12*2000</f>
        <v>3066235.7181225312</v>
      </c>
      <c r="J126" s="100">
        <f>J115*pricing!J12*2000</f>
        <v>2574609.3044078057</v>
      </c>
      <c r="K126" s="100">
        <f>K115*pricing!K12*2000</f>
        <v>3745738.6481154636</v>
      </c>
      <c r="L126" s="100">
        <f>L115*pricing!L12*2000</f>
        <v>1457773.8232167128</v>
      </c>
      <c r="M126" s="100">
        <f>M115*pricing!M12*2000</f>
        <v>4555017.1936653405</v>
      </c>
      <c r="N126" s="100">
        <f>N115*pricing!N12*2000</f>
        <v>2135645.0677082236</v>
      </c>
      <c r="O126" s="100">
        <f>O115*pricing!O12*2000</f>
        <v>1431869.1597595767</v>
      </c>
    </row>
    <row r="127" spans="2:15">
      <c r="C127" s="99" t="s">
        <v>278</v>
      </c>
      <c r="D127" s="100">
        <f t="shared" ref="D127:O127" si="1">SUM(D$120:D$126)</f>
        <v>3181237.9200487006</v>
      </c>
      <c r="E127" s="100">
        <f t="shared" si="1"/>
        <v>5496444.712387681</v>
      </c>
      <c r="F127" s="100">
        <f t="shared" si="1"/>
        <v>5596371.0823616516</v>
      </c>
      <c r="G127" s="100">
        <f t="shared" si="1"/>
        <v>7159925.0948238252</v>
      </c>
      <c r="H127" s="100">
        <f t="shared" si="1"/>
        <v>9520874.4997059386</v>
      </c>
      <c r="I127" s="100">
        <f t="shared" si="1"/>
        <v>6933331.2020915151</v>
      </c>
      <c r="J127" s="100">
        <f t="shared" si="1"/>
        <v>6836199.1150276791</v>
      </c>
      <c r="K127" s="100">
        <f t="shared" si="1"/>
        <v>10899713.712606529</v>
      </c>
      <c r="L127" s="100">
        <f t="shared" si="1"/>
        <v>6122688.2331033023</v>
      </c>
      <c r="M127" s="100">
        <f t="shared" si="1"/>
        <v>8125862.7156442925</v>
      </c>
      <c r="N127" s="100">
        <f t="shared" si="1"/>
        <v>6565873.8661485966</v>
      </c>
      <c r="O127" s="100">
        <f t="shared" si="1"/>
        <v>17253645.127209943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0</v>
      </c>
      <c r="E131" s="106">
        <f>SUM(M$6:M$19)+SUM(O$6:O$19)+SUM(Q$6:Q$19)+SUM(S$6:S$19)</f>
        <v>0</v>
      </c>
      <c r="F131" s="106">
        <f>SUM(U$6:U$19)+SUM(W$6:W$19)+SUM(Y$6:Y$19)+SUM(AA$6:AA$19)</f>
        <v>0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14852.386775575358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115484.40146925871</v>
      </c>
    </row>
    <row r="132" spans="2:15">
      <c r="C132" s="105" t="s">
        <v>127</v>
      </c>
      <c r="D132" s="106">
        <f>SUM(E$20:E$36)+SUM(G$20:G$36)+SUM(I$20:I$36)+SUM(K$20:K$36)</f>
        <v>0</v>
      </c>
      <c r="E132" s="106">
        <f>SUM(M$20:M$36)+SUM(O$20:O$36)+SUM(Q$20:Q$36)+SUM(S$20:S$36)</f>
        <v>0</v>
      </c>
      <c r="F132" s="106">
        <f>SUM(U$20:U$36)+SUM(W$20:W$36)+SUM(Y$20:Y$36)+SUM(AA$20:AA$36)</f>
        <v>0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5265.6767577941246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211515.40494772527</v>
      </c>
    </row>
    <row r="133" spans="2:15">
      <c r="C133" s="105" t="s">
        <v>128</v>
      </c>
      <c r="D133" s="106">
        <f>SUM(E$37:E$48)+SUM(G$37:G$48)+SUM(I$37:I$48)+SUM(K$37:K$48)</f>
        <v>0</v>
      </c>
      <c r="E133" s="106">
        <f>SUM(M$37:M$48)+SUM(O$37:O$48)+SUM(Q$37:Q$48)+SUM(S$37:S$48)</f>
        <v>0</v>
      </c>
      <c r="F133" s="106">
        <f>SUM(U$37:U$48)+SUM(W$37:W$48)+SUM(Y$37:Y$48)+SUM(AA$37:AA$48)</f>
        <v>0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4170.5010470885118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1427421.7568343682</v>
      </c>
    </row>
    <row r="134" spans="2:15">
      <c r="C134" s="105" t="s">
        <v>129</v>
      </c>
      <c r="D134" s="106">
        <f>SUM(E$49:E$70)+SUM(G$49:G$70)+SUM(I$49:I$70)+SUM(K$49:K$70)</f>
        <v>227364.81260799605</v>
      </c>
      <c r="E134" s="106">
        <f>SUM(M$49:M$70)+SUM(O$49:O$70)+SUM(Q$49:Q$70)+SUM(S$49:S$70)</f>
        <v>250129.19999999998</v>
      </c>
      <c r="F134" s="106">
        <f>SUM(U$49:U$70)+SUM(W$49:W$70)+SUM(Y$49:Y$70)+SUM(AA$49:AA$70)</f>
        <v>238934.39999999999</v>
      </c>
      <c r="G134" s="106">
        <f>SUM(AC$49:AC$70)+SUM(AE$49:AE$70)+SUM(AG$49:AG$70)+SUM(AI$49:AI$70)</f>
        <v>439069.2</v>
      </c>
      <c r="H134" s="106">
        <f>SUM(AK$49:AK$70)+SUM(AM$49:AM$70)+SUM(AO$49:AO$70)+SUM(AQ$49:AQ$70)</f>
        <v>213029.99999999997</v>
      </c>
      <c r="I134" s="106">
        <f>SUM(AS$49:AS$70)+SUM(AU$49:AU$70)+SUM(AW$49:AW$70)+SUM(AY$49:AY$70)</f>
        <v>77241.600000000006</v>
      </c>
      <c r="J134" s="106">
        <f>SUM(BA$49:BA$70)+SUM(BC$49:BC$70)+SUM(BE$49:BE$70)+SUM(BG$49:BG$70)</f>
        <v>59637.600000000006</v>
      </c>
      <c r="K134" s="106">
        <f>SUM(BI$49:BI$70)+SUM(BK$49:BK$70)+SUM(BM$49:BM$70)+SUM(BO$49:BO$70)</f>
        <v>194483.412233204</v>
      </c>
      <c r="L134" s="106">
        <f>SUM(BQ$49:BQ$70)+SUM(BS$49:BS$70)+SUM(BU$49:BU$70)+SUM(BW$49:BW$70)</f>
        <v>151422</v>
      </c>
      <c r="M134" s="106">
        <f>SUM(BY$49:BY$70)+SUM(CA$49:CA$70)+SUM(CC$49:CC$70)+SUM(CE$49:CE$70)</f>
        <v>143452.79999999999</v>
      </c>
      <c r="N134" s="106">
        <f>SUM(CG$49:CG$70)+SUM(CI$49:CI$70)+SUM(CK$49:CK$70)+SUM(CM$49:CM$70)</f>
        <v>512777.99999999994</v>
      </c>
      <c r="O134" s="106">
        <f>SUM(CO$49:CO$70)+SUM(CQ$49:CQ$70)+SUM(CS$49:CS$70)+SUM(CU$49:CU$70)</f>
        <v>765969.99327529245</v>
      </c>
    </row>
    <row r="135" spans="2:15">
      <c r="C135" s="105" t="s">
        <v>130</v>
      </c>
      <c r="D135" s="106">
        <f>SUM(E$71:E$86)+SUM(G$71:G$86)+SUM(I$71:I$86)+SUM(K$71:K$86)</f>
        <v>105940.36090248702</v>
      </c>
      <c r="E135" s="106">
        <f>SUM(M$71:M$86)+SUM(O$71:O$86)+SUM(Q$71:Q$86)+SUM(S$71:S$86)</f>
        <v>141194.40000000002</v>
      </c>
      <c r="F135" s="106">
        <f>SUM(U$71:U$86)+SUM(W$71:W$86)+SUM(Y$71:Y$86)+SUM(AA$71:AA$86)</f>
        <v>263462.39999999997</v>
      </c>
      <c r="G135" s="106">
        <f>SUM(AC$71:AC$86)+SUM(AE$71:AE$86)+SUM(AG$71:AG$86)+SUM(AI$71:AI$86)</f>
        <v>176182.8</v>
      </c>
      <c r="H135" s="106">
        <f>SUM(AK$71:AK$86)+SUM(AM$71:AM$86)+SUM(AO$71:AO$86)+SUM(AQ$71:AQ$86)</f>
        <v>1178424</v>
      </c>
      <c r="I135" s="106">
        <f>SUM(AS$71:AS$86)+SUM(AU$71:AU$86)+SUM(AW$71:AW$86)+SUM(AY$71:AY$86)</f>
        <v>280016.40000000002</v>
      </c>
      <c r="J135" s="106">
        <f>SUM(BA$71:BA$86)+SUM(BC$71:BC$86)+SUM(BE$71:BE$86)+SUM(BG$71:BG$86)</f>
        <v>212020.8</v>
      </c>
      <c r="K135" s="106">
        <f>SUM(BI$71:BI$86)+SUM(BK$71:BK$86)+SUM(BM$71:BM$86)+SUM(BO$71:BO$86)</f>
        <v>885421.20000000007</v>
      </c>
      <c r="L135" s="106">
        <f>SUM(BQ$71:BQ$86)+SUM(BS$71:BS$86)+SUM(BU$71:BU$86)+SUM(BW$71:BW$86)</f>
        <v>381740.39999999997</v>
      </c>
      <c r="M135" s="106">
        <f>SUM(BY$71:BY$86)+SUM(CA$71:CA$86)+SUM(CC$71:CC$86)+SUM(CE$71:CE$86)</f>
        <v>153214.79999999999</v>
      </c>
      <c r="N135" s="106">
        <f>SUM(CG$71:CG$86)+SUM(CI$71:CI$86)+SUM(CK$71:CK$86)+SUM(CM$71:CM$86)</f>
        <v>195290.4</v>
      </c>
      <c r="O135" s="106">
        <f>SUM(CO$71:CO$86)+SUM(CQ$71:CQ$86)+SUM(CS$71:CS$86)+SUM(CU$71:CU$86)</f>
        <v>380261.99999999994</v>
      </c>
    </row>
    <row r="136" spans="2:15">
      <c r="C136" s="105" t="s">
        <v>131</v>
      </c>
      <c r="D136" s="106">
        <f>SUM(E$87:E$94)+SUM(G$87:G$94)+SUM(I$87:I$94)+SUM(K$87:K$94)</f>
        <v>264643.96257286851</v>
      </c>
      <c r="E136" s="106">
        <f>SUM(M$87:M$94)+SUM(O$87:O$94)+SUM(Q$87:Q$94)+SUM(S$87:S$94)</f>
        <v>297987.59999999998</v>
      </c>
      <c r="F136" s="106">
        <f>SUM(U$87:U$94)+SUM(W$87:W$94)+SUM(Y$87:Y$94)+SUM(AA$87:AA$94)</f>
        <v>347001.59999999998</v>
      </c>
      <c r="G136" s="106">
        <f>SUM(AC$87:AC$94)+SUM(AE$87:AE$94)+SUM(AG$87:AG$94)+SUM(AI$87:AI$94)</f>
        <v>257103.59999999998</v>
      </c>
      <c r="H136" s="106">
        <f>SUM(AK$87:AK$94)+SUM(AM$87:AM$94)+SUM(AO$87:AO$94)+SUM(AQ$87:AQ$94)</f>
        <v>951721.2</v>
      </c>
      <c r="I136" s="106">
        <f>SUM(AS$87:AS$94)+SUM(AU$87:AU$94)+SUM(AW$87:AW$94)+SUM(AY$87:AY$94)</f>
        <v>348956.39999999997</v>
      </c>
      <c r="J136" s="106">
        <f>SUM(BA$87:BA$94)+SUM(BC$87:BC$94)+SUM(BE$87:BE$94)+SUM(BG$87:BG$94)</f>
        <v>736207.2</v>
      </c>
      <c r="K136" s="106">
        <f>SUM(BI$87:BI$94)+SUM(BK$87:BK$94)+SUM(BM$87:BM$94)+SUM(BO$87:BO$94)</f>
        <v>441391.19999999995</v>
      </c>
      <c r="L136" s="106">
        <f>SUM(BQ$87:BQ$94)+SUM(BS$87:BS$94)+SUM(BU$87:BU$94)+SUM(BW$87:BW$94)</f>
        <v>316787.99999999994</v>
      </c>
      <c r="M136" s="106">
        <f>SUM(BY$87:BY$94)+SUM(CA$87:CA$94)+SUM(CC$87:CC$94)+SUM(CE$87:CE$94)</f>
        <v>332625.59999999998</v>
      </c>
      <c r="N136" s="106">
        <f>SUM(CG$87:CG$94)+SUM(CI$87:CI$94)+SUM(CK$87:CK$94)+SUM(CM$87:CM$94)</f>
        <v>418816.80000000005</v>
      </c>
      <c r="O136" s="106">
        <f>SUM(CO$87:CO$94)+SUM(CQ$87:CQ$94)+SUM(CS$87:CS$94)+SUM(CU$87:CU$94)</f>
        <v>639267.59999999986</v>
      </c>
    </row>
    <row r="137" spans="2:15">
      <c r="C137" s="105" t="s">
        <v>132</v>
      </c>
      <c r="D137" s="106">
        <f>SUM(E$95:E$105)+SUM(G$95:G$105)+SUM(I$95:I$105)+SUM(K$95:K$105)</f>
        <v>215083.88221761776</v>
      </c>
      <c r="E137" s="106">
        <f>SUM(M$95:M$105)+SUM(O$95:O$105)+SUM(Q$95:Q$105)+SUM(S$95:S$105)</f>
        <v>861032.4</v>
      </c>
      <c r="F137" s="106">
        <f>SUM(U$95:U$105)+SUM(W$95:W$105)+SUM(Y$95:Y$105)+SUM(AA$95:AA$105)</f>
        <v>422344.8</v>
      </c>
      <c r="G137" s="106">
        <f>SUM(AC$95:AC$105)+SUM(AE$95:AE$105)+SUM(AG$95:AG$105)+SUM(AI$95:AI$105)</f>
        <v>1721587.2</v>
      </c>
      <c r="H137" s="106">
        <f>SUM(AK$95:AK$105)+SUM(AM$95:AM$105)+SUM(AO$95:AO$105)+SUM(AQ$95:AQ$105)</f>
        <v>384399.60000000003</v>
      </c>
      <c r="I137" s="106">
        <f>SUM(AS$95:AS$105)+SUM(AU$95:AU$105)+SUM(AW$95:AW$105)+SUM(AY$95:AY$105)</f>
        <v>2033960.4</v>
      </c>
      <c r="J137" s="106">
        <f>SUM(BA$95:BA$105)+SUM(BC$95:BC$105)+SUM(BE$95:BE$105)+SUM(BG$95:BG$105)</f>
        <v>1480878</v>
      </c>
      <c r="K137" s="106">
        <f>SUM(BI$95:BI$105)+SUM(BK$95:BK$105)+SUM(BM$95:BM$105)+SUM(BO$95:BO$105)</f>
        <v>2479300.7999999998</v>
      </c>
      <c r="L137" s="106">
        <f>SUM(BQ$95:BQ$105)+SUM(BS$95:BS$105)+SUM(BU$95:BU$105)+SUM(BW$95:BW$105)</f>
        <v>442135.19999999995</v>
      </c>
      <c r="M137" s="106">
        <f>SUM(BY$95:BY$105)+SUM(CA$95:CA$105)+SUM(CC$95:CC$105)+SUM(CE$95:CE$105)</f>
        <v>3361300.8</v>
      </c>
      <c r="N137" s="106">
        <f>SUM(CG$95:CG$105)+SUM(CI$95:CI$105)+SUM(CK$95:CK$105)+SUM(CM$95:CM$105)</f>
        <v>898159.2</v>
      </c>
      <c r="O137" s="106">
        <f>SUM(CO$95:CO$105)+SUM(CQ$95:CQ$105)+SUM(CS$95:CS$105)+SUM(CU$95:CU$105)</f>
        <v>385008</v>
      </c>
    </row>
    <row r="138" spans="2:15">
      <c r="C138" s="105" t="s">
        <v>278</v>
      </c>
      <c r="D138" s="100">
        <f t="shared" ref="D138:O138" si="2">SUM(D$131:D$137)</f>
        <v>813033.01830096939</v>
      </c>
      <c r="E138" s="100">
        <f t="shared" si="2"/>
        <v>1550343.6</v>
      </c>
      <c r="F138" s="100">
        <f t="shared" si="2"/>
        <v>1271743.2</v>
      </c>
      <c r="G138" s="100">
        <f t="shared" si="2"/>
        <v>2593942.7999999998</v>
      </c>
      <c r="H138" s="100">
        <f t="shared" si="2"/>
        <v>2727574.8000000003</v>
      </c>
      <c r="I138" s="100">
        <f t="shared" si="2"/>
        <v>2740174.8</v>
      </c>
      <c r="J138" s="100">
        <f t="shared" si="2"/>
        <v>2488743.6</v>
      </c>
      <c r="K138" s="100">
        <f t="shared" si="2"/>
        <v>4024885.1768136621</v>
      </c>
      <c r="L138" s="100">
        <f t="shared" si="2"/>
        <v>1292085.5999999999</v>
      </c>
      <c r="M138" s="100">
        <f t="shared" si="2"/>
        <v>3990594</v>
      </c>
      <c r="N138" s="100">
        <f t="shared" si="2"/>
        <v>2025044.4</v>
      </c>
      <c r="O138" s="100">
        <f t="shared" si="2"/>
        <v>3924929.1565266447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282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0.17569700523903772</v>
      </c>
      <c r="O6" s="100">
        <v>101.62314783025941</v>
      </c>
      <c r="P6" s="100">
        <v>1.1631026368544148</v>
      </c>
      <c r="Q6" s="100">
        <v>672.73856515659349</v>
      </c>
      <c r="R6" s="100">
        <v>0.51984775914524284</v>
      </c>
      <c r="S6" s="100">
        <v>300.67994388960847</v>
      </c>
      <c r="T6" s="100">
        <v>5.8523559558322633</v>
      </c>
      <c r="U6" s="100">
        <v>3385.0026848533807</v>
      </c>
      <c r="V6" s="100">
        <v>1.1663718321384804</v>
      </c>
      <c r="W6" s="100">
        <v>674.62946770889698</v>
      </c>
      <c r="X6" s="100">
        <v>8.591234304560345</v>
      </c>
      <c r="Y6" s="100">
        <v>4969.1699217577034</v>
      </c>
      <c r="Z6" s="100">
        <v>1.2600666258068258</v>
      </c>
      <c r="AA6" s="100">
        <v>728.82253636666803</v>
      </c>
      <c r="AB6" s="100">
        <v>7.6433345357222491</v>
      </c>
      <c r="AC6" s="100">
        <v>4420.9046954617488</v>
      </c>
      <c r="AD6" s="100">
        <v>0.98463482573550776</v>
      </c>
      <c r="AE6" s="100">
        <v>569.51278320541769</v>
      </c>
      <c r="AF6" s="100">
        <v>5.6433357199355401</v>
      </c>
      <c r="AG6" s="100">
        <v>3264.1053804107164</v>
      </c>
      <c r="AH6" s="100">
        <v>0.78513854970891062</v>
      </c>
      <c r="AI6" s="100">
        <v>454.12413715163387</v>
      </c>
      <c r="AJ6" s="100">
        <v>7</v>
      </c>
      <c r="AK6" s="100">
        <v>4048.7999999999997</v>
      </c>
      <c r="AL6" s="100">
        <v>1.4517840347262512</v>
      </c>
      <c r="AM6" s="100">
        <v>839.71188568566367</v>
      </c>
      <c r="AN6" s="100">
        <v>3.8401294383307221</v>
      </c>
      <c r="AO6" s="100">
        <v>2221.1308671304896</v>
      </c>
      <c r="AP6" s="100">
        <v>0.79658124953179343</v>
      </c>
      <c r="AQ6" s="100">
        <v>460.74259472918931</v>
      </c>
      <c r="AR6" s="100">
        <v>20.739538653146212</v>
      </c>
      <c r="AS6" s="100">
        <v>11995.749156979769</v>
      </c>
      <c r="AT6" s="100">
        <v>12.265809047768011</v>
      </c>
      <c r="AU6" s="100">
        <v>7094.5439532290175</v>
      </c>
      <c r="AV6" s="100">
        <v>14.387731914425455</v>
      </c>
      <c r="AW6" s="100">
        <v>8321.8641393036833</v>
      </c>
      <c r="AX6" s="100">
        <v>22.472748617331114</v>
      </c>
      <c r="AY6" s="100">
        <v>12998.237800264316</v>
      </c>
      <c r="AZ6" s="100">
        <v>6.6406393358508744</v>
      </c>
      <c r="BA6" s="100">
        <v>3840.9457918561457</v>
      </c>
      <c r="BB6" s="100">
        <v>11.456333340162979</v>
      </c>
      <c r="BC6" s="100">
        <v>6626.3432039502668</v>
      </c>
      <c r="BD6" s="100">
        <v>2.0021850818604316</v>
      </c>
      <c r="BE6" s="100">
        <v>1158.0638513480735</v>
      </c>
      <c r="BF6" s="100">
        <v>15.969271102964525</v>
      </c>
      <c r="BG6" s="100">
        <v>9236.6264059546811</v>
      </c>
      <c r="BH6" s="100">
        <v>0</v>
      </c>
      <c r="BI6" s="100">
        <v>0</v>
      </c>
      <c r="BJ6" s="100">
        <v>3.3272478598967052</v>
      </c>
      <c r="BK6" s="100">
        <v>1924.4801621642541</v>
      </c>
      <c r="BL6" s="100">
        <v>0.28668247458834567</v>
      </c>
      <c r="BM6" s="100">
        <v>165.81714330189914</v>
      </c>
      <c r="BN6" s="100">
        <v>1.5168453650604858</v>
      </c>
      <c r="BO6" s="100">
        <v>877.34335915098495</v>
      </c>
      <c r="BP6" s="100">
        <v>3.0723072576551882</v>
      </c>
      <c r="BQ6" s="100">
        <v>1777.0225178277608</v>
      </c>
      <c r="BR6" s="100">
        <v>3.3854541869306809</v>
      </c>
      <c r="BS6" s="100">
        <v>1958.1467017207058</v>
      </c>
      <c r="BT6" s="100">
        <v>0.86484311405231018</v>
      </c>
      <c r="BU6" s="100">
        <v>500.22525716785617</v>
      </c>
      <c r="BV6" s="100">
        <v>6.589896681409896</v>
      </c>
      <c r="BW6" s="100">
        <v>3811.5962405274836</v>
      </c>
      <c r="BX6" s="100">
        <v>1.682403006357323</v>
      </c>
      <c r="BY6" s="100">
        <v>973.10189887707554</v>
      </c>
      <c r="BZ6" s="100">
        <v>6.1985904373055147</v>
      </c>
      <c r="CA6" s="100">
        <v>3585.2647089375096</v>
      </c>
      <c r="CB6" s="100">
        <v>5.9172957152316616</v>
      </c>
      <c r="CC6" s="100">
        <v>3422.5638416899928</v>
      </c>
      <c r="CD6" s="100">
        <v>8</v>
      </c>
      <c r="CE6" s="100">
        <v>4627.2</v>
      </c>
      <c r="CF6" s="100">
        <v>0.96948962312287401</v>
      </c>
      <c r="CG6" s="100">
        <v>560.7527980142703</v>
      </c>
      <c r="CH6" s="100">
        <v>3.6650993884549989</v>
      </c>
      <c r="CI6" s="100">
        <v>2119.8934862823712</v>
      </c>
      <c r="CJ6" s="100">
        <v>0.89448889243164897</v>
      </c>
      <c r="CK6" s="100">
        <v>517.37237538246575</v>
      </c>
      <c r="CL6" s="100">
        <v>2.1033464772550259</v>
      </c>
      <c r="CM6" s="100">
        <v>1216.5756024443069</v>
      </c>
      <c r="CN6" s="100">
        <v>14.518253587501643</v>
      </c>
      <c r="CO6" s="100">
        <v>8397.35787501095</v>
      </c>
      <c r="CP6" s="100">
        <v>10.137433484180471</v>
      </c>
      <c r="CQ6" s="100">
        <v>5863.4915272499848</v>
      </c>
      <c r="CR6" s="100">
        <v>2.4328398360599217</v>
      </c>
      <c r="CS6" s="100">
        <v>1407.1545611770587</v>
      </c>
      <c r="CT6" s="100">
        <v>27.207077586126605</v>
      </c>
      <c r="CU6" s="100">
        <v>15736.573675815627</v>
      </c>
    </row>
    <row r="7" spans="1:99">
      <c r="C7" s="99" t="s">
        <v>173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0.17569700523903772</v>
      </c>
      <c r="O7" s="100">
        <v>138.51951893045734</v>
      </c>
      <c r="P7" s="100">
        <v>1.3084904664612167</v>
      </c>
      <c r="Q7" s="100">
        <v>1031.6138837580231</v>
      </c>
      <c r="R7" s="100">
        <v>0.42532998475519873</v>
      </c>
      <c r="S7" s="100">
        <v>335.33015998099864</v>
      </c>
      <c r="T7" s="100">
        <v>5.8523559558322633</v>
      </c>
      <c r="U7" s="100">
        <v>4613.997435578156</v>
      </c>
      <c r="V7" s="100">
        <v>1.1663718321384804</v>
      </c>
      <c r="W7" s="100">
        <v>919.56755245797797</v>
      </c>
      <c r="X7" s="100">
        <v>9.3722556049749208</v>
      </c>
      <c r="Y7" s="100">
        <v>7389.0863189622278</v>
      </c>
      <c r="Z7" s="100">
        <v>1.0500555215056881</v>
      </c>
      <c r="AA7" s="100">
        <v>827.86377315508446</v>
      </c>
      <c r="AB7" s="100">
        <v>8.2802790803657693</v>
      </c>
      <c r="AC7" s="100">
        <v>6528.172026960372</v>
      </c>
      <c r="AD7" s="100">
        <v>0.8951225688504616</v>
      </c>
      <c r="AE7" s="100">
        <v>705.71463328170387</v>
      </c>
      <c r="AF7" s="100">
        <v>5.6433357199355401</v>
      </c>
      <c r="AG7" s="100">
        <v>4449.2058815971795</v>
      </c>
      <c r="AH7" s="100">
        <v>0.67297589975049477</v>
      </c>
      <c r="AI7" s="100">
        <v>530.57419936329006</v>
      </c>
      <c r="AJ7" s="100">
        <v>8</v>
      </c>
      <c r="AK7" s="100">
        <v>6307.2</v>
      </c>
      <c r="AL7" s="100">
        <v>1.5837644015195469</v>
      </c>
      <c r="AM7" s="100">
        <v>1248.6398541580108</v>
      </c>
      <c r="AN7" s="100">
        <v>3.8401294383307221</v>
      </c>
      <c r="AO7" s="100">
        <v>3027.558049179941</v>
      </c>
      <c r="AP7" s="100">
        <v>0.79658124953179343</v>
      </c>
      <c r="AQ7" s="100">
        <v>628.02465713086588</v>
      </c>
      <c r="AR7" s="100">
        <v>22.264504730583432</v>
      </c>
      <c r="AS7" s="100">
        <v>17553.335529591979</v>
      </c>
      <c r="AT7" s="100">
        <v>11.73251300221288</v>
      </c>
      <c r="AU7" s="100">
        <v>9249.9132509446335</v>
      </c>
      <c r="AV7" s="100">
        <v>15.957302668726413</v>
      </c>
      <c r="AW7" s="100">
        <v>12580.737424023904</v>
      </c>
      <c r="AX7" s="100">
        <v>23.354032876834296</v>
      </c>
      <c r="AY7" s="100">
        <v>18412.31952009616</v>
      </c>
      <c r="AZ7" s="100">
        <v>6.1051039055403207</v>
      </c>
      <c r="BA7" s="100">
        <v>4813.2639191279886</v>
      </c>
      <c r="BB7" s="100">
        <v>10.792198074066574</v>
      </c>
      <c r="BC7" s="100">
        <v>8508.5689615940864</v>
      </c>
      <c r="BD7" s="100">
        <v>2.1305302794155874</v>
      </c>
      <c r="BE7" s="100">
        <v>1679.7100722912489</v>
      </c>
      <c r="BF7" s="100">
        <v>18.082851101886298</v>
      </c>
      <c r="BG7" s="100">
        <v>14256.519808727156</v>
      </c>
      <c r="BH7" s="100">
        <v>0</v>
      </c>
      <c r="BI7" s="100">
        <v>0</v>
      </c>
      <c r="BJ7" s="100">
        <v>2.9358069352029754</v>
      </c>
      <c r="BK7" s="100">
        <v>2314.5901877140259</v>
      </c>
      <c r="BL7" s="100">
        <v>0.31057268080404116</v>
      </c>
      <c r="BM7" s="100">
        <v>244.85550154590604</v>
      </c>
      <c r="BN7" s="100">
        <v>1.7926354314351196</v>
      </c>
      <c r="BO7" s="100">
        <v>1413.3137741434482</v>
      </c>
      <c r="BP7" s="100">
        <v>3.0723072576551882</v>
      </c>
      <c r="BQ7" s="100">
        <v>2422.2070419353504</v>
      </c>
      <c r="BR7" s="100">
        <v>3.3854541869306809</v>
      </c>
      <c r="BS7" s="100">
        <v>2669.0920809761487</v>
      </c>
      <c r="BT7" s="100">
        <v>0.86484311405231018</v>
      </c>
      <c r="BU7" s="100">
        <v>681.84231111884128</v>
      </c>
      <c r="BV7" s="100">
        <v>5.9908151649180867</v>
      </c>
      <c r="BW7" s="100">
        <v>4723.1586760214195</v>
      </c>
      <c r="BX7" s="100">
        <v>1.5422027558275462</v>
      </c>
      <c r="BY7" s="100">
        <v>1215.8726526944374</v>
      </c>
      <c r="BZ7" s="100">
        <v>6.1985904373055147</v>
      </c>
      <c r="CA7" s="100">
        <v>4886.9687007716675</v>
      </c>
      <c r="CB7" s="100">
        <v>5.4946317355722574</v>
      </c>
      <c r="CC7" s="100">
        <v>4331.9676603251673</v>
      </c>
      <c r="CD7" s="100">
        <v>9</v>
      </c>
      <c r="CE7" s="100">
        <v>7095.5999999999995</v>
      </c>
      <c r="CF7" s="100">
        <v>0.96948962312287401</v>
      </c>
      <c r="CG7" s="100">
        <v>764.34561887007385</v>
      </c>
      <c r="CH7" s="100">
        <v>3.1012379440773068</v>
      </c>
      <c r="CI7" s="100">
        <v>2445.0159951105488</v>
      </c>
      <c r="CJ7" s="100">
        <v>0.95039444820862695</v>
      </c>
      <c r="CK7" s="100">
        <v>749.29098296768143</v>
      </c>
      <c r="CL7" s="100">
        <v>2.1033464772550259</v>
      </c>
      <c r="CM7" s="100">
        <v>1658.2783626678624</v>
      </c>
      <c r="CN7" s="100">
        <v>13.537290507265046</v>
      </c>
      <c r="CO7" s="100">
        <v>10672.799835927763</v>
      </c>
      <c r="CP7" s="100">
        <v>9.4001655944218907</v>
      </c>
      <c r="CQ7" s="100">
        <v>7411.0905546422182</v>
      </c>
      <c r="CR7" s="100">
        <v>2.3131919752700894</v>
      </c>
      <c r="CS7" s="100">
        <v>1823.7205533029385</v>
      </c>
      <c r="CT7" s="100">
        <v>24.079827288870671</v>
      </c>
      <c r="CU7" s="100">
        <v>18984.535834545637</v>
      </c>
    </row>
    <row r="8" spans="1:99">
      <c r="C8" s="99" t="s">
        <v>174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0.14641417103253143</v>
      </c>
      <c r="O8" s="100">
        <v>45.329827351671725</v>
      </c>
      <c r="P8" s="100">
        <v>1.4538782960680188</v>
      </c>
      <c r="Q8" s="100">
        <v>450.12072046265854</v>
      </c>
      <c r="R8" s="100">
        <v>0.51984775914524284</v>
      </c>
      <c r="S8" s="100">
        <v>160.94486623136717</v>
      </c>
      <c r="T8" s="100">
        <v>5.8523559558322633</v>
      </c>
      <c r="U8" s="100">
        <v>1811.8894039256686</v>
      </c>
      <c r="V8" s="100">
        <v>1.3996461985661763</v>
      </c>
      <c r="W8" s="100">
        <v>433.33046307608817</v>
      </c>
      <c r="X8" s="100">
        <v>7.8102130041457674</v>
      </c>
      <c r="Y8" s="100">
        <v>2418.0419460835292</v>
      </c>
      <c r="Z8" s="100">
        <v>1.0500555215056881</v>
      </c>
      <c r="AA8" s="100">
        <v>325.09718945816104</v>
      </c>
      <c r="AB8" s="100">
        <v>8.598751352687529</v>
      </c>
      <c r="AC8" s="100">
        <v>2662.1734187920588</v>
      </c>
      <c r="AD8" s="100">
        <v>1.0443096636588718</v>
      </c>
      <c r="AE8" s="100">
        <v>323.31827186878667</v>
      </c>
      <c r="AF8" s="100">
        <v>5.8998509799326104</v>
      </c>
      <c r="AG8" s="100">
        <v>1826.593863387136</v>
      </c>
      <c r="AH8" s="100">
        <v>0.78513854970891062</v>
      </c>
      <c r="AI8" s="100">
        <v>243.07889498987871</v>
      </c>
      <c r="AJ8" s="100">
        <v>8</v>
      </c>
      <c r="AK8" s="100">
        <v>2476.7999999999997</v>
      </c>
      <c r="AL8" s="100">
        <v>1.4517840347262512</v>
      </c>
      <c r="AM8" s="100">
        <v>449.4723371512473</v>
      </c>
      <c r="AN8" s="100">
        <v>3.8401294383307221</v>
      </c>
      <c r="AO8" s="100">
        <v>1188.9040741071915</v>
      </c>
      <c r="AP8" s="100">
        <v>0.79658124953179343</v>
      </c>
      <c r="AQ8" s="100">
        <v>246.62155485504323</v>
      </c>
      <c r="AR8" s="100">
        <v>21.654518299608544</v>
      </c>
      <c r="AS8" s="100">
        <v>6704.2388655588047</v>
      </c>
      <c r="AT8" s="100">
        <v>13.065753116100707</v>
      </c>
      <c r="AU8" s="100">
        <v>4045.1571647447786</v>
      </c>
      <c r="AV8" s="100">
        <v>17.265278297310545</v>
      </c>
      <c r="AW8" s="100">
        <v>5345.3301608473439</v>
      </c>
      <c r="AX8" s="100">
        <v>27.760454174350201</v>
      </c>
      <c r="AY8" s="100">
        <v>8594.6366123788212</v>
      </c>
      <c r="AZ8" s="100">
        <v>8.0330314546583157</v>
      </c>
      <c r="BA8" s="100">
        <v>2487.0265383622141</v>
      </c>
      <c r="BB8" s="100">
        <v>11.456333340162979</v>
      </c>
      <c r="BC8" s="100">
        <v>3546.8808021144582</v>
      </c>
      <c r="BD8" s="100">
        <v>2.4385587535479614</v>
      </c>
      <c r="BE8" s="100">
        <v>754.97779009844874</v>
      </c>
      <c r="BF8" s="100">
        <v>17.613166657681461</v>
      </c>
      <c r="BG8" s="100">
        <v>5453.0363972181794</v>
      </c>
      <c r="BH8" s="100">
        <v>0</v>
      </c>
      <c r="BI8" s="100">
        <v>0</v>
      </c>
      <c r="BJ8" s="100">
        <v>3.5229683222435706</v>
      </c>
      <c r="BK8" s="100">
        <v>1090.7109925666093</v>
      </c>
      <c r="BL8" s="100">
        <v>0.31057268080404116</v>
      </c>
      <c r="BM8" s="100">
        <v>96.153301976931132</v>
      </c>
      <c r="BN8" s="100">
        <v>1.7926354314351196</v>
      </c>
      <c r="BO8" s="100">
        <v>554.99992957231302</v>
      </c>
      <c r="BP8" s="100">
        <v>3.3795379834207071</v>
      </c>
      <c r="BQ8" s="100">
        <v>1046.3049596670508</v>
      </c>
      <c r="BR8" s="100">
        <v>3.8690904993493498</v>
      </c>
      <c r="BS8" s="100">
        <v>1197.8704185985587</v>
      </c>
      <c r="BT8" s="100">
        <v>0.99789590082958868</v>
      </c>
      <c r="BU8" s="100">
        <v>308.94857089684064</v>
      </c>
      <c r="BV8" s="100">
        <v>5.9908151649180867</v>
      </c>
      <c r="BW8" s="100">
        <v>1854.7563750586394</v>
      </c>
      <c r="BX8" s="100">
        <v>1.682403006357323</v>
      </c>
      <c r="BY8" s="100">
        <v>520.87197076822713</v>
      </c>
      <c r="BZ8" s="100">
        <v>6.1985904373055147</v>
      </c>
      <c r="CA8" s="100">
        <v>1919.0835993897872</v>
      </c>
      <c r="CB8" s="100">
        <v>5.0719677559128522</v>
      </c>
      <c r="CC8" s="100">
        <v>1570.2812172306189</v>
      </c>
      <c r="CD8" s="100">
        <v>10</v>
      </c>
      <c r="CE8" s="100">
        <v>3095.9999999999995</v>
      </c>
      <c r="CF8" s="100">
        <v>0.96948962312287401</v>
      </c>
      <c r="CG8" s="100">
        <v>300.15398731884176</v>
      </c>
      <c r="CH8" s="100">
        <v>3.3831686662661533</v>
      </c>
      <c r="CI8" s="100">
        <v>1047.4290190760009</v>
      </c>
      <c r="CJ8" s="100">
        <v>0.89448889243164897</v>
      </c>
      <c r="CK8" s="100">
        <v>276.93376109683851</v>
      </c>
      <c r="CL8" s="100">
        <v>1.9280676041504405</v>
      </c>
      <c r="CM8" s="100">
        <v>596.92973024497633</v>
      </c>
      <c r="CN8" s="100">
        <v>13.341097891217725</v>
      </c>
      <c r="CO8" s="100">
        <v>4130.4039071210073</v>
      </c>
      <c r="CP8" s="100">
        <v>9.2158486219822464</v>
      </c>
      <c r="CQ8" s="100">
        <v>2853.2267333657032</v>
      </c>
      <c r="CR8" s="100">
        <v>2.7120181779028631</v>
      </c>
      <c r="CS8" s="100">
        <v>839.64082787872633</v>
      </c>
      <c r="CT8" s="100">
        <v>28.770702734754568</v>
      </c>
      <c r="CU8" s="100">
        <v>8907.4095666800131</v>
      </c>
    </row>
    <row r="9" spans="1:99">
      <c r="C9" s="99" t="s">
        <v>175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0.14641417103253143</v>
      </c>
      <c r="O9" s="100">
        <v>102.78274806483707</v>
      </c>
      <c r="P9" s="100">
        <v>1.3084904664612167</v>
      </c>
      <c r="Q9" s="100">
        <v>918.56030745577414</v>
      </c>
      <c r="R9" s="100">
        <v>0.47258887195022076</v>
      </c>
      <c r="S9" s="100">
        <v>331.75738810905494</v>
      </c>
      <c r="T9" s="100">
        <v>6.5026177287025142</v>
      </c>
      <c r="U9" s="100">
        <v>4564.8376455491652</v>
      </c>
      <c r="V9" s="100">
        <v>1.3996461985661763</v>
      </c>
      <c r="W9" s="100">
        <v>982.55163139345575</v>
      </c>
      <c r="X9" s="100">
        <v>8.591234304560345</v>
      </c>
      <c r="Y9" s="100">
        <v>6031.0464818013625</v>
      </c>
      <c r="Z9" s="100">
        <v>1.155061073656257</v>
      </c>
      <c r="AA9" s="100">
        <v>810.85287370669244</v>
      </c>
      <c r="AB9" s="100">
        <v>8.2802790803657693</v>
      </c>
      <c r="AC9" s="100">
        <v>5812.7559144167699</v>
      </c>
      <c r="AD9" s="100">
        <v>0.8951225688504616</v>
      </c>
      <c r="AE9" s="100">
        <v>628.37604333302409</v>
      </c>
      <c r="AF9" s="100">
        <v>5.6433357199355401</v>
      </c>
      <c r="AG9" s="100">
        <v>3961.6216753947492</v>
      </c>
      <c r="AH9" s="100">
        <v>0.7627060197172274</v>
      </c>
      <c r="AI9" s="100">
        <v>535.4196258414936</v>
      </c>
      <c r="AJ9" s="100">
        <v>8</v>
      </c>
      <c r="AK9" s="100">
        <v>5616</v>
      </c>
      <c r="AL9" s="100">
        <v>1.5837644015195469</v>
      </c>
      <c r="AM9" s="100">
        <v>1111.8026098667219</v>
      </c>
      <c r="AN9" s="100">
        <v>3.8401294383307221</v>
      </c>
      <c r="AO9" s="100">
        <v>2695.7708657081671</v>
      </c>
      <c r="AP9" s="100">
        <v>0.79658124953179343</v>
      </c>
      <c r="AQ9" s="100">
        <v>559.20003717131897</v>
      </c>
      <c r="AR9" s="100">
        <v>20.739538653146212</v>
      </c>
      <c r="AS9" s="100">
        <v>14559.156134508641</v>
      </c>
      <c r="AT9" s="100">
        <v>11.999161024990446</v>
      </c>
      <c r="AU9" s="100">
        <v>8423.4110395432926</v>
      </c>
      <c r="AV9" s="100">
        <v>15.695707543009588</v>
      </c>
      <c r="AW9" s="100">
        <v>11018.38669519273</v>
      </c>
      <c r="AX9" s="100">
        <v>22.032106487579522</v>
      </c>
      <c r="AY9" s="100">
        <v>15466.538754280824</v>
      </c>
      <c r="AZ9" s="100">
        <v>7.0690676800993177</v>
      </c>
      <c r="BA9" s="100">
        <v>4962.4855114297206</v>
      </c>
      <c r="BB9" s="100">
        <v>11.62236715668708</v>
      </c>
      <c r="BC9" s="100">
        <v>8158.90174399433</v>
      </c>
      <c r="BD9" s="100">
        <v>2.0535231608824938</v>
      </c>
      <c r="BE9" s="100">
        <v>1441.5732589395107</v>
      </c>
      <c r="BF9" s="100">
        <v>17.14348221347662</v>
      </c>
      <c r="BG9" s="100">
        <v>12034.724513860587</v>
      </c>
      <c r="BH9" s="100">
        <v>0</v>
      </c>
      <c r="BI9" s="100">
        <v>0</v>
      </c>
      <c r="BJ9" s="100">
        <v>3.1315273975498408</v>
      </c>
      <c r="BK9" s="100">
        <v>2198.3322330799883</v>
      </c>
      <c r="BL9" s="100">
        <v>0.26279226837265018</v>
      </c>
      <c r="BM9" s="100">
        <v>184.48017239760043</v>
      </c>
      <c r="BN9" s="100">
        <v>1.7926354314351196</v>
      </c>
      <c r="BO9" s="100">
        <v>1258.4300728674539</v>
      </c>
      <c r="BP9" s="100">
        <v>3.3795379834207071</v>
      </c>
      <c r="BQ9" s="100">
        <v>2372.4356643613364</v>
      </c>
      <c r="BR9" s="100">
        <v>3.3854541869306809</v>
      </c>
      <c r="BS9" s="100">
        <v>2376.5888392253378</v>
      </c>
      <c r="BT9" s="100">
        <v>0.93136950744094937</v>
      </c>
      <c r="BU9" s="100">
        <v>653.82139422354646</v>
      </c>
      <c r="BV9" s="100">
        <v>5.9908151649180867</v>
      </c>
      <c r="BW9" s="100">
        <v>4205.5522457724965</v>
      </c>
      <c r="BX9" s="100">
        <v>1.5422027558275462</v>
      </c>
      <c r="BY9" s="100">
        <v>1082.6263345909374</v>
      </c>
      <c r="BZ9" s="100">
        <v>6.715139640414308</v>
      </c>
      <c r="CA9" s="100">
        <v>4714.0280275708446</v>
      </c>
      <c r="CB9" s="100">
        <v>5.4946317355722574</v>
      </c>
      <c r="CC9" s="100">
        <v>3857.2314783717247</v>
      </c>
      <c r="CD9" s="100">
        <v>8</v>
      </c>
      <c r="CE9" s="100">
        <v>5616</v>
      </c>
      <c r="CF9" s="100">
        <v>0.90485698158134908</v>
      </c>
      <c r="CG9" s="100">
        <v>635.20960107010706</v>
      </c>
      <c r="CH9" s="100">
        <v>3.3831686662661533</v>
      </c>
      <c r="CI9" s="100">
        <v>2374.9844037188395</v>
      </c>
      <c r="CJ9" s="100">
        <v>0.83858333665467077</v>
      </c>
      <c r="CK9" s="100">
        <v>588.68550233157885</v>
      </c>
      <c r="CL9" s="100">
        <v>1.752788731045855</v>
      </c>
      <c r="CM9" s="100">
        <v>1230.4576891941902</v>
      </c>
      <c r="CN9" s="100">
        <v>12.16394219493381</v>
      </c>
      <c r="CO9" s="100">
        <v>8539.0874208435343</v>
      </c>
      <c r="CP9" s="100">
        <v>8.66289770466331</v>
      </c>
      <c r="CQ9" s="100">
        <v>6081.3541886736439</v>
      </c>
      <c r="CR9" s="100">
        <v>2.3929572157966446</v>
      </c>
      <c r="CS9" s="100">
        <v>1679.8559654892445</v>
      </c>
      <c r="CT9" s="100">
        <v>26.89435255640101</v>
      </c>
      <c r="CU9" s="100">
        <v>18879.83549459351</v>
      </c>
    </row>
    <row r="10" spans="1:99">
      <c r="C10" s="99" t="s">
        <v>176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0.14641417103253143</v>
      </c>
      <c r="O10" s="100">
        <v>79.766440378523114</v>
      </c>
      <c r="P10" s="100">
        <v>1.4538782960680188</v>
      </c>
      <c r="Q10" s="100">
        <v>792.07289569785655</v>
      </c>
      <c r="R10" s="100">
        <v>0.47258887195022076</v>
      </c>
      <c r="S10" s="100">
        <v>257.46641743848022</v>
      </c>
      <c r="T10" s="100">
        <v>5.8523559558322633</v>
      </c>
      <c r="U10" s="100">
        <v>3188.3635247374168</v>
      </c>
      <c r="V10" s="100">
        <v>1.2830090153523281</v>
      </c>
      <c r="W10" s="100">
        <v>698.98331156394829</v>
      </c>
      <c r="X10" s="100">
        <v>8.591234304560345</v>
      </c>
      <c r="Y10" s="100">
        <v>4680.5044491244753</v>
      </c>
      <c r="Z10" s="100">
        <v>1.2600666258068258</v>
      </c>
      <c r="AA10" s="100">
        <v>686.48429773955866</v>
      </c>
      <c r="AB10" s="100">
        <v>8.2802790803657693</v>
      </c>
      <c r="AC10" s="100">
        <v>4511.0960429832703</v>
      </c>
      <c r="AD10" s="100">
        <v>0.86528514988877947</v>
      </c>
      <c r="AE10" s="100">
        <v>471.40734965940703</v>
      </c>
      <c r="AF10" s="100">
        <v>5.6433357199355401</v>
      </c>
      <c r="AG10" s="100">
        <v>3074.4893002208819</v>
      </c>
      <c r="AH10" s="100">
        <v>0.80757107970059372</v>
      </c>
      <c r="AI10" s="100">
        <v>439.9647242208834</v>
      </c>
      <c r="AJ10" s="100">
        <v>7</v>
      </c>
      <c r="AK10" s="100">
        <v>3813.5999999999995</v>
      </c>
      <c r="AL10" s="100">
        <v>1.4517840347262512</v>
      </c>
      <c r="AM10" s="100">
        <v>790.93194211886157</v>
      </c>
      <c r="AN10" s="100">
        <v>4.320145618122063</v>
      </c>
      <c r="AO10" s="100">
        <v>2353.6153327528996</v>
      </c>
      <c r="AP10" s="100">
        <v>0.79658124953179343</v>
      </c>
      <c r="AQ10" s="100">
        <v>433.97746474492101</v>
      </c>
      <c r="AR10" s="100">
        <v>22.264504730583432</v>
      </c>
      <c r="AS10" s="100">
        <v>12129.702177221852</v>
      </c>
      <c r="AT10" s="100">
        <v>11.73251300221288</v>
      </c>
      <c r="AU10" s="100">
        <v>6391.8730836055765</v>
      </c>
      <c r="AV10" s="100">
        <v>14.649327040142282</v>
      </c>
      <c r="AW10" s="100">
        <v>7980.9533714695144</v>
      </c>
      <c r="AX10" s="100">
        <v>22.032106487579522</v>
      </c>
      <c r="AY10" s="100">
        <v>12003.091614433322</v>
      </c>
      <c r="AZ10" s="100">
        <v>6.4264251637266527</v>
      </c>
      <c r="BA10" s="100">
        <v>3501.11642919828</v>
      </c>
      <c r="BB10" s="100">
        <v>11.456333340162979</v>
      </c>
      <c r="BC10" s="100">
        <v>6241.4104037207908</v>
      </c>
      <c r="BD10" s="100">
        <v>2.1048612399045559</v>
      </c>
      <c r="BE10" s="100">
        <v>1146.7284035000018</v>
      </c>
      <c r="BF10" s="100">
        <v>17.14348221347662</v>
      </c>
      <c r="BG10" s="100">
        <v>9339.7691099020612</v>
      </c>
      <c r="BH10" s="100">
        <v>0</v>
      </c>
      <c r="BI10" s="100">
        <v>0</v>
      </c>
      <c r="BJ10" s="100">
        <v>3.1315273975498408</v>
      </c>
      <c r="BK10" s="100">
        <v>1706.0561261851531</v>
      </c>
      <c r="BL10" s="100">
        <v>0.26279226837265018</v>
      </c>
      <c r="BM10" s="100">
        <v>143.16922780941979</v>
      </c>
      <c r="BN10" s="100">
        <v>1.6547403982478028</v>
      </c>
      <c r="BO10" s="100">
        <v>901.50256896540293</v>
      </c>
      <c r="BP10" s="100">
        <v>3.0723072576551882</v>
      </c>
      <c r="BQ10" s="100">
        <v>1673.7929939705464</v>
      </c>
      <c r="BR10" s="100">
        <v>3.8690904993493498</v>
      </c>
      <c r="BS10" s="100">
        <v>2107.8805040455254</v>
      </c>
      <c r="BT10" s="100">
        <v>0.93136950744094937</v>
      </c>
      <c r="BU10" s="100">
        <v>507.41010765382919</v>
      </c>
      <c r="BV10" s="100">
        <v>5.9908151649180867</v>
      </c>
      <c r="BW10" s="100">
        <v>3263.7961018473734</v>
      </c>
      <c r="BX10" s="100">
        <v>1.682403006357323</v>
      </c>
      <c r="BY10" s="100">
        <v>916.57315786346953</v>
      </c>
      <c r="BZ10" s="100">
        <v>6.1985904373055147</v>
      </c>
      <c r="CA10" s="100">
        <v>3376.992070244044</v>
      </c>
      <c r="CB10" s="100">
        <v>5.4946317355722574</v>
      </c>
      <c r="CC10" s="100">
        <v>2993.4753695397658</v>
      </c>
      <c r="CD10" s="100">
        <v>9</v>
      </c>
      <c r="CE10" s="100">
        <v>4903.2</v>
      </c>
      <c r="CF10" s="100">
        <v>1.0341222646643988</v>
      </c>
      <c r="CG10" s="100">
        <v>563.38980978916447</v>
      </c>
      <c r="CH10" s="100">
        <v>3.1012379440773068</v>
      </c>
      <c r="CI10" s="100">
        <v>1689.5544319333167</v>
      </c>
      <c r="CJ10" s="100">
        <v>0.89448889243164897</v>
      </c>
      <c r="CK10" s="100">
        <v>487.31754859676232</v>
      </c>
      <c r="CL10" s="100">
        <v>1.9280676041504405</v>
      </c>
      <c r="CM10" s="100">
        <v>1050.4112307411599</v>
      </c>
      <c r="CN10" s="100">
        <v>13.537290507265046</v>
      </c>
      <c r="CO10" s="100">
        <v>7375.115868357997</v>
      </c>
      <c r="CP10" s="100">
        <v>8.4785807322236675</v>
      </c>
      <c r="CQ10" s="100">
        <v>4619.1307829154539</v>
      </c>
      <c r="CR10" s="100">
        <v>2.4727224563231993</v>
      </c>
      <c r="CS10" s="100">
        <v>1347.1391942048788</v>
      </c>
      <c r="CT10" s="100">
        <v>26.89435255640101</v>
      </c>
      <c r="CU10" s="100">
        <v>14652.043272727269</v>
      </c>
    </row>
    <row r="11" spans="1:99">
      <c r="C11" s="99" t="s">
        <v>177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0.17569700523903772</v>
      </c>
      <c r="O11" s="100">
        <v>93.611364391359288</v>
      </c>
      <c r="P11" s="100">
        <v>1.4538782960680188</v>
      </c>
      <c r="Q11" s="100">
        <v>774.62635614504029</v>
      </c>
      <c r="R11" s="100">
        <v>0.42532998475519873</v>
      </c>
      <c r="S11" s="100">
        <v>226.61581587756987</v>
      </c>
      <c r="T11" s="100">
        <v>5.2020941829620115</v>
      </c>
      <c r="U11" s="100">
        <v>2771.6757806821597</v>
      </c>
      <c r="V11" s="100">
        <v>1.2830090153523281</v>
      </c>
      <c r="W11" s="100">
        <v>683.58720337972034</v>
      </c>
      <c r="X11" s="100">
        <v>9.3722556049749208</v>
      </c>
      <c r="Y11" s="100">
        <v>4993.5377863306376</v>
      </c>
      <c r="Z11" s="100">
        <v>1.155061073656257</v>
      </c>
      <c r="AA11" s="100">
        <v>615.4165400440537</v>
      </c>
      <c r="AB11" s="100">
        <v>8.2802790803657693</v>
      </c>
      <c r="AC11" s="100">
        <v>4411.7326940188814</v>
      </c>
      <c r="AD11" s="100">
        <v>0.98463482573550776</v>
      </c>
      <c r="AE11" s="100">
        <v>524.61343515187843</v>
      </c>
      <c r="AF11" s="100">
        <v>6.1563662399296808</v>
      </c>
      <c r="AG11" s="100">
        <v>3280.1119326345338</v>
      </c>
      <c r="AH11" s="100">
        <v>0.7627060197172274</v>
      </c>
      <c r="AI11" s="100">
        <v>406.36976730533871</v>
      </c>
      <c r="AJ11" s="100">
        <v>8</v>
      </c>
      <c r="AK11" s="100">
        <v>4262.3999999999996</v>
      </c>
      <c r="AL11" s="100">
        <v>1.5837644015195469</v>
      </c>
      <c r="AM11" s="100">
        <v>843.82967312961455</v>
      </c>
      <c r="AN11" s="100">
        <v>3.8401294383307221</v>
      </c>
      <c r="AO11" s="100">
        <v>2046.0209647426086</v>
      </c>
      <c r="AP11" s="100">
        <v>0.79658124953179343</v>
      </c>
      <c r="AQ11" s="100">
        <v>424.41848975053949</v>
      </c>
      <c r="AR11" s="100">
        <v>22.264504730583432</v>
      </c>
      <c r="AS11" s="100">
        <v>11862.528120454852</v>
      </c>
      <c r="AT11" s="100">
        <v>11.19921695665775</v>
      </c>
      <c r="AU11" s="100">
        <v>5966.9427945072484</v>
      </c>
      <c r="AV11" s="100">
        <v>14.12613678870863</v>
      </c>
      <c r="AW11" s="100">
        <v>7526.4056810239572</v>
      </c>
      <c r="AX11" s="100">
        <v>23.794675006585887</v>
      </c>
      <c r="AY11" s="100">
        <v>12677.80284350896</v>
      </c>
      <c r="AZ11" s="100">
        <v>6.4264251637266527</v>
      </c>
      <c r="BA11" s="100">
        <v>3423.9993272335605</v>
      </c>
      <c r="BB11" s="100">
        <v>12.120468606259383</v>
      </c>
      <c r="BC11" s="100">
        <v>6457.7856734149991</v>
      </c>
      <c r="BD11" s="100">
        <v>2.3358825955038371</v>
      </c>
      <c r="BE11" s="100">
        <v>1244.5582468844443</v>
      </c>
      <c r="BF11" s="100">
        <v>19.491904434500817</v>
      </c>
      <c r="BG11" s="100">
        <v>10385.286682702035</v>
      </c>
      <c r="BH11" s="100">
        <v>0</v>
      </c>
      <c r="BI11" s="100">
        <v>0</v>
      </c>
      <c r="BJ11" s="100">
        <v>3.5229683222435706</v>
      </c>
      <c r="BK11" s="100">
        <v>1877.0375220913743</v>
      </c>
      <c r="BL11" s="100">
        <v>0.31057268080404116</v>
      </c>
      <c r="BM11" s="100">
        <v>165.47312433239313</v>
      </c>
      <c r="BN11" s="100">
        <v>1.7926354314351196</v>
      </c>
      <c r="BO11" s="100">
        <v>955.1161578686316</v>
      </c>
      <c r="BP11" s="100">
        <v>3.0723072576551882</v>
      </c>
      <c r="BQ11" s="100">
        <v>1636.9253068786841</v>
      </c>
      <c r="BR11" s="100">
        <v>3.8690904993493498</v>
      </c>
      <c r="BS11" s="100">
        <v>2061.4514180533333</v>
      </c>
      <c r="BT11" s="100">
        <v>0.93136950744094937</v>
      </c>
      <c r="BU11" s="100">
        <v>496.23367356453781</v>
      </c>
      <c r="BV11" s="100">
        <v>5.3917336484262783</v>
      </c>
      <c r="BW11" s="100">
        <v>2872.7156878815208</v>
      </c>
      <c r="BX11" s="100">
        <v>1.682403006357323</v>
      </c>
      <c r="BY11" s="100">
        <v>896.38432178718165</v>
      </c>
      <c r="BZ11" s="100">
        <v>7.2316888435231013</v>
      </c>
      <c r="CA11" s="100">
        <v>3853.0438158291081</v>
      </c>
      <c r="CB11" s="100">
        <v>5.4946317355722574</v>
      </c>
      <c r="CC11" s="100">
        <v>2927.5397887128984</v>
      </c>
      <c r="CD11" s="100">
        <v>10</v>
      </c>
      <c r="CE11" s="100">
        <v>5328</v>
      </c>
      <c r="CF11" s="100">
        <v>0.84022434003982405</v>
      </c>
      <c r="CG11" s="100">
        <v>447.67152837321822</v>
      </c>
      <c r="CH11" s="100">
        <v>3.3831686662661533</v>
      </c>
      <c r="CI11" s="100">
        <v>1802.5522653866062</v>
      </c>
      <c r="CJ11" s="100">
        <v>0.83858333665467077</v>
      </c>
      <c r="CK11" s="100">
        <v>446.79720176960853</v>
      </c>
      <c r="CL11" s="100">
        <v>1.9280676041504405</v>
      </c>
      <c r="CM11" s="100">
        <v>1027.2744194913546</v>
      </c>
      <c r="CN11" s="100">
        <v>14.322060971454324</v>
      </c>
      <c r="CO11" s="100">
        <v>7630.7940855908628</v>
      </c>
      <c r="CP11" s="100">
        <v>9.2158486219822464</v>
      </c>
      <c r="CQ11" s="100">
        <v>4910.2041457921405</v>
      </c>
      <c r="CR11" s="100">
        <v>2.2733093550068117</v>
      </c>
      <c r="CS11" s="100">
        <v>1211.2192243476293</v>
      </c>
      <c r="CT11" s="100">
        <v>24.705277348321861</v>
      </c>
      <c r="CU11" s="100">
        <v>13162.971771185887</v>
      </c>
    </row>
    <row r="12" spans="1:99">
      <c r="C12" s="99" t="s">
        <v>178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0.17569700523903772</v>
      </c>
      <c r="O12" s="100">
        <v>98.882274548530418</v>
      </c>
      <c r="P12" s="100">
        <v>1.3084904664612167</v>
      </c>
      <c r="Q12" s="100">
        <v>736.41843452437274</v>
      </c>
      <c r="R12" s="100">
        <v>0.51984775914524284</v>
      </c>
      <c r="S12" s="100">
        <v>292.57031884694266</v>
      </c>
      <c r="T12" s="100">
        <v>5.8523559558322633</v>
      </c>
      <c r="U12" s="100">
        <v>3293.7059319423975</v>
      </c>
      <c r="V12" s="100">
        <v>1.1663718321384804</v>
      </c>
      <c r="W12" s="100">
        <v>656.43406712753676</v>
      </c>
      <c r="X12" s="100">
        <v>9.3722556049749208</v>
      </c>
      <c r="Y12" s="100">
        <v>5274.7054544798848</v>
      </c>
      <c r="Z12" s="100">
        <v>1.155061073656257</v>
      </c>
      <c r="AA12" s="100">
        <v>650.06837225374136</v>
      </c>
      <c r="AB12" s="100">
        <v>7.6433345357222491</v>
      </c>
      <c r="AC12" s="100">
        <v>4301.6686767044812</v>
      </c>
      <c r="AD12" s="100">
        <v>0.98463482573550776</v>
      </c>
      <c r="AE12" s="100">
        <v>554.1524799239437</v>
      </c>
      <c r="AF12" s="100">
        <v>6.6693967599238206</v>
      </c>
      <c r="AG12" s="100">
        <v>3753.536496485126</v>
      </c>
      <c r="AH12" s="100">
        <v>0.7402734897255443</v>
      </c>
      <c r="AI12" s="100">
        <v>416.62592001753632</v>
      </c>
      <c r="AJ12" s="100">
        <v>7</v>
      </c>
      <c r="AK12" s="100">
        <v>3939.5999999999995</v>
      </c>
      <c r="AL12" s="100">
        <v>1.4517840347262512</v>
      </c>
      <c r="AM12" s="100">
        <v>817.06405474393409</v>
      </c>
      <c r="AN12" s="100">
        <v>4.320145618122063</v>
      </c>
      <c r="AO12" s="100">
        <v>2431.3779538790968</v>
      </c>
      <c r="AP12" s="100">
        <v>0.79658124953179343</v>
      </c>
      <c r="AQ12" s="100">
        <v>448.31592723649328</v>
      </c>
      <c r="AR12" s="100">
        <v>20.129552222171323</v>
      </c>
      <c r="AS12" s="100">
        <v>11328.91199063802</v>
      </c>
      <c r="AT12" s="100">
        <v>12.79910509332314</v>
      </c>
      <c r="AU12" s="100">
        <v>7203.3363465222628</v>
      </c>
      <c r="AV12" s="100">
        <v>15.957302668726413</v>
      </c>
      <c r="AW12" s="100">
        <v>8980.7699419592245</v>
      </c>
      <c r="AX12" s="100">
        <v>22.032106487579522</v>
      </c>
      <c r="AY12" s="100">
        <v>12399.669531209754</v>
      </c>
      <c r="AZ12" s="100">
        <v>7.176174766161429</v>
      </c>
      <c r="BA12" s="100">
        <v>4038.7511583956521</v>
      </c>
      <c r="BB12" s="100">
        <v>11.290299523638877</v>
      </c>
      <c r="BC12" s="100">
        <v>6354.1805719039594</v>
      </c>
      <c r="BD12" s="100">
        <v>2.3615516350148682</v>
      </c>
      <c r="BE12" s="100">
        <v>1329.0812601863677</v>
      </c>
      <c r="BF12" s="100">
        <v>18.787377768193558</v>
      </c>
      <c r="BG12" s="100">
        <v>10573.536207939334</v>
      </c>
      <c r="BH12" s="100">
        <v>0</v>
      </c>
      <c r="BI12" s="100">
        <v>0</v>
      </c>
      <c r="BJ12" s="100">
        <v>3.5229683222435706</v>
      </c>
      <c r="BK12" s="100">
        <v>1982.7265717586813</v>
      </c>
      <c r="BL12" s="100">
        <v>0.31057268080404116</v>
      </c>
      <c r="BM12" s="100">
        <v>174.79030475651436</v>
      </c>
      <c r="BN12" s="100">
        <v>1.7926354314351196</v>
      </c>
      <c r="BO12" s="100">
        <v>1008.8952208116852</v>
      </c>
      <c r="BP12" s="100">
        <v>3.0723072576551882</v>
      </c>
      <c r="BQ12" s="100">
        <v>1729.0945246083397</v>
      </c>
      <c r="BR12" s="100">
        <v>3.8690904993493498</v>
      </c>
      <c r="BS12" s="100">
        <v>2177.524133033814</v>
      </c>
      <c r="BT12" s="100">
        <v>0.79831672066367088</v>
      </c>
      <c r="BU12" s="100">
        <v>449.29265038951394</v>
      </c>
      <c r="BV12" s="100">
        <v>6.589896681409896</v>
      </c>
      <c r="BW12" s="100">
        <v>3708.7938522974891</v>
      </c>
      <c r="BX12" s="100">
        <v>1.5422027558275462</v>
      </c>
      <c r="BY12" s="100">
        <v>867.95171097974287</v>
      </c>
      <c r="BZ12" s="100">
        <v>6.715139640414308</v>
      </c>
      <c r="CA12" s="100">
        <v>3779.2805896251721</v>
      </c>
      <c r="CB12" s="100">
        <v>5.0719677559128522</v>
      </c>
      <c r="CC12" s="100">
        <v>2854.503453027753</v>
      </c>
      <c r="CD12" s="100">
        <v>9</v>
      </c>
      <c r="CE12" s="100">
        <v>5065.2</v>
      </c>
      <c r="CF12" s="100">
        <v>0.90485698158134908</v>
      </c>
      <c r="CG12" s="100">
        <v>509.25350923398321</v>
      </c>
      <c r="CH12" s="100">
        <v>3.3831686662661533</v>
      </c>
      <c r="CI12" s="100">
        <v>1904.0473253745909</v>
      </c>
      <c r="CJ12" s="100">
        <v>0.95039444820862695</v>
      </c>
      <c r="CK12" s="100">
        <v>534.88199545181521</v>
      </c>
      <c r="CL12" s="100">
        <v>2.1033464772550259</v>
      </c>
      <c r="CM12" s="100">
        <v>1183.7633973991285</v>
      </c>
      <c r="CN12" s="100">
        <v>12.948712659123089</v>
      </c>
      <c r="CO12" s="100">
        <v>7287.5354845544744</v>
      </c>
      <c r="CP12" s="100">
        <v>9.584482566861535</v>
      </c>
      <c r="CQ12" s="100">
        <v>5394.1467886296714</v>
      </c>
      <c r="CR12" s="100">
        <v>2.3929572157966446</v>
      </c>
      <c r="CS12" s="100">
        <v>1346.7563210503515</v>
      </c>
      <c r="CT12" s="100">
        <v>25.330727407773043</v>
      </c>
      <c r="CU12" s="100">
        <v>14256.133385094668</v>
      </c>
    </row>
    <row r="13" spans="1:99">
      <c r="C13" s="99" t="s">
        <v>179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0.17569700523903772</v>
      </c>
      <c r="O13" s="100">
        <v>14.969384846366015</v>
      </c>
      <c r="P13" s="100">
        <v>1.3084904664612167</v>
      </c>
      <c r="Q13" s="100">
        <v>111.48338774249567</v>
      </c>
      <c r="R13" s="100">
        <v>0.47258887195022076</v>
      </c>
      <c r="S13" s="100">
        <v>40.264571890158813</v>
      </c>
      <c r="T13" s="100">
        <v>5.8523559558322633</v>
      </c>
      <c r="U13" s="100">
        <v>498.62072743690885</v>
      </c>
      <c r="V13" s="100">
        <v>1.2830090153523281</v>
      </c>
      <c r="W13" s="100">
        <v>109.31236810801836</v>
      </c>
      <c r="X13" s="100">
        <v>8.591234304560345</v>
      </c>
      <c r="Y13" s="100">
        <v>731.97316274854143</v>
      </c>
      <c r="Z13" s="100">
        <v>1.0500555215056881</v>
      </c>
      <c r="AA13" s="100">
        <v>89.46473043228464</v>
      </c>
      <c r="AB13" s="100">
        <v>7.6433345357222491</v>
      </c>
      <c r="AC13" s="100">
        <v>651.21210244353563</v>
      </c>
      <c r="AD13" s="100">
        <v>0.95479740677382563</v>
      </c>
      <c r="AE13" s="100">
        <v>81.348739057129947</v>
      </c>
      <c r="AF13" s="100">
        <v>6.4128814999267512</v>
      </c>
      <c r="AG13" s="100">
        <v>546.37750379375916</v>
      </c>
      <c r="AH13" s="100">
        <v>0.78513854970891062</v>
      </c>
      <c r="AI13" s="100">
        <v>66.893804435199186</v>
      </c>
      <c r="AJ13" s="100">
        <v>9</v>
      </c>
      <c r="AK13" s="100">
        <v>766.80000000000007</v>
      </c>
      <c r="AL13" s="100">
        <v>1.7157447683128426</v>
      </c>
      <c r="AM13" s="100">
        <v>146.18145426025418</v>
      </c>
      <c r="AN13" s="100">
        <v>4.320145618122063</v>
      </c>
      <c r="AO13" s="100">
        <v>368.07640666399976</v>
      </c>
      <c r="AP13" s="100">
        <v>0.79658124953179343</v>
      </c>
      <c r="AQ13" s="100">
        <v>67.868722460108799</v>
      </c>
      <c r="AR13" s="100">
        <v>23.48447759253321</v>
      </c>
      <c r="AS13" s="100">
        <v>2000.8774908838295</v>
      </c>
      <c r="AT13" s="100">
        <v>13.599049161655838</v>
      </c>
      <c r="AU13" s="100">
        <v>1158.6389885730775</v>
      </c>
      <c r="AV13" s="100">
        <v>18.050063674461025</v>
      </c>
      <c r="AW13" s="100">
        <v>1537.8654250640793</v>
      </c>
      <c r="AX13" s="100">
        <v>28.201096304101789</v>
      </c>
      <c r="AY13" s="100">
        <v>2402.7334051094726</v>
      </c>
      <c r="AZ13" s="100">
        <v>7.8188172825340949</v>
      </c>
      <c r="BA13" s="100">
        <v>666.16323247190496</v>
      </c>
      <c r="BB13" s="100">
        <v>12.784603872355788</v>
      </c>
      <c r="BC13" s="100">
        <v>1089.2482499247133</v>
      </c>
      <c r="BD13" s="100">
        <v>2.4898968325700239</v>
      </c>
      <c r="BE13" s="100">
        <v>212.13921013496605</v>
      </c>
      <c r="BF13" s="100">
        <v>17.378324435579042</v>
      </c>
      <c r="BG13" s="100">
        <v>1480.6332419113344</v>
      </c>
      <c r="BH13" s="100">
        <v>0</v>
      </c>
      <c r="BI13" s="100">
        <v>0</v>
      </c>
      <c r="BJ13" s="100">
        <v>3.1315273975498408</v>
      </c>
      <c r="BK13" s="100">
        <v>266.80613427124644</v>
      </c>
      <c r="BL13" s="100">
        <v>0.31057268080404116</v>
      </c>
      <c r="BM13" s="100">
        <v>26.460792404504307</v>
      </c>
      <c r="BN13" s="100">
        <v>1.9305304646224364</v>
      </c>
      <c r="BO13" s="100">
        <v>164.48119558583159</v>
      </c>
      <c r="BP13" s="100">
        <v>3.3795379834207071</v>
      </c>
      <c r="BQ13" s="100">
        <v>287.93663618744426</v>
      </c>
      <c r="BR13" s="100">
        <v>3.8690904993493498</v>
      </c>
      <c r="BS13" s="100">
        <v>329.64651054456459</v>
      </c>
      <c r="BT13" s="100">
        <v>0.99789590082958868</v>
      </c>
      <c r="BU13" s="100">
        <v>85.020730750680954</v>
      </c>
      <c r="BV13" s="100">
        <v>5.9908151649180867</v>
      </c>
      <c r="BW13" s="100">
        <v>510.41745205102103</v>
      </c>
      <c r="BX13" s="100">
        <v>1.682403006357323</v>
      </c>
      <c r="BY13" s="100">
        <v>143.34073614164393</v>
      </c>
      <c r="BZ13" s="100">
        <v>7.2316888435231013</v>
      </c>
      <c r="CA13" s="100">
        <v>616.13988946816823</v>
      </c>
      <c r="CB13" s="100">
        <v>6.3399596948910659</v>
      </c>
      <c r="CC13" s="100">
        <v>540.16456600471884</v>
      </c>
      <c r="CD13" s="100">
        <v>10</v>
      </c>
      <c r="CE13" s="100">
        <v>852</v>
      </c>
      <c r="CF13" s="100">
        <v>0.96948962312287401</v>
      </c>
      <c r="CG13" s="100">
        <v>82.600515890068863</v>
      </c>
      <c r="CH13" s="100">
        <v>3.3831686662661533</v>
      </c>
      <c r="CI13" s="100">
        <v>288.24597036587625</v>
      </c>
      <c r="CJ13" s="100">
        <v>0.95039444820862695</v>
      </c>
      <c r="CK13" s="100">
        <v>80.973606987375021</v>
      </c>
      <c r="CL13" s="100">
        <v>2.1033464772550259</v>
      </c>
      <c r="CM13" s="100">
        <v>179.20511986212821</v>
      </c>
      <c r="CN13" s="100">
        <v>13.733483123312364</v>
      </c>
      <c r="CO13" s="100">
        <v>1170.0927621062135</v>
      </c>
      <c r="CP13" s="100">
        <v>9.7687995393011811</v>
      </c>
      <c r="CQ13" s="100">
        <v>832.30172074846064</v>
      </c>
      <c r="CR13" s="100">
        <v>2.7120181779028631</v>
      </c>
      <c r="CS13" s="100">
        <v>231.06394875732394</v>
      </c>
      <c r="CT13" s="100">
        <v>26.581627526675419</v>
      </c>
      <c r="CU13" s="100">
        <v>2264.7546652727456</v>
      </c>
    </row>
    <row r="14" spans="1:99">
      <c r="C14" s="99" t="s">
        <v>180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0.14641417103253143</v>
      </c>
      <c r="O14" s="100">
        <v>71.508681132288345</v>
      </c>
      <c r="P14" s="100">
        <v>1.1631026368544148</v>
      </c>
      <c r="Q14" s="100">
        <v>568.05932783969615</v>
      </c>
      <c r="R14" s="100">
        <v>0.42532998475519873</v>
      </c>
      <c r="S14" s="100">
        <v>207.73116455443906</v>
      </c>
      <c r="T14" s="100">
        <v>5.8523559558322633</v>
      </c>
      <c r="U14" s="100">
        <v>2858.2906488284771</v>
      </c>
      <c r="V14" s="100">
        <v>1.1663718321384804</v>
      </c>
      <c r="W14" s="100">
        <v>569.65600281643378</v>
      </c>
      <c r="X14" s="100">
        <v>8.591234304560345</v>
      </c>
      <c r="Y14" s="100">
        <v>4195.9588343472724</v>
      </c>
      <c r="Z14" s="100">
        <v>1.2600666258068258</v>
      </c>
      <c r="AA14" s="100">
        <v>615.4165400440537</v>
      </c>
      <c r="AB14" s="100">
        <v>8.9172236250092904</v>
      </c>
      <c r="AC14" s="100">
        <v>4355.1720184545375</v>
      </c>
      <c r="AD14" s="100">
        <v>1.0144722446971899</v>
      </c>
      <c r="AE14" s="100">
        <v>495.46824431010754</v>
      </c>
      <c r="AF14" s="100">
        <v>6.4128814999267512</v>
      </c>
      <c r="AG14" s="100">
        <v>3132.0513245642251</v>
      </c>
      <c r="AH14" s="100">
        <v>0.69540842974217787</v>
      </c>
      <c r="AI14" s="100">
        <v>339.63747708607963</v>
      </c>
      <c r="AJ14" s="100">
        <v>8</v>
      </c>
      <c r="AK14" s="100">
        <v>3907.2</v>
      </c>
      <c r="AL14" s="100">
        <v>1.5837644015195469</v>
      </c>
      <c r="AM14" s="100">
        <v>773.51053370214663</v>
      </c>
      <c r="AN14" s="100">
        <v>3.8401294383307221</v>
      </c>
      <c r="AO14" s="100">
        <v>1875.5192176807245</v>
      </c>
      <c r="AP14" s="100">
        <v>0.92934479112042556</v>
      </c>
      <c r="AQ14" s="100">
        <v>453.89199598321585</v>
      </c>
      <c r="AR14" s="100">
        <v>21.654518299608544</v>
      </c>
      <c r="AS14" s="100">
        <v>10576.066737528812</v>
      </c>
      <c r="AT14" s="100">
        <v>12.79910509332314</v>
      </c>
      <c r="AU14" s="100">
        <v>6251.0829275790211</v>
      </c>
      <c r="AV14" s="100">
        <v>15.695707543009588</v>
      </c>
      <c r="AW14" s="100">
        <v>7665.783564005882</v>
      </c>
      <c r="AX14" s="100">
        <v>26.438527785095424</v>
      </c>
      <c r="AY14" s="100">
        <v>12912.576970240605</v>
      </c>
      <c r="AZ14" s="100">
        <v>6.9619605940372074</v>
      </c>
      <c r="BA14" s="100">
        <v>3400.2215541277719</v>
      </c>
      <c r="BB14" s="100">
        <v>12.452536239307586</v>
      </c>
      <c r="BC14" s="100">
        <v>6081.8186992778246</v>
      </c>
      <c r="BD14" s="100">
        <v>2.0535231608824938</v>
      </c>
      <c r="BE14" s="100">
        <v>1002.94071177501</v>
      </c>
      <c r="BF14" s="100">
        <v>17.14348221347662</v>
      </c>
      <c r="BG14" s="100">
        <v>8372.8767130619817</v>
      </c>
      <c r="BH14" s="100">
        <v>0</v>
      </c>
      <c r="BI14" s="100">
        <v>0</v>
      </c>
      <c r="BJ14" s="100">
        <v>3.1315273975498408</v>
      </c>
      <c r="BK14" s="100">
        <v>1529.4379809633422</v>
      </c>
      <c r="BL14" s="100">
        <v>0.31057268080404116</v>
      </c>
      <c r="BM14" s="100">
        <v>151.68369730469368</v>
      </c>
      <c r="BN14" s="100">
        <v>1.7926354314351196</v>
      </c>
      <c r="BO14" s="100">
        <v>875.52314471291243</v>
      </c>
      <c r="BP14" s="100">
        <v>3.0723072576551882</v>
      </c>
      <c r="BQ14" s="100">
        <v>1500.5148646387938</v>
      </c>
      <c r="BR14" s="100">
        <v>3.8690904993493498</v>
      </c>
      <c r="BS14" s="100">
        <v>1889.6637998822223</v>
      </c>
      <c r="BT14" s="100">
        <v>0.93136950744094937</v>
      </c>
      <c r="BU14" s="100">
        <v>454.88086743415965</v>
      </c>
      <c r="BV14" s="100">
        <v>5.9908151649180867</v>
      </c>
      <c r="BW14" s="100">
        <v>2925.9141265459934</v>
      </c>
      <c r="BX14" s="100">
        <v>1.5422027558275462</v>
      </c>
      <c r="BY14" s="100">
        <v>753.21182594617346</v>
      </c>
      <c r="BZ14" s="100">
        <v>7.2316888435231013</v>
      </c>
      <c r="CA14" s="100">
        <v>3531.9568311766825</v>
      </c>
      <c r="CB14" s="100">
        <v>6.3399596948910659</v>
      </c>
      <c r="CC14" s="100">
        <v>3096.4363149847964</v>
      </c>
      <c r="CD14" s="100">
        <v>10</v>
      </c>
      <c r="CE14" s="100">
        <v>4884</v>
      </c>
      <c r="CF14" s="100">
        <v>1.0341222646643988</v>
      </c>
      <c r="CG14" s="100">
        <v>505.06531406209234</v>
      </c>
      <c r="CH14" s="100">
        <v>3.3831686662661533</v>
      </c>
      <c r="CI14" s="100">
        <v>1652.3395766043891</v>
      </c>
      <c r="CJ14" s="100">
        <v>0.89448889243164897</v>
      </c>
      <c r="CK14" s="100">
        <v>436.86837506361735</v>
      </c>
      <c r="CL14" s="100">
        <v>2.1033464772550259</v>
      </c>
      <c r="CM14" s="100">
        <v>1027.2744194913546</v>
      </c>
      <c r="CN14" s="100">
        <v>13.733483123312364</v>
      </c>
      <c r="CO14" s="100">
        <v>6707.4331574257585</v>
      </c>
      <c r="CP14" s="100">
        <v>9.0315316495426003</v>
      </c>
      <c r="CQ14" s="100">
        <v>4411.0000576366056</v>
      </c>
      <c r="CR14" s="100">
        <v>2.2733093550068117</v>
      </c>
      <c r="CS14" s="100">
        <v>1110.2842889853268</v>
      </c>
      <c r="CT14" s="100">
        <v>27.207077586126605</v>
      </c>
      <c r="CU14" s="100">
        <v>13287.936693064234</v>
      </c>
    </row>
    <row r="15" spans="1:99">
      <c r="C15" s="99" t="s">
        <v>181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0.17569700523903772</v>
      </c>
      <c r="O15" s="100">
        <v>134.09195439843359</v>
      </c>
      <c r="P15" s="100">
        <v>1.3084904664612167</v>
      </c>
      <c r="Q15" s="100">
        <v>998.63992400320046</v>
      </c>
      <c r="R15" s="100">
        <v>0.47258887195022076</v>
      </c>
      <c r="S15" s="100">
        <v>360.67982707240844</v>
      </c>
      <c r="T15" s="100">
        <v>5.2020941829620115</v>
      </c>
      <c r="U15" s="100">
        <v>3970.2382804366071</v>
      </c>
      <c r="V15" s="100">
        <v>1.1663718321384804</v>
      </c>
      <c r="W15" s="100">
        <v>890.17498228808813</v>
      </c>
      <c r="X15" s="100">
        <v>9.3722556049749208</v>
      </c>
      <c r="Y15" s="100">
        <v>7152.9054777168585</v>
      </c>
      <c r="Z15" s="100">
        <v>1.2600666258068258</v>
      </c>
      <c r="AA15" s="100">
        <v>961.68284881576938</v>
      </c>
      <c r="AB15" s="100">
        <v>8.598751352687529</v>
      </c>
      <c r="AC15" s="100">
        <v>6562.567032371122</v>
      </c>
      <c r="AD15" s="100">
        <v>0.95479740677382563</v>
      </c>
      <c r="AE15" s="100">
        <v>728.70138084978362</v>
      </c>
      <c r="AF15" s="100">
        <v>5.6433357199355401</v>
      </c>
      <c r="AG15" s="100">
        <v>4306.9938214548038</v>
      </c>
      <c r="AH15" s="100">
        <v>0.78513854970891062</v>
      </c>
      <c r="AI15" s="100">
        <v>599.21774113784056</v>
      </c>
      <c r="AJ15" s="100">
        <v>8</v>
      </c>
      <c r="AK15" s="100">
        <v>6105.5999999999995</v>
      </c>
      <c r="AL15" s="100">
        <v>1.5837644015195469</v>
      </c>
      <c r="AM15" s="100">
        <v>1208.728991239718</v>
      </c>
      <c r="AN15" s="100">
        <v>3.8401294383307221</v>
      </c>
      <c r="AO15" s="100">
        <v>2930.7867873340069</v>
      </c>
      <c r="AP15" s="100">
        <v>0.79658124953179343</v>
      </c>
      <c r="AQ15" s="100">
        <v>607.95080964266469</v>
      </c>
      <c r="AR15" s="100">
        <v>21.654518299608544</v>
      </c>
      <c r="AS15" s="100">
        <v>16526.728366261239</v>
      </c>
      <c r="AT15" s="100">
        <v>11.465864979435313</v>
      </c>
      <c r="AU15" s="100">
        <v>8750.7481523050301</v>
      </c>
      <c r="AV15" s="100">
        <v>15.172517291575936</v>
      </c>
      <c r="AW15" s="100">
        <v>11579.665196930753</v>
      </c>
      <c r="AX15" s="100">
        <v>24.675959266089066</v>
      </c>
      <c r="AY15" s="100">
        <v>18832.692111879172</v>
      </c>
      <c r="AZ15" s="100">
        <v>6.2122109916024311</v>
      </c>
      <c r="BA15" s="100">
        <v>4741.1594287909747</v>
      </c>
      <c r="BB15" s="100">
        <v>10.46013044101837</v>
      </c>
      <c r="BC15" s="100">
        <v>7983.1715525852187</v>
      </c>
      <c r="BD15" s="100">
        <v>2.2588754769707431</v>
      </c>
      <c r="BE15" s="100">
        <v>1723.973764024071</v>
      </c>
      <c r="BF15" s="100">
        <v>17.613166657681461</v>
      </c>
      <c r="BG15" s="100">
        <v>13442.36879314249</v>
      </c>
      <c r="BH15" s="100">
        <v>0</v>
      </c>
      <c r="BI15" s="100">
        <v>0</v>
      </c>
      <c r="BJ15" s="100">
        <v>3.3272478598967052</v>
      </c>
      <c r="BK15" s="100">
        <v>2539.3555666731654</v>
      </c>
      <c r="BL15" s="100">
        <v>0.28668247458834567</v>
      </c>
      <c r="BM15" s="100">
        <v>218.79606460582539</v>
      </c>
      <c r="BN15" s="100">
        <v>1.7926354314351196</v>
      </c>
      <c r="BO15" s="100">
        <v>1368.1393612712832</v>
      </c>
      <c r="BP15" s="100">
        <v>3.3795379834207071</v>
      </c>
      <c r="BQ15" s="100">
        <v>2579.2633889466833</v>
      </c>
      <c r="BR15" s="100">
        <v>3.8690904993493498</v>
      </c>
      <c r="BS15" s="100">
        <v>2952.8898691034233</v>
      </c>
      <c r="BT15" s="100">
        <v>0.93136950744094937</v>
      </c>
      <c r="BU15" s="100">
        <v>710.8212080789325</v>
      </c>
      <c r="BV15" s="100">
        <v>5.3917336484262783</v>
      </c>
      <c r="BW15" s="100">
        <v>4114.9711204789355</v>
      </c>
      <c r="BX15" s="100">
        <v>1.5422027558275462</v>
      </c>
      <c r="BY15" s="100">
        <v>1177.0091432475831</v>
      </c>
      <c r="BZ15" s="100">
        <v>6.1985904373055147</v>
      </c>
      <c r="CA15" s="100">
        <v>4730.7642217515686</v>
      </c>
      <c r="CB15" s="100">
        <v>5.9172957152316616</v>
      </c>
      <c r="CC15" s="100">
        <v>4516.080089864804</v>
      </c>
      <c r="CD15" s="100">
        <v>8</v>
      </c>
      <c r="CE15" s="100">
        <v>6105.5999999999995</v>
      </c>
      <c r="CF15" s="100">
        <v>1.0341222646643988</v>
      </c>
      <c r="CG15" s="100">
        <v>789.24211239186911</v>
      </c>
      <c r="CH15" s="100">
        <v>3.6650993884549989</v>
      </c>
      <c r="CI15" s="100">
        <v>2797.2038532688548</v>
      </c>
      <c r="CJ15" s="100">
        <v>0.95039444820862695</v>
      </c>
      <c r="CK15" s="100">
        <v>725.341042872824</v>
      </c>
      <c r="CL15" s="100">
        <v>1.9280676041504405</v>
      </c>
      <c r="CM15" s="100">
        <v>1471.5011954876161</v>
      </c>
      <c r="CN15" s="100">
        <v>13.341097891217725</v>
      </c>
      <c r="CO15" s="100">
        <v>10181.925910577367</v>
      </c>
      <c r="CP15" s="100">
        <v>8.8472146771029561</v>
      </c>
      <c r="CQ15" s="100">
        <v>6752.1942415649755</v>
      </c>
      <c r="CR15" s="100">
        <v>2.1137788739537022</v>
      </c>
      <c r="CS15" s="100">
        <v>1613.2360366014655</v>
      </c>
      <c r="CT15" s="100">
        <v>27.519802615852196</v>
      </c>
      <c r="CU15" s="100">
        <v>21003.113356418395</v>
      </c>
    </row>
    <row r="16" spans="1:99">
      <c r="C16" s="99" t="s">
        <v>182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0.17569700523903772</v>
      </c>
      <c r="O16" s="100">
        <v>59.877539385464061</v>
      </c>
      <c r="P16" s="100">
        <v>1.3084904664612167</v>
      </c>
      <c r="Q16" s="100">
        <v>445.93355096998266</v>
      </c>
      <c r="R16" s="100">
        <v>0.47258887195022076</v>
      </c>
      <c r="S16" s="100">
        <v>161.05828756063525</v>
      </c>
      <c r="T16" s="100">
        <v>5.8523559558322633</v>
      </c>
      <c r="U16" s="100">
        <v>1994.4829097476354</v>
      </c>
      <c r="V16" s="100">
        <v>1.3996461985661763</v>
      </c>
      <c r="W16" s="100">
        <v>476.99942447135294</v>
      </c>
      <c r="X16" s="100">
        <v>9.3722556049749208</v>
      </c>
      <c r="Y16" s="100">
        <v>3194.064710175453</v>
      </c>
      <c r="Z16" s="100">
        <v>1.2600666258068258</v>
      </c>
      <c r="AA16" s="100">
        <v>429.43070607496628</v>
      </c>
      <c r="AB16" s="100">
        <v>7.3248622634004885</v>
      </c>
      <c r="AC16" s="100">
        <v>2496.3130593668866</v>
      </c>
      <c r="AD16" s="100">
        <v>1.0443096636588718</v>
      </c>
      <c r="AE16" s="100">
        <v>355.90073337494351</v>
      </c>
      <c r="AF16" s="100">
        <v>5.8998509799326104</v>
      </c>
      <c r="AG16" s="100">
        <v>2010.6692139610336</v>
      </c>
      <c r="AH16" s="100">
        <v>0.7627060197172274</v>
      </c>
      <c r="AI16" s="100">
        <v>259.93021151963109</v>
      </c>
      <c r="AJ16" s="100">
        <v>8</v>
      </c>
      <c r="AK16" s="100">
        <v>2726.4</v>
      </c>
      <c r="AL16" s="100">
        <v>1.5837644015195469</v>
      </c>
      <c r="AM16" s="100">
        <v>539.74690803786154</v>
      </c>
      <c r="AN16" s="100">
        <v>3.8401294383307221</v>
      </c>
      <c r="AO16" s="100">
        <v>1308.7161125831101</v>
      </c>
      <c r="AP16" s="100">
        <v>0.92934479112042556</v>
      </c>
      <c r="AQ16" s="100">
        <v>316.72070481384105</v>
      </c>
      <c r="AR16" s="100">
        <v>22.874491161558325</v>
      </c>
      <c r="AS16" s="100">
        <v>7795.6265878590775</v>
      </c>
      <c r="AT16" s="100">
        <v>12.265809047768011</v>
      </c>
      <c r="AU16" s="100">
        <v>4180.1877234793383</v>
      </c>
      <c r="AV16" s="100">
        <v>17.788468548744198</v>
      </c>
      <c r="AW16" s="100">
        <v>6062.3100814120235</v>
      </c>
      <c r="AX16" s="100">
        <v>24.235317136337475</v>
      </c>
      <c r="AY16" s="100">
        <v>8259.3960800638124</v>
      </c>
      <c r="AZ16" s="100">
        <v>7.8188172825340949</v>
      </c>
      <c r="BA16" s="100">
        <v>2664.6529298876198</v>
      </c>
      <c r="BB16" s="100">
        <v>11.954434789735283</v>
      </c>
      <c r="BC16" s="100">
        <v>4074.0713763417843</v>
      </c>
      <c r="BD16" s="100">
        <v>2.2588754769707431</v>
      </c>
      <c r="BE16" s="100">
        <v>769.82476255162931</v>
      </c>
      <c r="BF16" s="100">
        <v>19.257062212398395</v>
      </c>
      <c r="BG16" s="100">
        <v>6562.8068019853736</v>
      </c>
      <c r="BH16" s="100">
        <v>0</v>
      </c>
      <c r="BI16" s="100">
        <v>0</v>
      </c>
      <c r="BJ16" s="100">
        <v>2.9358069352029754</v>
      </c>
      <c r="BK16" s="100">
        <v>1000.5230035171741</v>
      </c>
      <c r="BL16" s="100">
        <v>0.31057268080404116</v>
      </c>
      <c r="BM16" s="100">
        <v>105.84316961801723</v>
      </c>
      <c r="BN16" s="100">
        <v>1.7926354314351196</v>
      </c>
      <c r="BO16" s="100">
        <v>610.93015503308879</v>
      </c>
      <c r="BP16" s="100">
        <v>3.0723072576551882</v>
      </c>
      <c r="BQ16" s="100">
        <v>1047.0423134088883</v>
      </c>
      <c r="BR16" s="100">
        <v>3.3854541869306809</v>
      </c>
      <c r="BS16" s="100">
        <v>1153.7627869059761</v>
      </c>
      <c r="BT16" s="100">
        <v>0.99789590082958868</v>
      </c>
      <c r="BU16" s="100">
        <v>340.08292300272382</v>
      </c>
      <c r="BV16" s="100">
        <v>6.589896681409896</v>
      </c>
      <c r="BW16" s="100">
        <v>2245.8367890244926</v>
      </c>
      <c r="BX16" s="100">
        <v>1.5422027558275462</v>
      </c>
      <c r="BY16" s="100">
        <v>525.58269918602775</v>
      </c>
      <c r="BZ16" s="100">
        <v>6.715139640414308</v>
      </c>
      <c r="CA16" s="100">
        <v>2288.5195894531962</v>
      </c>
      <c r="CB16" s="100">
        <v>6.3399596948910659</v>
      </c>
      <c r="CC16" s="100">
        <v>2160.6582640188753</v>
      </c>
      <c r="CD16" s="100">
        <v>8</v>
      </c>
      <c r="CE16" s="100">
        <v>2726.4</v>
      </c>
      <c r="CF16" s="100">
        <v>0.90485698158134908</v>
      </c>
      <c r="CG16" s="100">
        <v>308.3752593229238</v>
      </c>
      <c r="CH16" s="100">
        <v>3.3831686662661533</v>
      </c>
      <c r="CI16" s="100">
        <v>1152.983881463505</v>
      </c>
      <c r="CJ16" s="100">
        <v>0.95039444820862695</v>
      </c>
      <c r="CK16" s="100">
        <v>323.89442794950008</v>
      </c>
      <c r="CL16" s="100">
        <v>2.1033464772550259</v>
      </c>
      <c r="CM16" s="100">
        <v>716.82047944851286</v>
      </c>
      <c r="CN16" s="100">
        <v>13.144905275170407</v>
      </c>
      <c r="CO16" s="100">
        <v>4479.7837177780748</v>
      </c>
      <c r="CP16" s="100">
        <v>8.8472146771029561</v>
      </c>
      <c r="CQ16" s="100">
        <v>3015.1307619566874</v>
      </c>
      <c r="CR16" s="100">
        <v>2.5126050765864765</v>
      </c>
      <c r="CS16" s="100">
        <v>856.29581010067125</v>
      </c>
      <c r="CT16" s="100">
        <v>26.89435255640101</v>
      </c>
      <c r="CU16" s="100">
        <v>9165.5953512214637</v>
      </c>
    </row>
    <row r="17" spans="2:99">
      <c r="C17" s="99" t="s">
        <v>183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0.14641417103253143</v>
      </c>
      <c r="O17" s="100">
        <v>61.845345844141271</v>
      </c>
      <c r="P17" s="100">
        <v>1.4538782960680188</v>
      </c>
      <c r="Q17" s="100">
        <v>614.11819225913109</v>
      </c>
      <c r="R17" s="100">
        <v>0.51984775914524284</v>
      </c>
      <c r="S17" s="100">
        <v>219.58369346295055</v>
      </c>
      <c r="T17" s="100">
        <v>5.8523559558322633</v>
      </c>
      <c r="U17" s="100">
        <v>2472.0351557435479</v>
      </c>
      <c r="V17" s="100">
        <v>1.3996461985661763</v>
      </c>
      <c r="W17" s="100">
        <v>591.21055427435283</v>
      </c>
      <c r="X17" s="100">
        <v>7.8102130041457674</v>
      </c>
      <c r="Y17" s="100">
        <v>3299.033972951172</v>
      </c>
      <c r="Z17" s="100">
        <v>1.155061073656257</v>
      </c>
      <c r="AA17" s="100">
        <v>487.89779751240292</v>
      </c>
      <c r="AB17" s="100">
        <v>7.9618068080440096</v>
      </c>
      <c r="AC17" s="100">
        <v>3363.0671957177897</v>
      </c>
      <c r="AD17" s="100">
        <v>0.86528514988877947</v>
      </c>
      <c r="AE17" s="100">
        <v>365.49644731302044</v>
      </c>
      <c r="AF17" s="100">
        <v>6.1563662399296808</v>
      </c>
      <c r="AG17" s="100">
        <v>2600.4490997462972</v>
      </c>
      <c r="AH17" s="100">
        <v>0.69540842974217787</v>
      </c>
      <c r="AI17" s="100">
        <v>293.74052072309593</v>
      </c>
      <c r="AJ17" s="100">
        <v>8</v>
      </c>
      <c r="AK17" s="100">
        <v>3379.2</v>
      </c>
      <c r="AL17" s="100">
        <v>1.7157447683128426</v>
      </c>
      <c r="AM17" s="100">
        <v>724.73059013534464</v>
      </c>
      <c r="AN17" s="100">
        <v>3.8401294383307221</v>
      </c>
      <c r="AO17" s="100">
        <v>1622.0706747508968</v>
      </c>
      <c r="AP17" s="100">
        <v>0.92934479112042556</v>
      </c>
      <c r="AQ17" s="100">
        <v>392.55523976926776</v>
      </c>
      <c r="AR17" s="100">
        <v>22.569497946070875</v>
      </c>
      <c r="AS17" s="100">
        <v>9533.3559324203379</v>
      </c>
      <c r="AT17" s="100">
        <v>12.79910509332314</v>
      </c>
      <c r="AU17" s="100">
        <v>5406.3419914196938</v>
      </c>
      <c r="AV17" s="100">
        <v>16.480492920160067</v>
      </c>
      <c r="AW17" s="100">
        <v>6961.3602094756116</v>
      </c>
      <c r="AX17" s="100">
        <v>25.997885655343836</v>
      </c>
      <c r="AY17" s="100">
        <v>10981.506900817236</v>
      </c>
      <c r="AZ17" s="100">
        <v>7.7117101964719836</v>
      </c>
      <c r="BA17" s="100">
        <v>3257.4263869897659</v>
      </c>
      <c r="BB17" s="100">
        <v>12.784603872355788</v>
      </c>
      <c r="BC17" s="100">
        <v>5400.2166756830848</v>
      </c>
      <c r="BD17" s="100">
        <v>2.2845445164817746</v>
      </c>
      <c r="BE17" s="100">
        <v>964.9916037619015</v>
      </c>
      <c r="BF17" s="100">
        <v>18.317693323988717</v>
      </c>
      <c r="BG17" s="100">
        <v>7737.3936600528332</v>
      </c>
      <c r="BH17" s="100">
        <v>0</v>
      </c>
      <c r="BI17" s="100">
        <v>0</v>
      </c>
      <c r="BJ17" s="100">
        <v>3.1315273975498408</v>
      </c>
      <c r="BK17" s="100">
        <v>1322.7571727250527</v>
      </c>
      <c r="BL17" s="100">
        <v>0.33446288701973664</v>
      </c>
      <c r="BM17" s="100">
        <v>141.27712347713674</v>
      </c>
      <c r="BN17" s="100">
        <v>1.7926354314351196</v>
      </c>
      <c r="BO17" s="100">
        <v>757.2092062381945</v>
      </c>
      <c r="BP17" s="100">
        <v>3.3795379834207071</v>
      </c>
      <c r="BQ17" s="100">
        <v>1427.5168441969065</v>
      </c>
      <c r="BR17" s="100">
        <v>3.3854541869306809</v>
      </c>
      <c r="BS17" s="100">
        <v>1430.0158485595196</v>
      </c>
      <c r="BT17" s="100">
        <v>0.93136950744094937</v>
      </c>
      <c r="BU17" s="100">
        <v>393.410479943057</v>
      </c>
      <c r="BV17" s="100">
        <v>5.9908151649180867</v>
      </c>
      <c r="BW17" s="100">
        <v>2530.5203256613995</v>
      </c>
      <c r="BX17" s="100">
        <v>1.5422027558275462</v>
      </c>
      <c r="BY17" s="100">
        <v>651.42644406155546</v>
      </c>
      <c r="BZ17" s="100">
        <v>6.715139640414308</v>
      </c>
      <c r="CA17" s="100">
        <v>2836.4749841110033</v>
      </c>
      <c r="CB17" s="100">
        <v>5.4946317355722574</v>
      </c>
      <c r="CC17" s="100">
        <v>2320.9324451057214</v>
      </c>
      <c r="CD17" s="100">
        <v>9</v>
      </c>
      <c r="CE17" s="100">
        <v>3801.6</v>
      </c>
      <c r="CF17" s="100">
        <v>0.90485698158134908</v>
      </c>
      <c r="CG17" s="100">
        <v>382.21158901996182</v>
      </c>
      <c r="CH17" s="100">
        <v>3.3831686662661533</v>
      </c>
      <c r="CI17" s="100">
        <v>1429.050444630823</v>
      </c>
      <c r="CJ17" s="100">
        <v>0.95039444820862695</v>
      </c>
      <c r="CK17" s="100">
        <v>401.44661492332398</v>
      </c>
      <c r="CL17" s="100">
        <v>2.1033464772550259</v>
      </c>
      <c r="CM17" s="100">
        <v>888.45355199252288</v>
      </c>
      <c r="CN17" s="100">
        <v>14.518253587501643</v>
      </c>
      <c r="CO17" s="100">
        <v>6132.5103153606942</v>
      </c>
      <c r="CP17" s="100">
        <v>9.7687995393011811</v>
      </c>
      <c r="CQ17" s="100">
        <v>4126.3409254008184</v>
      </c>
      <c r="CR17" s="100">
        <v>2.5126050765864765</v>
      </c>
      <c r="CS17" s="100">
        <v>1061.3243843501275</v>
      </c>
      <c r="CT17" s="100">
        <v>26.581627526675419</v>
      </c>
      <c r="CU17" s="100">
        <v>11228.079467267697</v>
      </c>
    </row>
    <row r="18" spans="2:99">
      <c r="C18" s="99" t="s">
        <v>184</v>
      </c>
      <c r="D18" s="100">
        <v>0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0.17569700523903772</v>
      </c>
      <c r="O18" s="100">
        <v>114.69500502004382</v>
      </c>
      <c r="P18" s="100">
        <v>1.4538782960680188</v>
      </c>
      <c r="Q18" s="100">
        <v>949.09175167320257</v>
      </c>
      <c r="R18" s="100">
        <v>0.47258887195022076</v>
      </c>
      <c r="S18" s="100">
        <v>308.50601560910411</v>
      </c>
      <c r="T18" s="100">
        <v>5.8523559558322633</v>
      </c>
      <c r="U18" s="100">
        <v>3820.4179679673011</v>
      </c>
      <c r="V18" s="100">
        <v>1.2830090153523281</v>
      </c>
      <c r="W18" s="100">
        <v>837.54828522199978</v>
      </c>
      <c r="X18" s="100">
        <v>7.8102130041457674</v>
      </c>
      <c r="Y18" s="100">
        <v>5098.5070491063561</v>
      </c>
      <c r="Z18" s="100">
        <v>1.155061073656257</v>
      </c>
      <c r="AA18" s="100">
        <v>754.02386888280455</v>
      </c>
      <c r="AB18" s="100">
        <v>8.598751352687529</v>
      </c>
      <c r="AC18" s="100">
        <v>5613.2648830344187</v>
      </c>
      <c r="AD18" s="100">
        <v>0.98463482573550776</v>
      </c>
      <c r="AE18" s="100">
        <v>642.76961424013939</v>
      </c>
      <c r="AF18" s="100">
        <v>6.4128814999267512</v>
      </c>
      <c r="AG18" s="100">
        <v>4186.3290431521827</v>
      </c>
      <c r="AH18" s="100">
        <v>0.78513854970891062</v>
      </c>
      <c r="AI18" s="100">
        <v>512.5384452499768</v>
      </c>
      <c r="AJ18" s="100">
        <v>8</v>
      </c>
      <c r="AK18" s="100">
        <v>5222.3999999999996</v>
      </c>
      <c r="AL18" s="100">
        <v>1.5837644015195469</v>
      </c>
      <c r="AM18" s="100">
        <v>1033.8814013119602</v>
      </c>
      <c r="AN18" s="100">
        <v>3.8401294383307221</v>
      </c>
      <c r="AO18" s="100">
        <v>2506.8364973422954</v>
      </c>
      <c r="AP18" s="100">
        <v>0.79658124953179343</v>
      </c>
      <c r="AQ18" s="100">
        <v>520.00823969435476</v>
      </c>
      <c r="AR18" s="100">
        <v>19.824559006683877</v>
      </c>
      <c r="AS18" s="100">
        <v>12941.472119563234</v>
      </c>
      <c r="AT18" s="100">
        <v>11.999161024990446</v>
      </c>
      <c r="AU18" s="100">
        <v>7833.0523171137629</v>
      </c>
      <c r="AV18" s="100">
        <v>14.649327040142282</v>
      </c>
      <c r="AW18" s="100">
        <v>9563.0806918048802</v>
      </c>
      <c r="AX18" s="100">
        <v>23.794675006585887</v>
      </c>
      <c r="AY18" s="100">
        <v>15533.163844299266</v>
      </c>
      <c r="AZ18" s="100">
        <v>6.4264251637266527</v>
      </c>
      <c r="BA18" s="100">
        <v>4195.1703468807582</v>
      </c>
      <c r="BB18" s="100">
        <v>11.124265707114777</v>
      </c>
      <c r="BC18" s="100">
        <v>7261.9206536045258</v>
      </c>
      <c r="BD18" s="100">
        <v>1.9508470028383693</v>
      </c>
      <c r="BE18" s="100">
        <v>1273.5129234528874</v>
      </c>
      <c r="BF18" s="100">
        <v>18.552535546091136</v>
      </c>
      <c r="BG18" s="100">
        <v>12111.095204488292</v>
      </c>
      <c r="BH18" s="100">
        <v>0</v>
      </c>
      <c r="BI18" s="100">
        <v>0</v>
      </c>
      <c r="BJ18" s="100">
        <v>3.3272478598967052</v>
      </c>
      <c r="BK18" s="100">
        <v>2172.0274029405691</v>
      </c>
      <c r="BL18" s="100">
        <v>0.26279226837265018</v>
      </c>
      <c r="BM18" s="100">
        <v>171.55079279366603</v>
      </c>
      <c r="BN18" s="100">
        <v>1.9305304646224364</v>
      </c>
      <c r="BO18" s="100">
        <v>1260.2502873055264</v>
      </c>
      <c r="BP18" s="100">
        <v>3.0723072576551882</v>
      </c>
      <c r="BQ18" s="100">
        <v>2005.6021777973067</v>
      </c>
      <c r="BR18" s="100">
        <v>3.3854541869306809</v>
      </c>
      <c r="BS18" s="100">
        <v>2210.0244932283485</v>
      </c>
      <c r="BT18" s="100">
        <v>0.93136950744094937</v>
      </c>
      <c r="BU18" s="100">
        <v>607.99801445745175</v>
      </c>
      <c r="BV18" s="100">
        <v>5.9908151649180867</v>
      </c>
      <c r="BW18" s="100">
        <v>3910.8041396585268</v>
      </c>
      <c r="BX18" s="100">
        <v>1.4020025052977692</v>
      </c>
      <c r="BY18" s="100">
        <v>915.22723545838369</v>
      </c>
      <c r="BZ18" s="100">
        <v>6.715139640414308</v>
      </c>
      <c r="CA18" s="100">
        <v>4383.6431572624597</v>
      </c>
      <c r="CB18" s="100">
        <v>5.4946317355722574</v>
      </c>
      <c r="CC18" s="100">
        <v>3586.8955969815693</v>
      </c>
      <c r="CD18" s="100">
        <v>9</v>
      </c>
      <c r="CE18" s="100">
        <v>5875.2</v>
      </c>
      <c r="CF18" s="100">
        <v>0.90485698158134908</v>
      </c>
      <c r="CG18" s="100">
        <v>590.69063757630465</v>
      </c>
      <c r="CH18" s="100">
        <v>3.1012379440773068</v>
      </c>
      <c r="CI18" s="100">
        <v>2024.4881298936657</v>
      </c>
      <c r="CJ18" s="100">
        <v>0.89448889243164897</v>
      </c>
      <c r="CK18" s="100">
        <v>583.92234897938044</v>
      </c>
      <c r="CL18" s="100">
        <v>2.1033464772550259</v>
      </c>
      <c r="CM18" s="100">
        <v>1373.0645803520808</v>
      </c>
      <c r="CN18" s="100">
        <v>14.322060971454324</v>
      </c>
      <c r="CO18" s="100">
        <v>9349.4414021653811</v>
      </c>
      <c r="CP18" s="100">
        <v>9.4001655944218907</v>
      </c>
      <c r="CQ18" s="100">
        <v>6136.42810003861</v>
      </c>
      <c r="CR18" s="100">
        <v>2.2733093550068117</v>
      </c>
      <c r="CS18" s="100">
        <v>1484.0163469484467</v>
      </c>
      <c r="CT18" s="100">
        <v>25.330727407773043</v>
      </c>
      <c r="CU18" s="100">
        <v>16535.898851794242</v>
      </c>
    </row>
    <row r="19" spans="2:99">
      <c r="C19" s="99" t="s">
        <v>185</v>
      </c>
      <c r="D19" s="100">
        <v>0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0.17569700523903772</v>
      </c>
      <c r="O19" s="100">
        <v>57.980011728882445</v>
      </c>
      <c r="P19" s="100">
        <v>1.3084904664612167</v>
      </c>
      <c r="Q19" s="100">
        <v>431.80185393220148</v>
      </c>
      <c r="R19" s="100">
        <v>0.47258887195022076</v>
      </c>
      <c r="S19" s="100">
        <v>155.95432774357286</v>
      </c>
      <c r="T19" s="100">
        <v>5.8523559558322633</v>
      </c>
      <c r="U19" s="100">
        <v>1931.2774654246468</v>
      </c>
      <c r="V19" s="100">
        <v>1.2830090153523281</v>
      </c>
      <c r="W19" s="100">
        <v>423.39297506626826</v>
      </c>
      <c r="X19" s="100">
        <v>9.3722556049749208</v>
      </c>
      <c r="Y19" s="100">
        <v>3092.844349641724</v>
      </c>
      <c r="Z19" s="100">
        <v>1.155061073656257</v>
      </c>
      <c r="AA19" s="100">
        <v>381.17015430656483</v>
      </c>
      <c r="AB19" s="100">
        <v>8.9172236250092904</v>
      </c>
      <c r="AC19" s="100">
        <v>2942.6837962530658</v>
      </c>
      <c r="AD19" s="100">
        <v>0.8951225688504616</v>
      </c>
      <c r="AE19" s="100">
        <v>295.39044772065233</v>
      </c>
      <c r="AF19" s="100">
        <v>5.8998509799326104</v>
      </c>
      <c r="AG19" s="100">
        <v>1946.9508233777615</v>
      </c>
      <c r="AH19" s="100">
        <v>0.71784095973386108</v>
      </c>
      <c r="AI19" s="100">
        <v>236.88751671217415</v>
      </c>
      <c r="AJ19" s="100">
        <v>8</v>
      </c>
      <c r="AK19" s="100">
        <v>2640</v>
      </c>
      <c r="AL19" s="100">
        <v>1.7157447683128426</v>
      </c>
      <c r="AM19" s="100">
        <v>566.19577354323803</v>
      </c>
      <c r="AN19" s="100">
        <v>4.320145618122063</v>
      </c>
      <c r="AO19" s="100">
        <v>1425.6480539802808</v>
      </c>
      <c r="AP19" s="100">
        <v>0.92934479112042556</v>
      </c>
      <c r="AQ19" s="100">
        <v>306.68378106974046</v>
      </c>
      <c r="AR19" s="100">
        <v>20.739538653146212</v>
      </c>
      <c r="AS19" s="100">
        <v>6844.0477555382504</v>
      </c>
      <c r="AT19" s="100">
        <v>13.065753116100707</v>
      </c>
      <c r="AU19" s="100">
        <v>4311.6985283132335</v>
      </c>
      <c r="AV19" s="100">
        <v>15.957302668726413</v>
      </c>
      <c r="AW19" s="100">
        <v>5265.9098806797165</v>
      </c>
      <c r="AX19" s="100">
        <v>23.354032876834296</v>
      </c>
      <c r="AY19" s="100">
        <v>7706.8308493553177</v>
      </c>
      <c r="AZ19" s="100">
        <v>7.2832818522235394</v>
      </c>
      <c r="BA19" s="100">
        <v>2403.4830112337681</v>
      </c>
      <c r="BB19" s="100">
        <v>12.120468606259383</v>
      </c>
      <c r="BC19" s="100">
        <v>3999.7546400655965</v>
      </c>
      <c r="BD19" s="100">
        <v>2.4898968325700239</v>
      </c>
      <c r="BE19" s="100">
        <v>821.66595474810788</v>
      </c>
      <c r="BF19" s="100">
        <v>18.787377768193558</v>
      </c>
      <c r="BG19" s="100">
        <v>6199.8346635038743</v>
      </c>
      <c r="BH19" s="100">
        <v>0</v>
      </c>
      <c r="BI19" s="100">
        <v>0</v>
      </c>
      <c r="BJ19" s="100">
        <v>3.5229683222435706</v>
      </c>
      <c r="BK19" s="100">
        <v>1162.5795463403783</v>
      </c>
      <c r="BL19" s="100">
        <v>0.28668247458834567</v>
      </c>
      <c r="BM19" s="100">
        <v>94.605216614154074</v>
      </c>
      <c r="BN19" s="100">
        <v>1.7926354314351196</v>
      </c>
      <c r="BO19" s="100">
        <v>591.56969237358942</v>
      </c>
      <c r="BP19" s="100">
        <v>3.3795379834207071</v>
      </c>
      <c r="BQ19" s="100">
        <v>1115.2475345288333</v>
      </c>
      <c r="BR19" s="100">
        <v>3.8690904993493498</v>
      </c>
      <c r="BS19" s="100">
        <v>1276.7998647852855</v>
      </c>
      <c r="BT19" s="100">
        <v>0.93136950744094937</v>
      </c>
      <c r="BU19" s="100">
        <v>307.35193745551328</v>
      </c>
      <c r="BV19" s="100">
        <v>5.9908151649180867</v>
      </c>
      <c r="BW19" s="100">
        <v>1976.9690044229687</v>
      </c>
      <c r="BX19" s="100">
        <v>1.4020025052977692</v>
      </c>
      <c r="BY19" s="100">
        <v>462.66082674826384</v>
      </c>
      <c r="BZ19" s="100">
        <v>7.2316888435231013</v>
      </c>
      <c r="CA19" s="100">
        <v>2386.4573183626235</v>
      </c>
      <c r="CB19" s="100">
        <v>6.3399596948910659</v>
      </c>
      <c r="CC19" s="100">
        <v>2092.1866993140516</v>
      </c>
      <c r="CD19" s="100">
        <v>10</v>
      </c>
      <c r="CE19" s="100">
        <v>3300</v>
      </c>
      <c r="CF19" s="100">
        <v>0.90485698158134908</v>
      </c>
      <c r="CG19" s="100">
        <v>298.60280392184518</v>
      </c>
      <c r="CH19" s="100">
        <v>3.3831686662661533</v>
      </c>
      <c r="CI19" s="100">
        <v>1116.4456598678305</v>
      </c>
      <c r="CJ19" s="100">
        <v>0.95039444820862695</v>
      </c>
      <c r="CK19" s="100">
        <v>313.63016790884689</v>
      </c>
      <c r="CL19" s="100">
        <v>2.1033464772550259</v>
      </c>
      <c r="CM19" s="100">
        <v>694.10433749415859</v>
      </c>
      <c r="CN19" s="100">
        <v>14.322060971454324</v>
      </c>
      <c r="CO19" s="100">
        <v>4726.2801205799269</v>
      </c>
      <c r="CP19" s="100">
        <v>10.137433484180471</v>
      </c>
      <c r="CQ19" s="100">
        <v>3345.3530497795555</v>
      </c>
      <c r="CR19" s="100">
        <v>2.4328398360599217</v>
      </c>
      <c r="CS19" s="100">
        <v>802.83714589977421</v>
      </c>
      <c r="CT19" s="100">
        <v>25.018002378047452</v>
      </c>
      <c r="CU19" s="100">
        <v>8255.9407847556595</v>
      </c>
    </row>
    <row r="20" spans="2:99">
      <c r="B20" s="99" t="s">
        <v>127</v>
      </c>
      <c r="C20" s="99" t="s">
        <v>186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2.2840610681074902</v>
      </c>
      <c r="O20" s="100">
        <v>655.06871433322817</v>
      </c>
      <c r="P20" s="100">
        <v>18.173478700850232</v>
      </c>
      <c r="Q20" s="100">
        <v>5212.153691403847</v>
      </c>
      <c r="R20" s="100">
        <v>5.8601020121827379</v>
      </c>
      <c r="S20" s="100">
        <v>1680.6772570940093</v>
      </c>
      <c r="T20" s="100">
        <v>17.557067867496787</v>
      </c>
      <c r="U20" s="100">
        <v>5035.3670643980786</v>
      </c>
      <c r="V20" s="100">
        <v>4.3155757789123772</v>
      </c>
      <c r="W20" s="100">
        <v>1237.7071333920699</v>
      </c>
      <c r="X20" s="100">
        <v>24.992681613266456</v>
      </c>
      <c r="Y20" s="100">
        <v>7167.9010866848193</v>
      </c>
      <c r="Z20" s="100">
        <v>3.8852054295710463</v>
      </c>
      <c r="AA20" s="100">
        <v>1114.2769172009762</v>
      </c>
      <c r="AB20" s="100">
        <v>38.216672678611239</v>
      </c>
      <c r="AC20" s="100">
        <v>10960.541724225704</v>
      </c>
      <c r="AD20" s="100">
        <v>7.1609805508036928</v>
      </c>
      <c r="AE20" s="100">
        <v>2053.7692219704991</v>
      </c>
      <c r="AF20" s="100">
        <v>47.455323099457956</v>
      </c>
      <c r="AG20" s="100">
        <v>13610.186664924542</v>
      </c>
      <c r="AH20" s="100">
        <v>5.6754300878958386</v>
      </c>
      <c r="AI20" s="100">
        <v>1627.7133492085266</v>
      </c>
      <c r="AJ20" s="100">
        <v>19</v>
      </c>
      <c r="AK20" s="100">
        <v>5449.2</v>
      </c>
      <c r="AL20" s="100">
        <v>3.4314895366256852</v>
      </c>
      <c r="AM20" s="100">
        <v>984.15119910424653</v>
      </c>
      <c r="AN20" s="100">
        <v>10.080339775618144</v>
      </c>
      <c r="AO20" s="100">
        <v>2891.0414476472838</v>
      </c>
      <c r="AP20" s="100">
        <v>3.5846156228930699</v>
      </c>
      <c r="AQ20" s="100">
        <v>1028.0677606457325</v>
      </c>
      <c r="AR20" s="100">
        <v>4.5748982323116643</v>
      </c>
      <c r="AS20" s="100">
        <v>1312.0808130269854</v>
      </c>
      <c r="AT20" s="100">
        <v>4.5330163872186127</v>
      </c>
      <c r="AU20" s="100">
        <v>1300.0690998542982</v>
      </c>
      <c r="AV20" s="100">
        <v>4.1855220114692235</v>
      </c>
      <c r="AW20" s="100">
        <v>1200.4077128893734</v>
      </c>
      <c r="AX20" s="100">
        <v>4.8470634272674946</v>
      </c>
      <c r="AY20" s="100">
        <v>1390.1377909403175</v>
      </c>
      <c r="AZ20" s="100">
        <v>23.777773105788615</v>
      </c>
      <c r="BA20" s="100">
        <v>6819.4653267401754</v>
      </c>
      <c r="BB20" s="100">
        <v>23.908869579470565</v>
      </c>
      <c r="BC20" s="100">
        <v>6857.0637953921587</v>
      </c>
      <c r="BD20" s="100">
        <v>4.4407438354083935</v>
      </c>
      <c r="BE20" s="100">
        <v>1273.6053319951272</v>
      </c>
      <c r="BF20" s="100">
        <v>40.627704423718569</v>
      </c>
      <c r="BG20" s="100">
        <v>11652.025628722486</v>
      </c>
      <c r="BH20" s="100">
        <v>0</v>
      </c>
      <c r="BI20" s="100">
        <v>0</v>
      </c>
      <c r="BJ20" s="100">
        <v>45.798588189166416</v>
      </c>
      <c r="BK20" s="100">
        <v>13135.035092652928</v>
      </c>
      <c r="BL20" s="100">
        <v>4.2763469126094895</v>
      </c>
      <c r="BM20" s="100">
        <v>1226.4562945364016</v>
      </c>
      <c r="BN20" s="100">
        <v>22.338995376345338</v>
      </c>
      <c r="BO20" s="100">
        <v>6406.823873935843</v>
      </c>
      <c r="BP20" s="100">
        <v>3.6867687091862256</v>
      </c>
      <c r="BQ20" s="100">
        <v>1057.3652657946095</v>
      </c>
      <c r="BR20" s="100">
        <v>9.1890899359547049</v>
      </c>
      <c r="BS20" s="100">
        <v>2635.4309936318095</v>
      </c>
      <c r="BT20" s="100">
        <v>1.3970542611614243</v>
      </c>
      <c r="BU20" s="100">
        <v>400.67516210109648</v>
      </c>
      <c r="BV20" s="100">
        <v>10.184385780360749</v>
      </c>
      <c r="BW20" s="100">
        <v>2920.8818418074629</v>
      </c>
      <c r="BX20" s="100">
        <v>2.5236045095359847</v>
      </c>
      <c r="BY20" s="100">
        <v>723.76977333492039</v>
      </c>
      <c r="BZ20" s="100">
        <v>9.8144348590670649</v>
      </c>
      <c r="CA20" s="100">
        <v>2814.7799175804344</v>
      </c>
      <c r="CB20" s="100">
        <v>8.8759435728474916</v>
      </c>
      <c r="CC20" s="100">
        <v>2545.6206166926609</v>
      </c>
      <c r="CD20" s="100">
        <v>23</v>
      </c>
      <c r="CE20" s="100">
        <v>6596.4000000000005</v>
      </c>
      <c r="CF20" s="100">
        <v>14.542344346843109</v>
      </c>
      <c r="CG20" s="100">
        <v>4170.744358674604</v>
      </c>
      <c r="CH20" s="100">
        <v>51.593322160558834</v>
      </c>
      <c r="CI20" s="100">
        <v>14796.964795648275</v>
      </c>
      <c r="CJ20" s="100">
        <v>8.2181166992157735</v>
      </c>
      <c r="CK20" s="100">
        <v>2356.9558693350841</v>
      </c>
      <c r="CL20" s="100">
        <v>25.240157727060314</v>
      </c>
      <c r="CM20" s="100">
        <v>7238.8772361208985</v>
      </c>
      <c r="CN20" s="100">
        <v>4.1200449369937102</v>
      </c>
      <c r="CO20" s="100">
        <v>1181.6288879297961</v>
      </c>
      <c r="CP20" s="100">
        <v>5.8981431180686377</v>
      </c>
      <c r="CQ20" s="100">
        <v>1691.5874462620855</v>
      </c>
      <c r="CR20" s="100">
        <v>1.0369481268452125</v>
      </c>
      <c r="CS20" s="100">
        <v>297.39672277920698</v>
      </c>
      <c r="CT20" s="100">
        <v>8.443575802591015</v>
      </c>
      <c r="CU20" s="100">
        <v>2421.6175401831033</v>
      </c>
    </row>
    <row r="21" spans="2:99">
      <c r="C21" s="99" t="s">
        <v>187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2.3133439023139966</v>
      </c>
      <c r="O21" s="100">
        <v>144.35265950439339</v>
      </c>
      <c r="P21" s="100">
        <v>21.662786611413477</v>
      </c>
      <c r="Q21" s="100">
        <v>1351.7578845522009</v>
      </c>
      <c r="R21" s="100">
        <v>6.8997975304732231</v>
      </c>
      <c r="S21" s="100">
        <v>430.54736590152913</v>
      </c>
      <c r="T21" s="100">
        <v>16.906806094626539</v>
      </c>
      <c r="U21" s="100">
        <v>1054.9847003046959</v>
      </c>
      <c r="V21" s="100">
        <v>4.4322129621262247</v>
      </c>
      <c r="W21" s="100">
        <v>276.5700888366764</v>
      </c>
      <c r="X21" s="100">
        <v>26.554724214095611</v>
      </c>
      <c r="Y21" s="100">
        <v>1657.014790959566</v>
      </c>
      <c r="Z21" s="100">
        <v>4.0952165338721844</v>
      </c>
      <c r="AA21" s="100">
        <v>255.54151171362429</v>
      </c>
      <c r="AB21" s="100">
        <v>41.40139540182885</v>
      </c>
      <c r="AC21" s="100">
        <v>2583.44707307412</v>
      </c>
      <c r="AD21" s="100">
        <v>7.5488669973055593</v>
      </c>
      <c r="AE21" s="100">
        <v>471.04930063186691</v>
      </c>
      <c r="AF21" s="100">
        <v>46.429262059469671</v>
      </c>
      <c r="AG21" s="100">
        <v>2897.1859525109076</v>
      </c>
      <c r="AH21" s="100">
        <v>6.1689457477128684</v>
      </c>
      <c r="AI21" s="100">
        <v>384.94221465728299</v>
      </c>
      <c r="AJ21" s="100">
        <v>22</v>
      </c>
      <c r="AK21" s="100">
        <v>1372.8</v>
      </c>
      <c r="AL21" s="100">
        <v>3.563469903418981</v>
      </c>
      <c r="AM21" s="100">
        <v>222.36052197334442</v>
      </c>
      <c r="AN21" s="100">
        <v>11.040372135200826</v>
      </c>
      <c r="AO21" s="100">
        <v>688.91922123653148</v>
      </c>
      <c r="AP21" s="100">
        <v>4.1156697892475993</v>
      </c>
      <c r="AQ21" s="100">
        <v>256.81779484905019</v>
      </c>
      <c r="AR21" s="100">
        <v>4.5748982323116643</v>
      </c>
      <c r="AS21" s="100">
        <v>285.47364969624783</v>
      </c>
      <c r="AT21" s="100">
        <v>5.3329604555513086</v>
      </c>
      <c r="AU21" s="100">
        <v>332.77673242640162</v>
      </c>
      <c r="AV21" s="100">
        <v>4.1855220114692235</v>
      </c>
      <c r="AW21" s="100">
        <v>261.17657351567954</v>
      </c>
      <c r="AX21" s="100">
        <v>4.4064212975159052</v>
      </c>
      <c r="AY21" s="100">
        <v>274.96068896499247</v>
      </c>
      <c r="AZ21" s="100">
        <v>22.706702245167506</v>
      </c>
      <c r="BA21" s="100">
        <v>1416.8982200984524</v>
      </c>
      <c r="BB21" s="100">
        <v>22.580599047277754</v>
      </c>
      <c r="BC21" s="100">
        <v>1409.0293805501319</v>
      </c>
      <c r="BD21" s="100">
        <v>4.6974342305187049</v>
      </c>
      <c r="BE21" s="100">
        <v>293.11989598436719</v>
      </c>
      <c r="BF21" s="100">
        <v>36.635386647977434</v>
      </c>
      <c r="BG21" s="100">
        <v>2286.0481268337917</v>
      </c>
      <c r="BH21" s="100">
        <v>0</v>
      </c>
      <c r="BI21" s="100">
        <v>0</v>
      </c>
      <c r="BJ21" s="100">
        <v>48.734395124369385</v>
      </c>
      <c r="BK21" s="100">
        <v>3041.0262557606497</v>
      </c>
      <c r="BL21" s="100">
        <v>4.4435783561193576</v>
      </c>
      <c r="BM21" s="100">
        <v>277.27928942184792</v>
      </c>
      <c r="BN21" s="100">
        <v>21.097940077659484</v>
      </c>
      <c r="BO21" s="100">
        <v>1316.5114608459517</v>
      </c>
      <c r="BP21" s="100">
        <v>3.6867687091862256</v>
      </c>
      <c r="BQ21" s="100">
        <v>230.05436745322046</v>
      </c>
      <c r="BR21" s="100">
        <v>8.7054536235360374</v>
      </c>
      <c r="BS21" s="100">
        <v>543.22030610864874</v>
      </c>
      <c r="BT21" s="100">
        <v>1.2640014743841455</v>
      </c>
      <c r="BU21" s="100">
        <v>78.873692001570674</v>
      </c>
      <c r="BV21" s="100">
        <v>8.9862227473771306</v>
      </c>
      <c r="BW21" s="100">
        <v>560.74029943633298</v>
      </c>
      <c r="BX21" s="100">
        <v>2.6638047600657617</v>
      </c>
      <c r="BY21" s="100">
        <v>166.22141702810353</v>
      </c>
      <c r="BZ21" s="100">
        <v>9.2978856559582717</v>
      </c>
      <c r="CA21" s="100">
        <v>580.18806493179613</v>
      </c>
      <c r="CB21" s="100">
        <v>9.2986075525068959</v>
      </c>
      <c r="CC21" s="100">
        <v>580.23311127643024</v>
      </c>
      <c r="CD21" s="100">
        <v>22</v>
      </c>
      <c r="CE21" s="100">
        <v>1372.8</v>
      </c>
      <c r="CF21" s="100">
        <v>13.831385289886336</v>
      </c>
      <c r="CG21" s="100">
        <v>863.07844208890742</v>
      </c>
      <c r="CH21" s="100">
        <v>51.029460716181141</v>
      </c>
      <c r="CI21" s="100">
        <v>3184.2383486897033</v>
      </c>
      <c r="CJ21" s="100">
        <v>8.1622111434387961</v>
      </c>
      <c r="CK21" s="100">
        <v>509.32197535058089</v>
      </c>
      <c r="CL21" s="100">
        <v>28.570456316047437</v>
      </c>
      <c r="CM21" s="100">
        <v>1782.79647412136</v>
      </c>
      <c r="CN21" s="100">
        <v>4.7086227851356677</v>
      </c>
      <c r="CO21" s="100">
        <v>293.81806179246564</v>
      </c>
      <c r="CP21" s="100">
        <v>6.8197279802668618</v>
      </c>
      <c r="CQ21" s="100">
        <v>425.55102596865214</v>
      </c>
      <c r="CR21" s="100">
        <v>0.99706550658193505</v>
      </c>
      <c r="CS21" s="100">
        <v>62.216887610712746</v>
      </c>
      <c r="CT21" s="100">
        <v>8.130850772865422</v>
      </c>
      <c r="CU21" s="100">
        <v>507.3650882268023</v>
      </c>
    </row>
    <row r="22" spans="2:99">
      <c r="C22" s="99" t="s">
        <v>188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2.3719095707270093</v>
      </c>
      <c r="O22" s="100">
        <v>444.02147164009608</v>
      </c>
      <c r="P22" s="100">
        <v>20.935847463379467</v>
      </c>
      <c r="Q22" s="100">
        <v>3919.1906451446362</v>
      </c>
      <c r="R22" s="100">
        <v>5.9546197865727812</v>
      </c>
      <c r="S22" s="100">
        <v>1114.7048240464246</v>
      </c>
      <c r="T22" s="100">
        <v>19.507853186107543</v>
      </c>
      <c r="U22" s="100">
        <v>3651.8701164393319</v>
      </c>
      <c r="V22" s="100">
        <v>3.8490270460569849</v>
      </c>
      <c r="W22" s="100">
        <v>720.53786302186757</v>
      </c>
      <c r="X22" s="100">
        <v>27.335745514510187</v>
      </c>
      <c r="Y22" s="100">
        <v>5117.2515603163065</v>
      </c>
      <c r="Z22" s="100">
        <v>3.7801998774204773</v>
      </c>
      <c r="AA22" s="100">
        <v>707.65341705311334</v>
      </c>
      <c r="AB22" s="100">
        <v>40.764450857185324</v>
      </c>
      <c r="AC22" s="100">
        <v>7631.1052004650919</v>
      </c>
      <c r="AD22" s="100">
        <v>7.906916024845744</v>
      </c>
      <c r="AE22" s="100">
        <v>1480.1746798511231</v>
      </c>
      <c r="AF22" s="100">
        <v>47.968353619452095</v>
      </c>
      <c r="AG22" s="100">
        <v>8979.675797561431</v>
      </c>
      <c r="AH22" s="100">
        <v>5.069751778120394</v>
      </c>
      <c r="AI22" s="100">
        <v>949.05753286413767</v>
      </c>
      <c r="AJ22" s="100">
        <v>20</v>
      </c>
      <c r="AK22" s="100">
        <v>3744</v>
      </c>
      <c r="AL22" s="100">
        <v>3.827430637005572</v>
      </c>
      <c r="AM22" s="100">
        <v>716.49501524744301</v>
      </c>
      <c r="AN22" s="100">
        <v>9.6003235958268043</v>
      </c>
      <c r="AO22" s="100">
        <v>1797.1805771387776</v>
      </c>
      <c r="AP22" s="100">
        <v>3.8501427060703346</v>
      </c>
      <c r="AQ22" s="100">
        <v>720.74671457636657</v>
      </c>
      <c r="AR22" s="100">
        <v>4.5748982323116643</v>
      </c>
      <c r="AS22" s="100">
        <v>856.42094908874344</v>
      </c>
      <c r="AT22" s="100">
        <v>4.5330163872186127</v>
      </c>
      <c r="AU22" s="100">
        <v>848.58066768732419</v>
      </c>
      <c r="AV22" s="100">
        <v>4.7087122629028766</v>
      </c>
      <c r="AW22" s="100">
        <v>881.4709356154184</v>
      </c>
      <c r="AX22" s="100">
        <v>4.8470634272674946</v>
      </c>
      <c r="AY22" s="100">
        <v>907.37027358447494</v>
      </c>
      <c r="AZ22" s="100">
        <v>25.491486482782388</v>
      </c>
      <c r="BA22" s="100">
        <v>4772.0062695768629</v>
      </c>
      <c r="BB22" s="100">
        <v>22.912666680325959</v>
      </c>
      <c r="BC22" s="100">
        <v>4289.2512025570195</v>
      </c>
      <c r="BD22" s="100">
        <v>4.9284555861179857</v>
      </c>
      <c r="BE22" s="100">
        <v>922.60688572128686</v>
      </c>
      <c r="BF22" s="100">
        <v>38.51412442479679</v>
      </c>
      <c r="BG22" s="100">
        <v>7209.8440923219587</v>
      </c>
      <c r="BH22" s="100">
        <v>0</v>
      </c>
      <c r="BI22" s="100">
        <v>0</v>
      </c>
      <c r="BJ22" s="100">
        <v>49.125836049063125</v>
      </c>
      <c r="BK22" s="100">
        <v>9196.356508384617</v>
      </c>
      <c r="BL22" s="100">
        <v>4.7780412431390946</v>
      </c>
      <c r="BM22" s="100">
        <v>894.44932071563846</v>
      </c>
      <c r="BN22" s="100">
        <v>23.028470542281923</v>
      </c>
      <c r="BO22" s="100">
        <v>4310.9296855151761</v>
      </c>
      <c r="BP22" s="100">
        <v>3.6867687091862256</v>
      </c>
      <c r="BQ22" s="100">
        <v>690.16310235966137</v>
      </c>
      <c r="BR22" s="100">
        <v>9.1890899359547049</v>
      </c>
      <c r="BS22" s="100">
        <v>1720.1976360107205</v>
      </c>
      <c r="BT22" s="100">
        <v>1.3970542611614243</v>
      </c>
      <c r="BU22" s="100">
        <v>261.52855768941862</v>
      </c>
      <c r="BV22" s="100">
        <v>10.783467296852557</v>
      </c>
      <c r="BW22" s="100">
        <v>2018.6650779707984</v>
      </c>
      <c r="BX22" s="100">
        <v>2.5236045095359847</v>
      </c>
      <c r="BY22" s="100">
        <v>472.4187641851363</v>
      </c>
      <c r="BZ22" s="100">
        <v>9.8144348590670649</v>
      </c>
      <c r="CA22" s="100">
        <v>1837.2622056173545</v>
      </c>
      <c r="CB22" s="100">
        <v>9.2986075525068959</v>
      </c>
      <c r="CC22" s="100">
        <v>1740.6993338292907</v>
      </c>
      <c r="CD22" s="100">
        <v>24</v>
      </c>
      <c r="CE22" s="100">
        <v>4492.7999999999993</v>
      </c>
      <c r="CF22" s="100">
        <v>13.314324157554136</v>
      </c>
      <c r="CG22" s="100">
        <v>2492.4414822941339</v>
      </c>
      <c r="CH22" s="100">
        <v>54.412629382447292</v>
      </c>
      <c r="CI22" s="100">
        <v>10186.044220394133</v>
      </c>
      <c r="CJ22" s="100">
        <v>7.5472500298920373</v>
      </c>
      <c r="CK22" s="100">
        <v>1412.8452055957894</v>
      </c>
      <c r="CL22" s="100">
        <v>26.116552092583241</v>
      </c>
      <c r="CM22" s="100">
        <v>4889.0185517315822</v>
      </c>
      <c r="CN22" s="100">
        <v>4.7086227851356677</v>
      </c>
      <c r="CO22" s="100">
        <v>881.45418537739693</v>
      </c>
      <c r="CP22" s="100">
        <v>5.8981431180686377</v>
      </c>
      <c r="CQ22" s="100">
        <v>1104.132391702449</v>
      </c>
      <c r="CR22" s="100">
        <v>0.95718288631865767</v>
      </c>
      <c r="CS22" s="100">
        <v>179.18463631885271</v>
      </c>
      <c r="CT22" s="100">
        <v>8.7563008323166081</v>
      </c>
      <c r="CU22" s="100">
        <v>1639.1795158096688</v>
      </c>
    </row>
    <row r="23" spans="2:99">
      <c r="C23" s="99" t="s">
        <v>189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2.3426267365205029</v>
      </c>
      <c r="O23" s="100">
        <v>688.73226053702786</v>
      </c>
      <c r="P23" s="100">
        <v>20.063520485738657</v>
      </c>
      <c r="Q23" s="100">
        <v>5898.6750228071651</v>
      </c>
      <c r="R23" s="100">
        <v>6.6635030944981128</v>
      </c>
      <c r="S23" s="100">
        <v>1959.0699097824452</v>
      </c>
      <c r="T23" s="100">
        <v>18.857591413237294</v>
      </c>
      <c r="U23" s="100">
        <v>5544.1318754917647</v>
      </c>
      <c r="V23" s="100">
        <v>3.9656642292708333</v>
      </c>
      <c r="W23" s="100">
        <v>1165.9052834056249</v>
      </c>
      <c r="X23" s="100">
        <v>25.773702913681031</v>
      </c>
      <c r="Y23" s="100">
        <v>7577.4686566222235</v>
      </c>
      <c r="Z23" s="100">
        <v>3.7801998774204773</v>
      </c>
      <c r="AA23" s="100">
        <v>1111.3787639616203</v>
      </c>
      <c r="AB23" s="100">
        <v>44.90459039736821</v>
      </c>
      <c r="AC23" s="100">
        <v>13201.949576826253</v>
      </c>
      <c r="AD23" s="100">
        <v>7.0714682939186471</v>
      </c>
      <c r="AE23" s="100">
        <v>2079.0116784120823</v>
      </c>
      <c r="AF23" s="100">
        <v>49.507445179434519</v>
      </c>
      <c r="AG23" s="100">
        <v>14555.18888275375</v>
      </c>
      <c r="AH23" s="100">
        <v>5.7875927378542551</v>
      </c>
      <c r="AI23" s="100">
        <v>1701.5522649291511</v>
      </c>
      <c r="AJ23" s="100">
        <v>22</v>
      </c>
      <c r="AK23" s="100">
        <v>6468</v>
      </c>
      <c r="AL23" s="100">
        <v>3.6954502702122762</v>
      </c>
      <c r="AM23" s="100">
        <v>1086.4623794424092</v>
      </c>
      <c r="AN23" s="100">
        <v>11.520388314992166</v>
      </c>
      <c r="AO23" s="100">
        <v>3386.9941646076968</v>
      </c>
      <c r="AP23" s="100">
        <v>3.5846156228930699</v>
      </c>
      <c r="AQ23" s="100">
        <v>1053.8769931305626</v>
      </c>
      <c r="AR23" s="100">
        <v>4.2699050168242199</v>
      </c>
      <c r="AS23" s="100">
        <v>1255.3520749463207</v>
      </c>
      <c r="AT23" s="100">
        <v>4.5330163872186127</v>
      </c>
      <c r="AU23" s="100">
        <v>1332.7068178422721</v>
      </c>
      <c r="AV23" s="100">
        <v>3.923926885752397</v>
      </c>
      <c r="AW23" s="100">
        <v>1153.6345044112047</v>
      </c>
      <c r="AX23" s="100">
        <v>4.8470634272674946</v>
      </c>
      <c r="AY23" s="100">
        <v>1425.0366476166434</v>
      </c>
      <c r="AZ23" s="100">
        <v>21.207203040297955</v>
      </c>
      <c r="BA23" s="100">
        <v>6234.9176938475985</v>
      </c>
      <c r="BB23" s="100">
        <v>21.086294698560845</v>
      </c>
      <c r="BC23" s="100">
        <v>6199.3706413768887</v>
      </c>
      <c r="BD23" s="100">
        <v>4.1583844007870505</v>
      </c>
      <c r="BE23" s="100">
        <v>1222.5650138313929</v>
      </c>
      <c r="BF23" s="100">
        <v>38.279282202694368</v>
      </c>
      <c r="BG23" s="100">
        <v>11254.108967592145</v>
      </c>
      <c r="BH23" s="100">
        <v>0</v>
      </c>
      <c r="BI23" s="100">
        <v>0</v>
      </c>
      <c r="BJ23" s="100">
        <v>42.471340329269708</v>
      </c>
      <c r="BK23" s="100">
        <v>12486.574056805293</v>
      </c>
      <c r="BL23" s="100">
        <v>4.9452726866489627</v>
      </c>
      <c r="BM23" s="100">
        <v>1453.910169874795</v>
      </c>
      <c r="BN23" s="100">
        <v>22.75268047590729</v>
      </c>
      <c r="BO23" s="100">
        <v>6689.2880599167429</v>
      </c>
      <c r="BP23" s="100">
        <v>3.6867687091862256</v>
      </c>
      <c r="BQ23" s="100">
        <v>1083.9100005007504</v>
      </c>
      <c r="BR23" s="100">
        <v>9.6727262483733742</v>
      </c>
      <c r="BS23" s="100">
        <v>2843.7815170217718</v>
      </c>
      <c r="BT23" s="100">
        <v>1.330527867772785</v>
      </c>
      <c r="BU23" s="100">
        <v>391.1751931251988</v>
      </c>
      <c r="BV23" s="100">
        <v>8.9862227473771306</v>
      </c>
      <c r="BW23" s="100">
        <v>2641.9494877288762</v>
      </c>
      <c r="BX23" s="100">
        <v>2.6638047600657617</v>
      </c>
      <c r="BY23" s="100">
        <v>783.15859945933391</v>
      </c>
      <c r="BZ23" s="100">
        <v>10.847533265284651</v>
      </c>
      <c r="CA23" s="100">
        <v>3189.1747799936875</v>
      </c>
      <c r="CB23" s="100">
        <v>9.7212715321663001</v>
      </c>
      <c r="CC23" s="100">
        <v>2858.0538304568922</v>
      </c>
      <c r="CD23" s="100">
        <v>21</v>
      </c>
      <c r="CE23" s="100">
        <v>6174</v>
      </c>
      <c r="CF23" s="100">
        <v>13.50822208217871</v>
      </c>
      <c r="CG23" s="100">
        <v>3971.4172921605409</v>
      </c>
      <c r="CH23" s="100">
        <v>53.002975771503067</v>
      </c>
      <c r="CI23" s="100">
        <v>15582.874876821901</v>
      </c>
      <c r="CJ23" s="100">
        <v>7.2118166952301692</v>
      </c>
      <c r="CK23" s="100">
        <v>2120.2741083976698</v>
      </c>
      <c r="CL23" s="100">
        <v>25.765994346374068</v>
      </c>
      <c r="CM23" s="100">
        <v>7575.2023378339763</v>
      </c>
      <c r="CN23" s="100">
        <v>4.5124301690883488</v>
      </c>
      <c r="CO23" s="100">
        <v>1326.6544697119746</v>
      </c>
      <c r="CP23" s="100">
        <v>7.004044952706507</v>
      </c>
      <c r="CQ23" s="100">
        <v>2059.1892160957132</v>
      </c>
      <c r="CR23" s="100">
        <v>1.1167133673717673</v>
      </c>
      <c r="CS23" s="100">
        <v>328.31373000729957</v>
      </c>
      <c r="CT23" s="100">
        <v>9.0690258620422011</v>
      </c>
      <c r="CU23" s="100">
        <v>2666.293603440407</v>
      </c>
    </row>
    <row r="24" spans="2:99">
      <c r="C24" s="99" t="s">
        <v>190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2.4304752391400215</v>
      </c>
      <c r="O24" s="100">
        <v>892.47050781221583</v>
      </c>
      <c r="P24" s="100">
        <v>19.191193508097847</v>
      </c>
      <c r="Q24" s="100">
        <v>7047.0062561735294</v>
      </c>
      <c r="R24" s="100">
        <v>6.0018786737678038</v>
      </c>
      <c r="S24" s="100">
        <v>2203.8898490075376</v>
      </c>
      <c r="T24" s="100">
        <v>19.507853186107543</v>
      </c>
      <c r="U24" s="100">
        <v>7163.2836899386893</v>
      </c>
      <c r="V24" s="100">
        <v>3.7323898628431369</v>
      </c>
      <c r="W24" s="100">
        <v>1370.5335576359998</v>
      </c>
      <c r="X24" s="100">
        <v>29.678809415753918</v>
      </c>
      <c r="Y24" s="100">
        <v>10898.058817464838</v>
      </c>
      <c r="Z24" s="100">
        <v>3.6751943252699086</v>
      </c>
      <c r="AA24" s="100">
        <v>1349.5313562391104</v>
      </c>
      <c r="AB24" s="100">
        <v>43.630701308081171</v>
      </c>
      <c r="AC24" s="100">
        <v>16021.193520327406</v>
      </c>
      <c r="AD24" s="100">
        <v>6.8924437801485539</v>
      </c>
      <c r="AE24" s="100">
        <v>2530.9053560705488</v>
      </c>
      <c r="AF24" s="100">
        <v>48.7378993994433</v>
      </c>
      <c r="AG24" s="100">
        <v>17896.55665947558</v>
      </c>
      <c r="AH24" s="100">
        <v>5.7875927378542551</v>
      </c>
      <c r="AI24" s="100">
        <v>2125.2040533400823</v>
      </c>
      <c r="AJ24" s="100">
        <v>22</v>
      </c>
      <c r="AK24" s="100">
        <v>8078.4</v>
      </c>
      <c r="AL24" s="100">
        <v>3.6954502702122762</v>
      </c>
      <c r="AM24" s="100">
        <v>1356.9693392219478</v>
      </c>
      <c r="AN24" s="100">
        <v>11.520388314992166</v>
      </c>
      <c r="AO24" s="100">
        <v>4230.2865892651234</v>
      </c>
      <c r="AP24" s="100">
        <v>3.451852081304438</v>
      </c>
      <c r="AQ24" s="100">
        <v>1267.5200842549896</v>
      </c>
      <c r="AR24" s="100">
        <v>4.2699050168242199</v>
      </c>
      <c r="AS24" s="100">
        <v>1567.9091221778535</v>
      </c>
      <c r="AT24" s="100">
        <v>5.0663124327737439</v>
      </c>
      <c r="AU24" s="100">
        <v>1860.3499253145187</v>
      </c>
      <c r="AV24" s="100">
        <v>4.1855220114692235</v>
      </c>
      <c r="AW24" s="100">
        <v>1536.9236826114989</v>
      </c>
      <c r="AX24" s="100">
        <v>4.4064212975159052</v>
      </c>
      <c r="AY24" s="100">
        <v>1618.0379004478402</v>
      </c>
      <c r="AZ24" s="100">
        <v>22.492488073043287</v>
      </c>
      <c r="BA24" s="100">
        <v>8259.2416204214951</v>
      </c>
      <c r="BB24" s="100">
        <v>23.078700496850058</v>
      </c>
      <c r="BC24" s="100">
        <v>8474.49882244334</v>
      </c>
      <c r="BD24" s="100">
        <v>4.2610605588311747</v>
      </c>
      <c r="BE24" s="100">
        <v>1564.6614372028073</v>
      </c>
      <c r="BF24" s="100">
        <v>39.688335535308887</v>
      </c>
      <c r="BG24" s="100">
        <v>14573.556808565423</v>
      </c>
      <c r="BH24" s="100">
        <v>0</v>
      </c>
      <c r="BI24" s="100">
        <v>0</v>
      </c>
      <c r="BJ24" s="100">
        <v>47.951513274981934</v>
      </c>
      <c r="BK24" s="100">
        <v>17607.795674573365</v>
      </c>
      <c r="BL24" s="100">
        <v>4.0135546442368391</v>
      </c>
      <c r="BM24" s="100">
        <v>1473.7772653637674</v>
      </c>
      <c r="BN24" s="100">
        <v>20.132674845348266</v>
      </c>
      <c r="BO24" s="100">
        <v>7392.7182032118826</v>
      </c>
      <c r="BP24" s="100">
        <v>3.6867687091862256</v>
      </c>
      <c r="BQ24" s="100">
        <v>1353.7814700131819</v>
      </c>
      <c r="BR24" s="100">
        <v>8.221817311117368</v>
      </c>
      <c r="BS24" s="100">
        <v>3019.0513166422975</v>
      </c>
      <c r="BT24" s="100">
        <v>1.3970542611614243</v>
      </c>
      <c r="BU24" s="100">
        <v>512.99832469847502</v>
      </c>
      <c r="BV24" s="100">
        <v>8.9862227473771306</v>
      </c>
      <c r="BW24" s="100">
        <v>3299.740992836882</v>
      </c>
      <c r="BX24" s="100">
        <v>2.6638047600657617</v>
      </c>
      <c r="BY24" s="100">
        <v>978.14910789614771</v>
      </c>
      <c r="BZ24" s="100">
        <v>9.2978856559582717</v>
      </c>
      <c r="CA24" s="100">
        <v>3414.1836128678774</v>
      </c>
      <c r="CB24" s="100">
        <v>9.2986075525068959</v>
      </c>
      <c r="CC24" s="100">
        <v>3414.4486932805321</v>
      </c>
      <c r="CD24" s="100">
        <v>23</v>
      </c>
      <c r="CE24" s="100">
        <v>8445.6</v>
      </c>
      <c r="CF24" s="100">
        <v>14.02528321451091</v>
      </c>
      <c r="CG24" s="100">
        <v>5150.0839963684057</v>
      </c>
      <c r="CH24" s="100">
        <v>48.210153494292683</v>
      </c>
      <c r="CI24" s="100">
        <v>17702.768363104271</v>
      </c>
      <c r="CJ24" s="100">
        <v>7.6590611414459939</v>
      </c>
      <c r="CK24" s="100">
        <v>2812.4072511389691</v>
      </c>
      <c r="CL24" s="100">
        <v>29.271571808465779</v>
      </c>
      <c r="CM24" s="100">
        <v>10748.521168068633</v>
      </c>
      <c r="CN24" s="100">
        <v>4.5124301690883488</v>
      </c>
      <c r="CO24" s="100">
        <v>1656.9643580892416</v>
      </c>
      <c r="CP24" s="100">
        <v>6.082460090508282</v>
      </c>
      <c r="CQ24" s="100">
        <v>2233.4793452346412</v>
      </c>
      <c r="CR24" s="100">
        <v>0.99706550658193505</v>
      </c>
      <c r="CS24" s="100">
        <v>366.12245401688654</v>
      </c>
      <c r="CT24" s="100">
        <v>8.443575802591015</v>
      </c>
      <c r="CU24" s="100">
        <v>3100.4810347114208</v>
      </c>
    </row>
    <row r="25" spans="2:99">
      <c r="C25" s="99" t="s">
        <v>191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2.2547782339009839</v>
      </c>
      <c r="O25" s="100">
        <v>1195.9343752610819</v>
      </c>
      <c r="P25" s="100">
        <v>17.882703041636631</v>
      </c>
      <c r="Q25" s="100">
        <v>9484.9856932840685</v>
      </c>
      <c r="R25" s="100">
        <v>6.3326908841329583</v>
      </c>
      <c r="S25" s="100">
        <v>3358.8592449441207</v>
      </c>
      <c r="T25" s="100">
        <v>19.507853186107543</v>
      </c>
      <c r="U25" s="100">
        <v>10346.96532991144</v>
      </c>
      <c r="V25" s="100">
        <v>4.4322129621262247</v>
      </c>
      <c r="W25" s="100">
        <v>2350.8457551117494</v>
      </c>
      <c r="X25" s="100">
        <v>27.335745514510187</v>
      </c>
      <c r="Y25" s="100">
        <v>14498.879420896203</v>
      </c>
      <c r="Z25" s="100">
        <v>3.6751943252699086</v>
      </c>
      <c r="AA25" s="100">
        <v>1949.3230701231594</v>
      </c>
      <c r="AB25" s="100">
        <v>42.356812218794126</v>
      </c>
      <c r="AC25" s="100">
        <v>22466.053200848404</v>
      </c>
      <c r="AD25" s="100">
        <v>7.1013057128803281</v>
      </c>
      <c r="AE25" s="100">
        <v>3766.5325501117259</v>
      </c>
      <c r="AF25" s="100">
        <v>47.968353619452095</v>
      </c>
      <c r="AG25" s="100">
        <v>25442.41475975739</v>
      </c>
      <c r="AH25" s="100">
        <v>5.6978626178875222</v>
      </c>
      <c r="AI25" s="100">
        <v>3022.1463325275417</v>
      </c>
      <c r="AJ25" s="100">
        <v>19</v>
      </c>
      <c r="AK25" s="100">
        <v>10077.6</v>
      </c>
      <c r="AL25" s="100">
        <v>3.2995091698323895</v>
      </c>
      <c r="AM25" s="100">
        <v>1750.0596636790992</v>
      </c>
      <c r="AN25" s="100">
        <v>9.6003235958268043</v>
      </c>
      <c r="AO25" s="100">
        <v>5092.0116352265368</v>
      </c>
      <c r="AP25" s="100">
        <v>3.8501427060703346</v>
      </c>
      <c r="AQ25" s="100">
        <v>2042.1156912997053</v>
      </c>
      <c r="AR25" s="100">
        <v>4.2699050168242199</v>
      </c>
      <c r="AS25" s="100">
        <v>2264.7576209235663</v>
      </c>
      <c r="AT25" s="100">
        <v>5.3329604555513086</v>
      </c>
      <c r="AU25" s="100">
        <v>2828.6022256244141</v>
      </c>
      <c r="AV25" s="100">
        <v>4.4471171371860496</v>
      </c>
      <c r="AW25" s="100">
        <v>2358.7509295634804</v>
      </c>
      <c r="AX25" s="100">
        <v>4.8470634272674946</v>
      </c>
      <c r="AY25" s="100">
        <v>2570.8824418226791</v>
      </c>
      <c r="AZ25" s="100">
        <v>22.385380986981176</v>
      </c>
      <c r="BA25" s="100">
        <v>11873.206075494814</v>
      </c>
      <c r="BB25" s="100">
        <v>23.742835762946463</v>
      </c>
      <c r="BC25" s="100">
        <v>12593.200088666803</v>
      </c>
      <c r="BD25" s="100">
        <v>4.0813772822539569</v>
      </c>
      <c r="BE25" s="100">
        <v>2164.7625105074985</v>
      </c>
      <c r="BF25" s="100">
        <v>38.983808869001635</v>
      </c>
      <c r="BG25" s="100">
        <v>20677.012224118465</v>
      </c>
      <c r="BH25" s="100">
        <v>0</v>
      </c>
      <c r="BI25" s="100">
        <v>0</v>
      </c>
      <c r="BJ25" s="100">
        <v>48.147233737328797</v>
      </c>
      <c r="BK25" s="100">
        <v>25537.292774279194</v>
      </c>
      <c r="BL25" s="100">
        <v>4.3002371188251853</v>
      </c>
      <c r="BM25" s="100">
        <v>2280.8457678248783</v>
      </c>
      <c r="BN25" s="100">
        <v>19.994779812160949</v>
      </c>
      <c r="BO25" s="100">
        <v>10605.231212370167</v>
      </c>
      <c r="BP25" s="100">
        <v>3.6867687091862256</v>
      </c>
      <c r="BQ25" s="100">
        <v>1955.462123352374</v>
      </c>
      <c r="BR25" s="100">
        <v>9.6727262483733742</v>
      </c>
      <c r="BS25" s="100">
        <v>5130.4140021372377</v>
      </c>
      <c r="BT25" s="100">
        <v>1.4635806545500634</v>
      </c>
      <c r="BU25" s="100">
        <v>776.28317917335357</v>
      </c>
      <c r="BV25" s="100">
        <v>10.783467296852557</v>
      </c>
      <c r="BW25" s="100">
        <v>5719.5510542505954</v>
      </c>
      <c r="BX25" s="100">
        <v>2.8040050105955383</v>
      </c>
      <c r="BY25" s="100">
        <v>1487.2442576198735</v>
      </c>
      <c r="BZ25" s="100">
        <v>10.330984062175858</v>
      </c>
      <c r="CA25" s="100">
        <v>5479.5539465780748</v>
      </c>
      <c r="CB25" s="100">
        <v>8.4532795931880873</v>
      </c>
      <c r="CC25" s="100">
        <v>4483.619496226961</v>
      </c>
      <c r="CD25" s="100">
        <v>22</v>
      </c>
      <c r="CE25" s="100">
        <v>11668.8</v>
      </c>
      <c r="CF25" s="100">
        <v>12.926528308304986</v>
      </c>
      <c r="CG25" s="100">
        <v>6856.2306147249647</v>
      </c>
      <c r="CH25" s="100">
        <v>50.465599271803448</v>
      </c>
      <c r="CI25" s="100">
        <v>26766.953853764549</v>
      </c>
      <c r="CJ25" s="100">
        <v>6.5409500259064322</v>
      </c>
      <c r="CK25" s="100">
        <v>3469.3198937407715</v>
      </c>
      <c r="CL25" s="100">
        <v>26.817667585001583</v>
      </c>
      <c r="CM25" s="100">
        <v>14224.09088708484</v>
      </c>
      <c r="CN25" s="100">
        <v>4.1200449369937102</v>
      </c>
      <c r="CO25" s="100">
        <v>2185.2718345814637</v>
      </c>
      <c r="CP25" s="100">
        <v>5.7138261456289925</v>
      </c>
      <c r="CQ25" s="100">
        <v>3030.6133876416175</v>
      </c>
      <c r="CR25" s="100">
        <v>1.0768307471084899</v>
      </c>
      <c r="CS25" s="100">
        <v>571.15102826634302</v>
      </c>
      <c r="CT25" s="100">
        <v>8.443575802591015</v>
      </c>
      <c r="CU25" s="100">
        <v>4478.4726056942745</v>
      </c>
    </row>
    <row r="26" spans="2:99">
      <c r="C26" s="99" t="s">
        <v>192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2.2840610681074902</v>
      </c>
      <c r="O26" s="100">
        <v>1110.0536791002403</v>
      </c>
      <c r="P26" s="100">
        <v>19.918132656131856</v>
      </c>
      <c r="Q26" s="100">
        <v>9680.212470880082</v>
      </c>
      <c r="R26" s="100">
        <v>5.7655842377926936</v>
      </c>
      <c r="S26" s="100">
        <v>2802.073939567249</v>
      </c>
      <c r="T26" s="100">
        <v>16.906806094626539</v>
      </c>
      <c r="U26" s="100">
        <v>8216.7077619884985</v>
      </c>
      <c r="V26" s="100">
        <v>4.1989385956985288</v>
      </c>
      <c r="W26" s="100">
        <v>2040.684157509485</v>
      </c>
      <c r="X26" s="100">
        <v>25.773702913681031</v>
      </c>
      <c r="Y26" s="100">
        <v>12526.019616048981</v>
      </c>
      <c r="Z26" s="100">
        <v>3.6751943252699086</v>
      </c>
      <c r="AA26" s="100">
        <v>1786.1444420811756</v>
      </c>
      <c r="AB26" s="100">
        <v>42.038339946472369</v>
      </c>
      <c r="AC26" s="100">
        <v>20430.633213985573</v>
      </c>
      <c r="AD26" s="100">
        <v>6.5343947526083701</v>
      </c>
      <c r="AE26" s="100">
        <v>3175.7158497676678</v>
      </c>
      <c r="AF26" s="100">
        <v>42.325017899516553</v>
      </c>
      <c r="AG26" s="100">
        <v>20569.958699165043</v>
      </c>
      <c r="AH26" s="100">
        <v>4.9800216581536612</v>
      </c>
      <c r="AI26" s="100">
        <v>2420.2905258626793</v>
      </c>
      <c r="AJ26" s="100">
        <v>21</v>
      </c>
      <c r="AK26" s="100">
        <v>10206</v>
      </c>
      <c r="AL26" s="100">
        <v>3.0355484362457981</v>
      </c>
      <c r="AM26" s="100">
        <v>1475.2765400154578</v>
      </c>
      <c r="AN26" s="100">
        <v>9.6003235958268043</v>
      </c>
      <c r="AO26" s="100">
        <v>4665.7572675718266</v>
      </c>
      <c r="AP26" s="100">
        <v>3.451852081304438</v>
      </c>
      <c r="AQ26" s="100">
        <v>1677.6001115139568</v>
      </c>
      <c r="AR26" s="100">
        <v>4.5748982323116643</v>
      </c>
      <c r="AS26" s="100">
        <v>2223.4005409034689</v>
      </c>
      <c r="AT26" s="100">
        <v>5.0663124327737439</v>
      </c>
      <c r="AU26" s="100">
        <v>2462.2278423280395</v>
      </c>
      <c r="AV26" s="100">
        <v>4.4471171371860496</v>
      </c>
      <c r="AW26" s="100">
        <v>2161.2989286724201</v>
      </c>
      <c r="AX26" s="100">
        <v>4.4064212975159052</v>
      </c>
      <c r="AY26" s="100">
        <v>2141.5207505927301</v>
      </c>
      <c r="AZ26" s="100">
        <v>24.313308536099168</v>
      </c>
      <c r="BA26" s="100">
        <v>11816.267948544195</v>
      </c>
      <c r="BB26" s="100">
        <v>21.916463781181353</v>
      </c>
      <c r="BC26" s="100">
        <v>10651.401397654137</v>
      </c>
      <c r="BD26" s="100">
        <v>4.6460961514966428</v>
      </c>
      <c r="BE26" s="100">
        <v>2258.0027296273684</v>
      </c>
      <c r="BF26" s="100">
        <v>37.105071092182271</v>
      </c>
      <c r="BG26" s="100">
        <v>18033.064550800584</v>
      </c>
      <c r="BH26" s="100">
        <v>0</v>
      </c>
      <c r="BI26" s="100">
        <v>0</v>
      </c>
      <c r="BJ26" s="100">
        <v>47.560072350288202</v>
      </c>
      <c r="BK26" s="100">
        <v>23114.195162240067</v>
      </c>
      <c r="BL26" s="100">
        <v>4.037444850452534</v>
      </c>
      <c r="BM26" s="100">
        <v>1962.1981973199315</v>
      </c>
      <c r="BN26" s="100">
        <v>19.443199679411684</v>
      </c>
      <c r="BO26" s="100">
        <v>9449.3950441940779</v>
      </c>
      <c r="BP26" s="100">
        <v>4.3012301607172629</v>
      </c>
      <c r="BQ26" s="100">
        <v>2090.3978581085898</v>
      </c>
      <c r="BR26" s="100">
        <v>10.156362560792044</v>
      </c>
      <c r="BS26" s="100">
        <v>4935.992204544933</v>
      </c>
      <c r="BT26" s="100">
        <v>1.330527867772785</v>
      </c>
      <c r="BU26" s="100">
        <v>646.63654373757345</v>
      </c>
      <c r="BV26" s="100">
        <v>10.783467296852557</v>
      </c>
      <c r="BW26" s="100">
        <v>5240.7651062703426</v>
      </c>
      <c r="BX26" s="100">
        <v>2.5236045095359847</v>
      </c>
      <c r="BY26" s="100">
        <v>1226.4717916344885</v>
      </c>
      <c r="BZ26" s="100">
        <v>10.330984062175858</v>
      </c>
      <c r="CA26" s="100">
        <v>5020.8582542174672</v>
      </c>
      <c r="CB26" s="100">
        <v>8.4532795931880873</v>
      </c>
      <c r="CC26" s="100">
        <v>4108.2938822894102</v>
      </c>
      <c r="CD26" s="100">
        <v>22</v>
      </c>
      <c r="CE26" s="100">
        <v>10692</v>
      </c>
      <c r="CF26" s="100">
        <v>11.698508119016013</v>
      </c>
      <c r="CG26" s="100">
        <v>5685.4749458417828</v>
      </c>
      <c r="CH26" s="100">
        <v>45.672776994593065</v>
      </c>
      <c r="CI26" s="100">
        <v>22196.96961937223</v>
      </c>
      <c r="CJ26" s="100">
        <v>6.7086666932373662</v>
      </c>
      <c r="CK26" s="100">
        <v>3260.4120129133598</v>
      </c>
      <c r="CL26" s="100">
        <v>27.168225331210753</v>
      </c>
      <c r="CM26" s="100">
        <v>13203.757510968426</v>
      </c>
      <c r="CN26" s="100">
        <v>4.5124301690883488</v>
      </c>
      <c r="CO26" s="100">
        <v>2193.0410621769374</v>
      </c>
      <c r="CP26" s="100">
        <v>6.6354110078272175</v>
      </c>
      <c r="CQ26" s="100">
        <v>3224.8097498040279</v>
      </c>
      <c r="CR26" s="100">
        <v>1.0369481268452125</v>
      </c>
      <c r="CS26" s="100">
        <v>503.9567896467733</v>
      </c>
      <c r="CT26" s="100">
        <v>7.8181257431398281</v>
      </c>
      <c r="CU26" s="100">
        <v>3799.6091111659566</v>
      </c>
    </row>
    <row r="27" spans="2:99">
      <c r="C27" s="99" t="s">
        <v>193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2.0790812286619462</v>
      </c>
      <c r="O27" s="100">
        <v>888.18350088438342</v>
      </c>
      <c r="P27" s="100">
        <v>20.208908315345457</v>
      </c>
      <c r="Q27" s="100">
        <v>8633.2456323155784</v>
      </c>
      <c r="R27" s="100">
        <v>6.0018786737678038</v>
      </c>
      <c r="S27" s="100">
        <v>2564.0025694336059</v>
      </c>
      <c r="T27" s="100">
        <v>16.256544321756287</v>
      </c>
      <c r="U27" s="100">
        <v>6944.7957342542859</v>
      </c>
      <c r="V27" s="100">
        <v>3.8490270460569849</v>
      </c>
      <c r="W27" s="100">
        <v>1644.3043540755439</v>
      </c>
      <c r="X27" s="100">
        <v>28.897788115339338</v>
      </c>
      <c r="Y27" s="100">
        <v>12345.135082872965</v>
      </c>
      <c r="Z27" s="100">
        <v>4.2002220860227526</v>
      </c>
      <c r="AA27" s="100">
        <v>1794.3348751489198</v>
      </c>
      <c r="AB27" s="100">
        <v>41.082923129507087</v>
      </c>
      <c r="AC27" s="100">
        <v>17550.624760925428</v>
      </c>
      <c r="AD27" s="100">
        <v>6.8924437801485539</v>
      </c>
      <c r="AE27" s="100">
        <v>2944.4519828794623</v>
      </c>
      <c r="AF27" s="100">
        <v>44.377139979493116</v>
      </c>
      <c r="AG27" s="100">
        <v>18957.914199239458</v>
      </c>
      <c r="AH27" s="100">
        <v>5.4511047879790073</v>
      </c>
      <c r="AI27" s="100">
        <v>2328.7119654246317</v>
      </c>
      <c r="AJ27" s="100">
        <v>19</v>
      </c>
      <c r="AK27" s="100">
        <v>8116.8</v>
      </c>
      <c r="AL27" s="100">
        <v>3.2995091698323895</v>
      </c>
      <c r="AM27" s="100">
        <v>1409.5503173523969</v>
      </c>
      <c r="AN27" s="100">
        <v>11.040372135200826</v>
      </c>
      <c r="AO27" s="100">
        <v>4716.446976157793</v>
      </c>
      <c r="AP27" s="100">
        <v>3.8501427060703346</v>
      </c>
      <c r="AQ27" s="100">
        <v>1644.7809640332468</v>
      </c>
      <c r="AR27" s="100">
        <v>4.5748982323116643</v>
      </c>
      <c r="AS27" s="100">
        <v>1954.3965248435429</v>
      </c>
      <c r="AT27" s="100">
        <v>5.0663124327737439</v>
      </c>
      <c r="AU27" s="100">
        <v>2164.3286712809431</v>
      </c>
      <c r="AV27" s="100">
        <v>4.4471171371860496</v>
      </c>
      <c r="AW27" s="100">
        <v>1899.8084410058802</v>
      </c>
      <c r="AX27" s="100">
        <v>4.8470634272674946</v>
      </c>
      <c r="AY27" s="100">
        <v>2070.6654961286736</v>
      </c>
      <c r="AZ27" s="100">
        <v>24.741736880347613</v>
      </c>
      <c r="BA27" s="100">
        <v>10569.669995284499</v>
      </c>
      <c r="BB27" s="100">
        <v>22.580599047277754</v>
      </c>
      <c r="BC27" s="100">
        <v>9646.4319129970572</v>
      </c>
      <c r="BD27" s="100">
        <v>4.5434199934525177</v>
      </c>
      <c r="BE27" s="100">
        <v>1940.9490212029154</v>
      </c>
      <c r="BF27" s="100">
        <v>37.339913314284694</v>
      </c>
      <c r="BG27" s="100">
        <v>15951.61096786242</v>
      </c>
      <c r="BH27" s="100">
        <v>0</v>
      </c>
      <c r="BI27" s="100">
        <v>0</v>
      </c>
      <c r="BJ27" s="100">
        <v>49.908717898450583</v>
      </c>
      <c r="BK27" s="100">
        <v>21321.004286218089</v>
      </c>
      <c r="BL27" s="100">
        <v>3.9896644380211432</v>
      </c>
      <c r="BM27" s="100">
        <v>1704.3846479226324</v>
      </c>
      <c r="BN27" s="100">
        <v>22.201100343158021</v>
      </c>
      <c r="BO27" s="100">
        <v>9484.3100665971069</v>
      </c>
      <c r="BP27" s="100">
        <v>3.6867687091862256</v>
      </c>
      <c r="BQ27" s="100">
        <v>1574.9875925643555</v>
      </c>
      <c r="BR27" s="100">
        <v>8.7054536235360374</v>
      </c>
      <c r="BS27" s="100">
        <v>3718.969787974595</v>
      </c>
      <c r="BT27" s="100">
        <v>1.3970542611614243</v>
      </c>
      <c r="BU27" s="100">
        <v>596.82158036816043</v>
      </c>
      <c r="BV27" s="100">
        <v>9.5853042638689399</v>
      </c>
      <c r="BW27" s="100">
        <v>4094.8419815248112</v>
      </c>
      <c r="BX27" s="100">
        <v>2.9442052611253153</v>
      </c>
      <c r="BY27" s="100">
        <v>1257.7644875527346</v>
      </c>
      <c r="BZ27" s="100">
        <v>9.8144348590670649</v>
      </c>
      <c r="CA27" s="100">
        <v>4192.7265717934497</v>
      </c>
      <c r="CB27" s="100">
        <v>9.2986075525068959</v>
      </c>
      <c r="CC27" s="100">
        <v>3972.365146430946</v>
      </c>
      <c r="CD27" s="100">
        <v>22</v>
      </c>
      <c r="CE27" s="100">
        <v>9398.4</v>
      </c>
      <c r="CF27" s="100">
        <v>11.763140760557537</v>
      </c>
      <c r="CG27" s="100">
        <v>5025.2137329101797</v>
      </c>
      <c r="CH27" s="100">
        <v>47.364361327726144</v>
      </c>
      <c r="CI27" s="100">
        <v>20234.055159204607</v>
      </c>
      <c r="CJ27" s="100">
        <v>6.9322889163452786</v>
      </c>
      <c r="CK27" s="100">
        <v>2961.4738250627029</v>
      </c>
      <c r="CL27" s="100">
        <v>28.395177442942853</v>
      </c>
      <c r="CM27" s="100">
        <v>12130.419803625186</v>
      </c>
      <c r="CN27" s="100">
        <v>4.1200449369937102</v>
      </c>
      <c r="CO27" s="100">
        <v>1760.083197083713</v>
      </c>
      <c r="CP27" s="100">
        <v>6.2667770629479271</v>
      </c>
      <c r="CQ27" s="100">
        <v>2677.1671612913542</v>
      </c>
      <c r="CR27" s="100">
        <v>0.95718288631865767</v>
      </c>
      <c r="CS27" s="100">
        <v>408.90852903533056</v>
      </c>
      <c r="CT27" s="100">
        <v>8.130850772865422</v>
      </c>
      <c r="CU27" s="100">
        <v>3473.4994501681081</v>
      </c>
    </row>
    <row r="28" spans="2:99">
      <c r="C28" s="99" t="s">
        <v>194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2.1962125654879716</v>
      </c>
      <c r="O28" s="100">
        <v>1620.804873330123</v>
      </c>
      <c r="P28" s="100">
        <v>16.283436915961808</v>
      </c>
      <c r="Q28" s="100">
        <v>12017.176443979813</v>
      </c>
      <c r="R28" s="100">
        <v>6.1909142225478924</v>
      </c>
      <c r="S28" s="100">
        <v>4568.8946962403443</v>
      </c>
      <c r="T28" s="100">
        <v>16.256544321756287</v>
      </c>
      <c r="U28" s="100">
        <v>11997.32970945614</v>
      </c>
      <c r="V28" s="100">
        <v>3.6157526796292885</v>
      </c>
      <c r="W28" s="100">
        <v>2668.4254775664149</v>
      </c>
      <c r="X28" s="100">
        <v>25.773702913681031</v>
      </c>
      <c r="Y28" s="100">
        <v>19020.992750296602</v>
      </c>
      <c r="Z28" s="100">
        <v>3.6751943252699086</v>
      </c>
      <c r="AA28" s="100">
        <v>2712.2934120491927</v>
      </c>
      <c r="AB28" s="100">
        <v>34.713477683071879</v>
      </c>
      <c r="AC28" s="100">
        <v>25618.546530107047</v>
      </c>
      <c r="AD28" s="100">
        <v>6.8924437801485539</v>
      </c>
      <c r="AE28" s="100">
        <v>5086.6235097496328</v>
      </c>
      <c r="AF28" s="100">
        <v>42.325017899516553</v>
      </c>
      <c r="AG28" s="100">
        <v>31235.863209843217</v>
      </c>
      <c r="AH28" s="100">
        <v>5.2267794880621761</v>
      </c>
      <c r="AI28" s="100">
        <v>3857.363262189886</v>
      </c>
      <c r="AJ28" s="100">
        <v>20</v>
      </c>
      <c r="AK28" s="100">
        <v>14760</v>
      </c>
      <c r="AL28" s="100">
        <v>3.4314895366256852</v>
      </c>
      <c r="AM28" s="100">
        <v>2532.4392780297558</v>
      </c>
      <c r="AN28" s="100">
        <v>10.560355955409486</v>
      </c>
      <c r="AO28" s="100">
        <v>7793.542695092201</v>
      </c>
      <c r="AP28" s="100">
        <v>3.451852081304438</v>
      </c>
      <c r="AQ28" s="100">
        <v>2547.4668360026753</v>
      </c>
      <c r="AR28" s="100">
        <v>3.9649118013367759</v>
      </c>
      <c r="AS28" s="100">
        <v>2926.1049093865408</v>
      </c>
      <c r="AT28" s="100">
        <v>4.5330163872186127</v>
      </c>
      <c r="AU28" s="100">
        <v>3345.3660937673362</v>
      </c>
      <c r="AV28" s="100">
        <v>3.6623317600355705</v>
      </c>
      <c r="AW28" s="100">
        <v>2702.8008389062511</v>
      </c>
      <c r="AX28" s="100">
        <v>4.4064212975159052</v>
      </c>
      <c r="AY28" s="100">
        <v>3251.9389175667379</v>
      </c>
      <c r="AZ28" s="100">
        <v>23.135130589415947</v>
      </c>
      <c r="BA28" s="100">
        <v>17073.726374988968</v>
      </c>
      <c r="BB28" s="100">
        <v>21.418362331609046</v>
      </c>
      <c r="BC28" s="100">
        <v>15806.751400727477</v>
      </c>
      <c r="BD28" s="100">
        <v>4.132715361276019</v>
      </c>
      <c r="BE28" s="100">
        <v>3049.9439366217021</v>
      </c>
      <c r="BF28" s="100">
        <v>34.521806649055662</v>
      </c>
      <c r="BG28" s="100">
        <v>25477.093307003081</v>
      </c>
      <c r="BH28" s="100">
        <v>0</v>
      </c>
      <c r="BI28" s="100">
        <v>0</v>
      </c>
      <c r="BJ28" s="100">
        <v>40.318415243454197</v>
      </c>
      <c r="BK28" s="100">
        <v>29754.990449669196</v>
      </c>
      <c r="BL28" s="100">
        <v>4.4435783561193576</v>
      </c>
      <c r="BM28" s="100">
        <v>3279.360826816086</v>
      </c>
      <c r="BN28" s="100">
        <v>19.994779812160949</v>
      </c>
      <c r="BO28" s="100">
        <v>14756.14750137478</v>
      </c>
      <c r="BP28" s="100">
        <v>3.9939994349517449</v>
      </c>
      <c r="BQ28" s="100">
        <v>2947.5715829943879</v>
      </c>
      <c r="BR28" s="100">
        <v>9.1890899359547049</v>
      </c>
      <c r="BS28" s="100">
        <v>6781.5483727345718</v>
      </c>
      <c r="BT28" s="100">
        <v>1.330527867772785</v>
      </c>
      <c r="BU28" s="100">
        <v>981.92956641631531</v>
      </c>
      <c r="BV28" s="100">
        <v>9.5853042638689399</v>
      </c>
      <c r="BW28" s="100">
        <v>7073.9545467352773</v>
      </c>
      <c r="BX28" s="100">
        <v>2.6638047600657617</v>
      </c>
      <c r="BY28" s="100">
        <v>1965.8879129285322</v>
      </c>
      <c r="BZ28" s="100">
        <v>10.330984062175858</v>
      </c>
      <c r="CA28" s="100">
        <v>7624.2662378857831</v>
      </c>
      <c r="CB28" s="100">
        <v>8.030615613528683</v>
      </c>
      <c r="CC28" s="100">
        <v>5926.5943227841681</v>
      </c>
      <c r="CD28" s="100">
        <v>21</v>
      </c>
      <c r="CE28" s="100">
        <v>15498</v>
      </c>
      <c r="CF28" s="100">
        <v>11.892406043640587</v>
      </c>
      <c r="CG28" s="100">
        <v>8776.5956602067527</v>
      </c>
      <c r="CH28" s="100">
        <v>48.774014938670376</v>
      </c>
      <c r="CI28" s="100">
        <v>35995.223024738734</v>
      </c>
      <c r="CJ28" s="100">
        <v>6.2614222470215415</v>
      </c>
      <c r="CK28" s="100">
        <v>4620.9296183018978</v>
      </c>
      <c r="CL28" s="100">
        <v>25.415436600164895</v>
      </c>
      <c r="CM28" s="100">
        <v>18756.592210921692</v>
      </c>
      <c r="CN28" s="100">
        <v>3.92385232094639</v>
      </c>
      <c r="CO28" s="100">
        <v>2895.803012858436</v>
      </c>
      <c r="CP28" s="100">
        <v>5.7138261456289925</v>
      </c>
      <c r="CQ28" s="100">
        <v>4216.8036954741965</v>
      </c>
      <c r="CR28" s="100">
        <v>1.0768307471084899</v>
      </c>
      <c r="CS28" s="100">
        <v>794.70109136606561</v>
      </c>
      <c r="CT28" s="100">
        <v>8.130850772865422</v>
      </c>
      <c r="CU28" s="100">
        <v>6000.5678703746817</v>
      </c>
    </row>
    <row r="29" spans="2:99">
      <c r="C29" s="99" t="s">
        <v>195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2.4011924049335156</v>
      </c>
      <c r="O29" s="100">
        <v>812.56350982950164</v>
      </c>
      <c r="P29" s="100">
        <v>18.318866530457033</v>
      </c>
      <c r="Q29" s="100">
        <v>6199.1044339066593</v>
      </c>
      <c r="R29" s="100">
        <v>5.9073608993777595</v>
      </c>
      <c r="S29" s="100">
        <v>1999.0509283494337</v>
      </c>
      <c r="T29" s="100">
        <v>19.507853186107543</v>
      </c>
      <c r="U29" s="100">
        <v>6601.4575181787923</v>
      </c>
      <c r="V29" s="100">
        <v>3.9656642292708333</v>
      </c>
      <c r="W29" s="100">
        <v>1341.98077518525</v>
      </c>
      <c r="X29" s="100">
        <v>28.116766814924762</v>
      </c>
      <c r="Y29" s="100">
        <v>9514.7138901705384</v>
      </c>
      <c r="Z29" s="100">
        <v>3.9902109817216154</v>
      </c>
      <c r="AA29" s="100">
        <v>1350.2873962145945</v>
      </c>
      <c r="AB29" s="100">
        <v>42.038339946472369</v>
      </c>
      <c r="AC29" s="100">
        <v>14225.774237886249</v>
      </c>
      <c r="AD29" s="100">
        <v>7.4295173214588308</v>
      </c>
      <c r="AE29" s="100">
        <v>2514.148661581668</v>
      </c>
      <c r="AF29" s="100">
        <v>42.325017899516553</v>
      </c>
      <c r="AG29" s="100">
        <v>14322.786057196401</v>
      </c>
      <c r="AH29" s="100">
        <v>5.7875927378542551</v>
      </c>
      <c r="AI29" s="100">
        <v>1958.5213824898799</v>
      </c>
      <c r="AJ29" s="100">
        <v>20</v>
      </c>
      <c r="AK29" s="100">
        <v>6768</v>
      </c>
      <c r="AL29" s="100">
        <v>3.2995091698323895</v>
      </c>
      <c r="AM29" s="100">
        <v>1116.5539030712805</v>
      </c>
      <c r="AN29" s="100">
        <v>11.040372135200826</v>
      </c>
      <c r="AO29" s="100">
        <v>3736.0619305519594</v>
      </c>
      <c r="AP29" s="100">
        <v>3.9829062476589665</v>
      </c>
      <c r="AQ29" s="100">
        <v>1347.8154742077941</v>
      </c>
      <c r="AR29" s="100">
        <v>4.8798914477991087</v>
      </c>
      <c r="AS29" s="100">
        <v>1651.3552659352183</v>
      </c>
      <c r="AT29" s="100">
        <v>5.3329604555513086</v>
      </c>
      <c r="AU29" s="100">
        <v>1804.6738181585627</v>
      </c>
      <c r="AV29" s="100">
        <v>4.4471171371860496</v>
      </c>
      <c r="AW29" s="100">
        <v>1504.904439223759</v>
      </c>
      <c r="AX29" s="100">
        <v>4.8470634272674946</v>
      </c>
      <c r="AY29" s="100">
        <v>1640.24626378732</v>
      </c>
      <c r="AZ29" s="100">
        <v>24.741736880347613</v>
      </c>
      <c r="BA29" s="100">
        <v>8372.603760309632</v>
      </c>
      <c r="BB29" s="100">
        <v>21.252328515084947</v>
      </c>
      <c r="BC29" s="100">
        <v>7191.7879695047459</v>
      </c>
      <c r="BD29" s="100">
        <v>4.6460961514966428</v>
      </c>
      <c r="BE29" s="100">
        <v>1572.2389376664639</v>
      </c>
      <c r="BF29" s="100">
        <v>36.870228870079856</v>
      </c>
      <c r="BG29" s="100">
        <v>12476.885449635023</v>
      </c>
      <c r="BH29" s="100">
        <v>0</v>
      </c>
      <c r="BI29" s="100">
        <v>0</v>
      </c>
      <c r="BJ29" s="100">
        <v>49.125836049063125</v>
      </c>
      <c r="BK29" s="100">
        <v>16624.18291900296</v>
      </c>
      <c r="BL29" s="100">
        <v>4.2763469126094895</v>
      </c>
      <c r="BM29" s="100">
        <v>1447.1157952270512</v>
      </c>
      <c r="BN29" s="100">
        <v>22.063205309970705</v>
      </c>
      <c r="BO29" s="100">
        <v>7466.1886768940858</v>
      </c>
      <c r="BP29" s="100">
        <v>3.6867687091862256</v>
      </c>
      <c r="BQ29" s="100">
        <v>1247.6025311886187</v>
      </c>
      <c r="BR29" s="100">
        <v>9.6727262483733742</v>
      </c>
      <c r="BS29" s="100">
        <v>3273.2505624495498</v>
      </c>
      <c r="BT29" s="100">
        <v>1.330527867772785</v>
      </c>
      <c r="BU29" s="100">
        <v>450.2506304543104</v>
      </c>
      <c r="BV29" s="100">
        <v>8.9862227473771306</v>
      </c>
      <c r="BW29" s="100">
        <v>3040.9377777124209</v>
      </c>
      <c r="BX29" s="100">
        <v>3.0844055116550924</v>
      </c>
      <c r="BY29" s="100">
        <v>1043.7628251440831</v>
      </c>
      <c r="BZ29" s="100">
        <v>9.2978856559582717</v>
      </c>
      <c r="CA29" s="100">
        <v>3146.4045059762789</v>
      </c>
      <c r="CB29" s="100">
        <v>8.4532795931880873</v>
      </c>
      <c r="CC29" s="100">
        <v>2860.5898143348486</v>
      </c>
      <c r="CD29" s="100">
        <v>22</v>
      </c>
      <c r="CE29" s="100">
        <v>7444.7999999999993</v>
      </c>
      <c r="CF29" s="100">
        <v>13.50822208217871</v>
      </c>
      <c r="CG29" s="100">
        <v>4571.1823526092749</v>
      </c>
      <c r="CH29" s="100">
        <v>52.15718360493652</v>
      </c>
      <c r="CI29" s="100">
        <v>17649.990931910517</v>
      </c>
      <c r="CJ29" s="100">
        <v>8.1063055876618186</v>
      </c>
      <c r="CK29" s="100">
        <v>2743.1738108647592</v>
      </c>
      <c r="CL29" s="100">
        <v>28.745735189152025</v>
      </c>
      <c r="CM29" s="100">
        <v>9727.5567880090439</v>
      </c>
      <c r="CN29" s="100">
        <v>4.5124301690883488</v>
      </c>
      <c r="CO29" s="100">
        <v>1527.0063692194972</v>
      </c>
      <c r="CP29" s="100">
        <v>5.8981431180686377</v>
      </c>
      <c r="CQ29" s="100">
        <v>1995.9316311544269</v>
      </c>
      <c r="CR29" s="100">
        <v>0.99706550658193505</v>
      </c>
      <c r="CS29" s="100">
        <v>337.40696742732678</v>
      </c>
      <c r="CT29" s="100">
        <v>8.130850772865422</v>
      </c>
      <c r="CU29" s="100">
        <v>2751.4799015376584</v>
      </c>
    </row>
    <row r="30" spans="2:99">
      <c r="C30" s="99" t="s">
        <v>196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2.3133439023139966</v>
      </c>
      <c r="O30" s="100">
        <v>322.01747120210831</v>
      </c>
      <c r="P30" s="100">
        <v>17.737315212029827</v>
      </c>
      <c r="Q30" s="100">
        <v>2469.0342775145518</v>
      </c>
      <c r="R30" s="100">
        <v>6.3326908841329583</v>
      </c>
      <c r="S30" s="100">
        <v>881.51057107130771</v>
      </c>
      <c r="T30" s="100">
        <v>19.507853186107543</v>
      </c>
      <c r="U30" s="100">
        <v>2715.4931635061698</v>
      </c>
      <c r="V30" s="100">
        <v>3.9656642292708333</v>
      </c>
      <c r="W30" s="100">
        <v>552.0204607144999</v>
      </c>
      <c r="X30" s="100">
        <v>26.554724214095611</v>
      </c>
      <c r="Y30" s="100">
        <v>3696.4176106021087</v>
      </c>
      <c r="Z30" s="100">
        <v>3.7801998774204773</v>
      </c>
      <c r="AA30" s="100">
        <v>526.20382293693035</v>
      </c>
      <c r="AB30" s="100">
        <v>40.445978584863568</v>
      </c>
      <c r="AC30" s="100">
        <v>5630.080219013008</v>
      </c>
      <c r="AD30" s="100">
        <v>6.6835818474167796</v>
      </c>
      <c r="AE30" s="100">
        <v>930.35459316041567</v>
      </c>
      <c r="AF30" s="100">
        <v>49.250929919437446</v>
      </c>
      <c r="AG30" s="100">
        <v>6855.7294447856921</v>
      </c>
      <c r="AH30" s="100">
        <v>5.8100252678459379</v>
      </c>
      <c r="AI30" s="100">
        <v>808.75551728415451</v>
      </c>
      <c r="AJ30" s="100">
        <v>20</v>
      </c>
      <c r="AK30" s="100">
        <v>2784</v>
      </c>
      <c r="AL30" s="100">
        <v>3.1675288030390938</v>
      </c>
      <c r="AM30" s="100">
        <v>440.92000938304182</v>
      </c>
      <c r="AN30" s="100">
        <v>10.560355955409486</v>
      </c>
      <c r="AO30" s="100">
        <v>1470.0015489930004</v>
      </c>
      <c r="AP30" s="100">
        <v>3.9829062476589665</v>
      </c>
      <c r="AQ30" s="100">
        <v>554.4205496741281</v>
      </c>
      <c r="AR30" s="100">
        <v>4.8798914477991087</v>
      </c>
      <c r="AS30" s="100">
        <v>679.2808895336359</v>
      </c>
      <c r="AT30" s="100">
        <v>4.5330163872186127</v>
      </c>
      <c r="AU30" s="100">
        <v>630.99588110083084</v>
      </c>
      <c r="AV30" s="100">
        <v>3.923926885752397</v>
      </c>
      <c r="AW30" s="100">
        <v>546.21062249673366</v>
      </c>
      <c r="AX30" s="100">
        <v>4.4064212975159052</v>
      </c>
      <c r="AY30" s="100">
        <v>613.37384461421391</v>
      </c>
      <c r="AZ30" s="100">
        <v>25.170165224596058</v>
      </c>
      <c r="BA30" s="100">
        <v>3503.6869992637712</v>
      </c>
      <c r="BB30" s="100">
        <v>22.912666680325959</v>
      </c>
      <c r="BC30" s="100">
        <v>3189.4432019013734</v>
      </c>
      <c r="BD30" s="100">
        <v>4.9027865466069542</v>
      </c>
      <c r="BE30" s="100">
        <v>682.46788728768797</v>
      </c>
      <c r="BF30" s="100">
        <v>42.271599978435503</v>
      </c>
      <c r="BG30" s="100">
        <v>5884.206716998222</v>
      </c>
      <c r="BH30" s="100">
        <v>0</v>
      </c>
      <c r="BI30" s="100">
        <v>0</v>
      </c>
      <c r="BJ30" s="100">
        <v>46.385749576207012</v>
      </c>
      <c r="BK30" s="100">
        <v>6456.896341008015</v>
      </c>
      <c r="BL30" s="100">
        <v>4.371907737472271</v>
      </c>
      <c r="BM30" s="100">
        <v>608.56955705614007</v>
      </c>
      <c r="BN30" s="100">
        <v>23.166365575469239</v>
      </c>
      <c r="BO30" s="100">
        <v>3224.7580881053177</v>
      </c>
      <c r="BP30" s="100">
        <v>4.3012301607172629</v>
      </c>
      <c r="BQ30" s="100">
        <v>598.73123837184301</v>
      </c>
      <c r="BR30" s="100">
        <v>9.6727262483733742</v>
      </c>
      <c r="BS30" s="100">
        <v>1346.4434937735737</v>
      </c>
      <c r="BT30" s="100">
        <v>1.4635806545500634</v>
      </c>
      <c r="BU30" s="100">
        <v>203.73042711336879</v>
      </c>
      <c r="BV30" s="100">
        <v>8.9862227473771306</v>
      </c>
      <c r="BW30" s="100">
        <v>1250.8822064348965</v>
      </c>
      <c r="BX30" s="100">
        <v>2.9442052611253153</v>
      </c>
      <c r="BY30" s="100">
        <v>409.83337234864388</v>
      </c>
      <c r="BZ30" s="100">
        <v>9.8144348590670649</v>
      </c>
      <c r="CA30" s="100">
        <v>1366.1693323821353</v>
      </c>
      <c r="CB30" s="100">
        <v>8.8759435728474916</v>
      </c>
      <c r="CC30" s="100">
        <v>1235.5313453403708</v>
      </c>
      <c r="CD30" s="100">
        <v>20</v>
      </c>
      <c r="CE30" s="100">
        <v>2784</v>
      </c>
      <c r="CF30" s="100">
        <v>13.378956799095661</v>
      </c>
      <c r="CG30" s="100">
        <v>1862.3507864341159</v>
      </c>
      <c r="CH30" s="100">
        <v>56.104213715580372</v>
      </c>
      <c r="CI30" s="100">
        <v>7809.7065492087868</v>
      </c>
      <c r="CJ30" s="100">
        <v>8.4417389223236867</v>
      </c>
      <c r="CK30" s="100">
        <v>1175.0900579874572</v>
      </c>
      <c r="CL30" s="100">
        <v>26.291830965687826</v>
      </c>
      <c r="CM30" s="100">
        <v>3659.8228704237449</v>
      </c>
      <c r="CN30" s="100">
        <v>4.1200449369937102</v>
      </c>
      <c r="CO30" s="100">
        <v>573.51025522952443</v>
      </c>
      <c r="CP30" s="100">
        <v>6.2667770629479271</v>
      </c>
      <c r="CQ30" s="100">
        <v>872.33536716235142</v>
      </c>
      <c r="CR30" s="100">
        <v>0.95718288631865767</v>
      </c>
      <c r="CS30" s="100">
        <v>133.23985777555714</v>
      </c>
      <c r="CT30" s="100">
        <v>7.8181257431398281</v>
      </c>
      <c r="CU30" s="100">
        <v>1088.2831034450639</v>
      </c>
    </row>
    <row r="31" spans="2:99">
      <c r="C31" s="99" t="s">
        <v>197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2.2254953996944775</v>
      </c>
      <c r="O31" s="100">
        <v>758.44883221587793</v>
      </c>
      <c r="P31" s="100">
        <v>18.028090871243428</v>
      </c>
      <c r="Q31" s="100">
        <v>6143.9733689197601</v>
      </c>
      <c r="R31" s="100">
        <v>6.6162442073030912</v>
      </c>
      <c r="S31" s="100">
        <v>2254.8160258488933</v>
      </c>
      <c r="T31" s="100">
        <v>16.906806094626539</v>
      </c>
      <c r="U31" s="100">
        <v>5761.8395170487247</v>
      </c>
      <c r="V31" s="100">
        <v>4.1989385956985288</v>
      </c>
      <c r="W31" s="100">
        <v>1430.9982734140588</v>
      </c>
      <c r="X31" s="100">
        <v>29.678809415753918</v>
      </c>
      <c r="Y31" s="100">
        <v>10114.538248888935</v>
      </c>
      <c r="Z31" s="100">
        <v>4.2002220860227526</v>
      </c>
      <c r="AA31" s="100">
        <v>1431.4356869165542</v>
      </c>
      <c r="AB31" s="100">
        <v>44.267645852724691</v>
      </c>
      <c r="AC31" s="100">
        <v>15086.413706608575</v>
      </c>
      <c r="AD31" s="100">
        <v>6.9521186180719186</v>
      </c>
      <c r="AE31" s="100">
        <v>2369.28202503891</v>
      </c>
      <c r="AF31" s="100">
        <v>45.403201019481394</v>
      </c>
      <c r="AG31" s="100">
        <v>15473.41090743926</v>
      </c>
      <c r="AH31" s="100">
        <v>5.1819144280788096</v>
      </c>
      <c r="AI31" s="100">
        <v>1765.9964370892583</v>
      </c>
      <c r="AJ31" s="100">
        <v>19</v>
      </c>
      <c r="AK31" s="100">
        <v>6475.2</v>
      </c>
      <c r="AL31" s="100">
        <v>3.2995091698323895</v>
      </c>
      <c r="AM31" s="100">
        <v>1124.4727250788783</v>
      </c>
      <c r="AN31" s="100">
        <v>11.520388314992166</v>
      </c>
      <c r="AO31" s="100">
        <v>3926.1483377493305</v>
      </c>
      <c r="AP31" s="100">
        <v>3.451852081304438</v>
      </c>
      <c r="AQ31" s="100">
        <v>1176.3911893085526</v>
      </c>
      <c r="AR31" s="100">
        <v>4.5748982323116643</v>
      </c>
      <c r="AS31" s="100">
        <v>1559.1253175718152</v>
      </c>
      <c r="AT31" s="100">
        <v>4.7996644099961783</v>
      </c>
      <c r="AU31" s="100">
        <v>1635.7256309266977</v>
      </c>
      <c r="AV31" s="100">
        <v>4.1855220114692235</v>
      </c>
      <c r="AW31" s="100">
        <v>1426.4259015087114</v>
      </c>
      <c r="AX31" s="100">
        <v>5.287705557019085</v>
      </c>
      <c r="AY31" s="100">
        <v>1802.0500538321041</v>
      </c>
      <c r="AZ31" s="100">
        <v>21.10009595423584</v>
      </c>
      <c r="BA31" s="100">
        <v>7190.9127012035742</v>
      </c>
      <c r="BB31" s="100">
        <v>24.739038662091069</v>
      </c>
      <c r="BC31" s="100">
        <v>8431.0643760406365</v>
      </c>
      <c r="BD31" s="100">
        <v>4.3123986378532368</v>
      </c>
      <c r="BE31" s="100">
        <v>1469.6654557803831</v>
      </c>
      <c r="BF31" s="100">
        <v>41.097388867923407</v>
      </c>
      <c r="BG31" s="100">
        <v>14005.990126188297</v>
      </c>
      <c r="BH31" s="100">
        <v>0</v>
      </c>
      <c r="BI31" s="100">
        <v>0</v>
      </c>
      <c r="BJ31" s="100">
        <v>49.712997436103713</v>
      </c>
      <c r="BK31" s="100">
        <v>16942.189526224145</v>
      </c>
      <c r="BL31" s="100">
        <v>4.5869195934135307</v>
      </c>
      <c r="BM31" s="100">
        <v>1563.2221974353313</v>
      </c>
      <c r="BN31" s="100">
        <v>22.476890409532654</v>
      </c>
      <c r="BO31" s="100">
        <v>7660.1242515687291</v>
      </c>
      <c r="BP31" s="100">
        <v>3.9939994349517449</v>
      </c>
      <c r="BQ31" s="100">
        <v>1361.1550074315546</v>
      </c>
      <c r="BR31" s="100">
        <v>8.7054536235360374</v>
      </c>
      <c r="BS31" s="100">
        <v>2966.8185949010817</v>
      </c>
      <c r="BT31" s="100">
        <v>1.2640014743841455</v>
      </c>
      <c r="BU31" s="100">
        <v>430.77170247011679</v>
      </c>
      <c r="BV31" s="100">
        <v>10.184385780360749</v>
      </c>
      <c r="BW31" s="100">
        <v>3470.8386739469433</v>
      </c>
      <c r="BX31" s="100">
        <v>2.8040050105955383</v>
      </c>
      <c r="BY31" s="100">
        <v>955.60490761095946</v>
      </c>
      <c r="BZ31" s="100">
        <v>9.8144348590670649</v>
      </c>
      <c r="CA31" s="100">
        <v>3344.7593999700557</v>
      </c>
      <c r="CB31" s="100">
        <v>9.7212715321663001</v>
      </c>
      <c r="CC31" s="100">
        <v>3313.0093381622751</v>
      </c>
      <c r="CD31" s="100">
        <v>23</v>
      </c>
      <c r="CE31" s="100">
        <v>7838.4000000000005</v>
      </c>
      <c r="CF31" s="100">
        <v>14.219181139135484</v>
      </c>
      <c r="CG31" s="100">
        <v>4845.8969322173734</v>
      </c>
      <c r="CH31" s="100">
        <v>45.954707716781911</v>
      </c>
      <c r="CI31" s="100">
        <v>15661.364389879276</v>
      </c>
      <c r="CJ31" s="100">
        <v>7.4354389183380816</v>
      </c>
      <c r="CK31" s="100">
        <v>2533.9975833696185</v>
      </c>
      <c r="CL31" s="100">
        <v>24.714321107746557</v>
      </c>
      <c r="CM31" s="100">
        <v>8422.6406335200263</v>
      </c>
      <c r="CN31" s="100">
        <v>4.1200449369937102</v>
      </c>
      <c r="CO31" s="100">
        <v>1404.1113145274564</v>
      </c>
      <c r="CP31" s="100">
        <v>6.2667770629479271</v>
      </c>
      <c r="CQ31" s="100">
        <v>2135.7176230526538</v>
      </c>
      <c r="CR31" s="100">
        <v>0.99706550658193505</v>
      </c>
      <c r="CS31" s="100">
        <v>339.79992464312346</v>
      </c>
      <c r="CT31" s="100">
        <v>9.3817508917677941</v>
      </c>
      <c r="CU31" s="100">
        <v>3197.3007039144645</v>
      </c>
    </row>
    <row r="32" spans="2:99">
      <c r="C32" s="99" t="s">
        <v>198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2.2840610681074902</v>
      </c>
      <c r="O32" s="100">
        <v>1918.6112972102917</v>
      </c>
      <c r="P32" s="100">
        <v>18.464254360063837</v>
      </c>
      <c r="Q32" s="100">
        <v>15509.973662453624</v>
      </c>
      <c r="R32" s="100">
        <v>6.1436553353528698</v>
      </c>
      <c r="S32" s="100">
        <v>5160.6704816964102</v>
      </c>
      <c r="T32" s="100">
        <v>15.606282548886035</v>
      </c>
      <c r="U32" s="100">
        <v>13109.277341064269</v>
      </c>
      <c r="V32" s="100">
        <v>3.7323898628431369</v>
      </c>
      <c r="W32" s="100">
        <v>3135.207484788235</v>
      </c>
      <c r="X32" s="100">
        <v>28.116766814924762</v>
      </c>
      <c r="Y32" s="100">
        <v>23618.084124536799</v>
      </c>
      <c r="Z32" s="100">
        <v>3.9902109817216154</v>
      </c>
      <c r="AA32" s="100">
        <v>3351.7772246461568</v>
      </c>
      <c r="AB32" s="100">
        <v>41.40139540182885</v>
      </c>
      <c r="AC32" s="100">
        <v>34777.172137536232</v>
      </c>
      <c r="AD32" s="100">
        <v>7.0714682939186471</v>
      </c>
      <c r="AE32" s="100">
        <v>5940.0333668916637</v>
      </c>
      <c r="AF32" s="100">
        <v>44.890170499487255</v>
      </c>
      <c r="AG32" s="100">
        <v>37707.743219569296</v>
      </c>
      <c r="AH32" s="100">
        <v>5.473537317970691</v>
      </c>
      <c r="AI32" s="100">
        <v>4597.7713470953804</v>
      </c>
      <c r="AJ32" s="100">
        <v>19</v>
      </c>
      <c r="AK32" s="100">
        <v>15960</v>
      </c>
      <c r="AL32" s="100">
        <v>3.6954502702122762</v>
      </c>
      <c r="AM32" s="100">
        <v>3104.1782269783121</v>
      </c>
      <c r="AN32" s="100">
        <v>10.560355955409486</v>
      </c>
      <c r="AO32" s="100">
        <v>8870.6990025439682</v>
      </c>
      <c r="AP32" s="100">
        <v>3.451852081304438</v>
      </c>
      <c r="AQ32" s="100">
        <v>2899.5557482957279</v>
      </c>
      <c r="AR32" s="100">
        <v>4.2699050168242199</v>
      </c>
      <c r="AS32" s="100">
        <v>3586.7202141323446</v>
      </c>
      <c r="AT32" s="100">
        <v>4.7996644099961783</v>
      </c>
      <c r="AU32" s="100">
        <v>4031.7181043967898</v>
      </c>
      <c r="AV32" s="100">
        <v>3.6623317600355705</v>
      </c>
      <c r="AW32" s="100">
        <v>3076.3586784298791</v>
      </c>
      <c r="AX32" s="100">
        <v>4.8470634272674946</v>
      </c>
      <c r="AY32" s="100">
        <v>4071.5332789046956</v>
      </c>
      <c r="AZ32" s="100">
        <v>22.599595159105395</v>
      </c>
      <c r="BA32" s="100">
        <v>18983.659933648531</v>
      </c>
      <c r="BB32" s="100">
        <v>19.924057982892133</v>
      </c>
      <c r="BC32" s="100">
        <v>16736.208705629393</v>
      </c>
      <c r="BD32" s="100">
        <v>3.9787011242098318</v>
      </c>
      <c r="BE32" s="100">
        <v>3342.1089443362589</v>
      </c>
      <c r="BF32" s="100">
        <v>31.93854220592905</v>
      </c>
      <c r="BG32" s="100">
        <v>26828.375452980403</v>
      </c>
      <c r="BH32" s="100">
        <v>0</v>
      </c>
      <c r="BI32" s="100">
        <v>0</v>
      </c>
      <c r="BJ32" s="100">
        <v>40.905576630494785</v>
      </c>
      <c r="BK32" s="100">
        <v>34360.684369615621</v>
      </c>
      <c r="BL32" s="100">
        <v>4.4913587685507483</v>
      </c>
      <c r="BM32" s="100">
        <v>3772.7413655826285</v>
      </c>
      <c r="BN32" s="100">
        <v>20.408464911722898</v>
      </c>
      <c r="BO32" s="100">
        <v>17143.110525847234</v>
      </c>
      <c r="BP32" s="100">
        <v>3.9939994349517449</v>
      </c>
      <c r="BQ32" s="100">
        <v>3354.9595253594657</v>
      </c>
      <c r="BR32" s="100">
        <v>9.1890899359547049</v>
      </c>
      <c r="BS32" s="100">
        <v>7718.8355462019517</v>
      </c>
      <c r="BT32" s="100">
        <v>1.3970542611614243</v>
      </c>
      <c r="BU32" s="100">
        <v>1173.5255793755964</v>
      </c>
      <c r="BV32" s="100">
        <v>9.5853042638689399</v>
      </c>
      <c r="BW32" s="100">
        <v>8051.6555816499094</v>
      </c>
      <c r="BX32" s="100">
        <v>2.5236045095359847</v>
      </c>
      <c r="BY32" s="100">
        <v>2119.8277880102273</v>
      </c>
      <c r="BZ32" s="100">
        <v>9.2978856559582717</v>
      </c>
      <c r="CA32" s="100">
        <v>7810.2239510049485</v>
      </c>
      <c r="CB32" s="100">
        <v>8.4532795931880873</v>
      </c>
      <c r="CC32" s="100">
        <v>7100.7548582779937</v>
      </c>
      <c r="CD32" s="100">
        <v>19</v>
      </c>
      <c r="CE32" s="100">
        <v>15960</v>
      </c>
      <c r="CF32" s="100">
        <v>12.409467175972786</v>
      </c>
      <c r="CG32" s="100">
        <v>10423.952427817139</v>
      </c>
      <c r="CH32" s="100">
        <v>47.64629204991499</v>
      </c>
      <c r="CI32" s="100">
        <v>40022.885321928588</v>
      </c>
      <c r="CJ32" s="100">
        <v>6.4850444701294538</v>
      </c>
      <c r="CK32" s="100">
        <v>5447.4373549087413</v>
      </c>
      <c r="CL32" s="100">
        <v>23.837926742223626</v>
      </c>
      <c r="CM32" s="100">
        <v>20023.858463467845</v>
      </c>
      <c r="CN32" s="100">
        <v>4.3162375530410291</v>
      </c>
      <c r="CO32" s="100">
        <v>3625.6395445544645</v>
      </c>
      <c r="CP32" s="100">
        <v>6.2667770629479271</v>
      </c>
      <c r="CQ32" s="100">
        <v>5264.0927328762591</v>
      </c>
      <c r="CR32" s="100">
        <v>1.0768307471084899</v>
      </c>
      <c r="CS32" s="100">
        <v>904.53782757113152</v>
      </c>
      <c r="CT32" s="100">
        <v>8.130850772865422</v>
      </c>
      <c r="CU32" s="100">
        <v>6829.9146492069549</v>
      </c>
    </row>
    <row r="33" spans="2:99">
      <c r="C33" s="99" t="s">
        <v>199</v>
      </c>
      <c r="D33" s="100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2.2840610681074902</v>
      </c>
      <c r="O33" s="100">
        <v>1082.6449462829503</v>
      </c>
      <c r="P33" s="100">
        <v>18.318866530457033</v>
      </c>
      <c r="Q33" s="100">
        <v>8683.1427354366333</v>
      </c>
      <c r="R33" s="100">
        <v>6.0018786737678038</v>
      </c>
      <c r="S33" s="100">
        <v>2844.8904913659389</v>
      </c>
      <c r="T33" s="100">
        <v>16.256544321756287</v>
      </c>
      <c r="U33" s="100">
        <v>7705.6020085124801</v>
      </c>
      <c r="V33" s="100">
        <v>4.0823014124846804</v>
      </c>
      <c r="W33" s="100">
        <v>1935.0108695177385</v>
      </c>
      <c r="X33" s="100">
        <v>28.897788115339338</v>
      </c>
      <c r="Y33" s="100">
        <v>13697.551566670847</v>
      </c>
      <c r="Z33" s="100">
        <v>3.7801998774204773</v>
      </c>
      <c r="AA33" s="100">
        <v>1791.8147418973062</v>
      </c>
      <c r="AB33" s="100">
        <v>37.898200406289483</v>
      </c>
      <c r="AC33" s="100">
        <v>17963.746992581215</v>
      </c>
      <c r="AD33" s="100">
        <v>7.5488669973055593</v>
      </c>
      <c r="AE33" s="100">
        <v>3578.1629567228351</v>
      </c>
      <c r="AF33" s="100">
        <v>45.659716279478467</v>
      </c>
      <c r="AG33" s="100">
        <v>21642.705516472794</v>
      </c>
      <c r="AH33" s="100">
        <v>5.8324577978376206</v>
      </c>
      <c r="AI33" s="100">
        <v>2764.5849961750323</v>
      </c>
      <c r="AJ33" s="100">
        <v>22</v>
      </c>
      <c r="AK33" s="100">
        <v>10428</v>
      </c>
      <c r="AL33" s="100">
        <v>3.827430637005572</v>
      </c>
      <c r="AM33" s="100">
        <v>1814.2021219406411</v>
      </c>
      <c r="AN33" s="100">
        <v>10.080339775618144</v>
      </c>
      <c r="AO33" s="100">
        <v>4778.0810536430008</v>
      </c>
      <c r="AP33" s="100">
        <v>3.7173791644817022</v>
      </c>
      <c r="AQ33" s="100">
        <v>1762.0377239643269</v>
      </c>
      <c r="AR33" s="100">
        <v>4.5748982323116643</v>
      </c>
      <c r="AS33" s="100">
        <v>2168.501762115729</v>
      </c>
      <c r="AT33" s="100">
        <v>5.0663124327737439</v>
      </c>
      <c r="AU33" s="100">
        <v>2401.4320931347547</v>
      </c>
      <c r="AV33" s="100">
        <v>4.1855220114692235</v>
      </c>
      <c r="AW33" s="100">
        <v>1983.937433436412</v>
      </c>
      <c r="AX33" s="100">
        <v>4.8470634272674946</v>
      </c>
      <c r="AY33" s="100">
        <v>2297.5080645247926</v>
      </c>
      <c r="AZ33" s="100">
        <v>20.671667609987399</v>
      </c>
      <c r="BA33" s="100">
        <v>9798.3704471340261</v>
      </c>
      <c r="BB33" s="100">
        <v>22.580599047277754</v>
      </c>
      <c r="BC33" s="100">
        <v>10703.203948409655</v>
      </c>
      <c r="BD33" s="100">
        <v>4.3123986378532368</v>
      </c>
      <c r="BE33" s="100">
        <v>2044.0769543424342</v>
      </c>
      <c r="BF33" s="100">
        <v>37.339913314284694</v>
      </c>
      <c r="BG33" s="100">
        <v>17699.118910970945</v>
      </c>
      <c r="BH33" s="100">
        <v>0</v>
      </c>
      <c r="BI33" s="100">
        <v>0</v>
      </c>
      <c r="BJ33" s="100">
        <v>42.471340329269708</v>
      </c>
      <c r="BK33" s="100">
        <v>20131.415316073842</v>
      </c>
      <c r="BL33" s="100">
        <v>4.3480175312565761</v>
      </c>
      <c r="BM33" s="100">
        <v>2060.9603098156172</v>
      </c>
      <c r="BN33" s="100">
        <v>18.20214438072583</v>
      </c>
      <c r="BO33" s="100">
        <v>8627.8164364640434</v>
      </c>
      <c r="BP33" s="100">
        <v>3.9939994349517449</v>
      </c>
      <c r="BQ33" s="100">
        <v>1893.1557321671271</v>
      </c>
      <c r="BR33" s="100">
        <v>9.6727262483733742</v>
      </c>
      <c r="BS33" s="100">
        <v>4584.8722417289791</v>
      </c>
      <c r="BT33" s="100">
        <v>1.3970542611614243</v>
      </c>
      <c r="BU33" s="100">
        <v>662.20371979051515</v>
      </c>
      <c r="BV33" s="100">
        <v>8.9862227473771306</v>
      </c>
      <c r="BW33" s="100">
        <v>4259.4695822567601</v>
      </c>
      <c r="BX33" s="100">
        <v>2.8040050105955383</v>
      </c>
      <c r="BY33" s="100">
        <v>1329.0983750222852</v>
      </c>
      <c r="BZ33" s="100">
        <v>10.330984062175858</v>
      </c>
      <c r="CA33" s="100">
        <v>4896.8864454713566</v>
      </c>
      <c r="CB33" s="100">
        <v>8.4532795931880873</v>
      </c>
      <c r="CC33" s="100">
        <v>4006.8545271711532</v>
      </c>
      <c r="CD33" s="100">
        <v>20</v>
      </c>
      <c r="CE33" s="100">
        <v>9480</v>
      </c>
      <c r="CF33" s="100">
        <v>12.73263038368041</v>
      </c>
      <c r="CG33" s="100">
        <v>6035.2668018645145</v>
      </c>
      <c r="CH33" s="100">
        <v>45.108915550215372</v>
      </c>
      <c r="CI33" s="100">
        <v>21381.625970802084</v>
      </c>
      <c r="CJ33" s="100">
        <v>7.0441000278992343</v>
      </c>
      <c r="CK33" s="100">
        <v>3338.9034132242368</v>
      </c>
      <c r="CL33" s="100">
        <v>24.539042234641968</v>
      </c>
      <c r="CM33" s="100">
        <v>11631.506019220293</v>
      </c>
      <c r="CN33" s="100">
        <v>3.92385232094639</v>
      </c>
      <c r="CO33" s="100">
        <v>1859.9060001285889</v>
      </c>
      <c r="CP33" s="100">
        <v>6.6354110078272175</v>
      </c>
      <c r="CQ33" s="100">
        <v>3145.184817710101</v>
      </c>
      <c r="CR33" s="100">
        <v>0.95718288631865767</v>
      </c>
      <c r="CS33" s="100">
        <v>453.70468811504372</v>
      </c>
      <c r="CT33" s="100">
        <v>8.443575802591015</v>
      </c>
      <c r="CU33" s="100">
        <v>4002.2549304281411</v>
      </c>
    </row>
    <row r="34" spans="2:99">
      <c r="C34" s="99" t="s">
        <v>200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2.2840610681074902</v>
      </c>
      <c r="O34" s="100">
        <v>1252.5790897501477</v>
      </c>
      <c r="P34" s="100">
        <v>18.318866530457033</v>
      </c>
      <c r="Q34" s="100">
        <v>10046.066405302636</v>
      </c>
      <c r="R34" s="100">
        <v>5.8601020121827379</v>
      </c>
      <c r="S34" s="100">
        <v>3213.6799434810132</v>
      </c>
      <c r="T34" s="100">
        <v>18.857591413237294</v>
      </c>
      <c r="U34" s="100">
        <v>10341.503131019332</v>
      </c>
      <c r="V34" s="100">
        <v>3.8490270460569849</v>
      </c>
      <c r="W34" s="100">
        <v>2110.8064320576505</v>
      </c>
      <c r="X34" s="100">
        <v>26.554724214095611</v>
      </c>
      <c r="Y34" s="100">
        <v>14562.610759010033</v>
      </c>
      <c r="Z34" s="100">
        <v>3.6751943252699086</v>
      </c>
      <c r="AA34" s="100">
        <v>2015.4765679780178</v>
      </c>
      <c r="AB34" s="100">
        <v>35.987366772358918</v>
      </c>
      <c r="AC34" s="100">
        <v>19735.471937961629</v>
      </c>
      <c r="AD34" s="100">
        <v>7.2803302266504213</v>
      </c>
      <c r="AE34" s="100">
        <v>3992.5330962950907</v>
      </c>
      <c r="AF34" s="100">
        <v>41.298956859528275</v>
      </c>
      <c r="AG34" s="100">
        <v>22648.347941765303</v>
      </c>
      <c r="AH34" s="100">
        <v>5.473537317970691</v>
      </c>
      <c r="AI34" s="100">
        <v>3001.6878651751267</v>
      </c>
      <c r="AJ34" s="100">
        <v>19</v>
      </c>
      <c r="AK34" s="100">
        <v>10419.6</v>
      </c>
      <c r="AL34" s="100">
        <v>3.0355484362457981</v>
      </c>
      <c r="AM34" s="100">
        <v>1664.6947624371955</v>
      </c>
      <c r="AN34" s="100">
        <v>9.6003235958268043</v>
      </c>
      <c r="AO34" s="100">
        <v>5264.8174599514196</v>
      </c>
      <c r="AP34" s="100">
        <v>3.7173791644817022</v>
      </c>
      <c r="AQ34" s="100">
        <v>2038.6107338017655</v>
      </c>
      <c r="AR34" s="100">
        <v>4.8798914477991087</v>
      </c>
      <c r="AS34" s="100">
        <v>2676.1324699730312</v>
      </c>
      <c r="AT34" s="100">
        <v>4.5330163872186127</v>
      </c>
      <c r="AU34" s="100">
        <v>2485.9061867506871</v>
      </c>
      <c r="AV34" s="100">
        <v>3.923926885752397</v>
      </c>
      <c r="AW34" s="100">
        <v>2151.8815041466146</v>
      </c>
      <c r="AX34" s="100">
        <v>4.4064212975159052</v>
      </c>
      <c r="AY34" s="100">
        <v>2416.4814395577223</v>
      </c>
      <c r="AZ34" s="100">
        <v>23.456451847602281</v>
      </c>
      <c r="BA34" s="100">
        <v>12863.518193225091</v>
      </c>
      <c r="BB34" s="100">
        <v>22.746632863801857</v>
      </c>
      <c r="BC34" s="100">
        <v>12474.253462508937</v>
      </c>
      <c r="BD34" s="100">
        <v>4.1070463217649875</v>
      </c>
      <c r="BE34" s="100">
        <v>2252.3042028559189</v>
      </c>
      <c r="BF34" s="100">
        <v>37.809597758489538</v>
      </c>
      <c r="BG34" s="100">
        <v>20734.783410755663</v>
      </c>
      <c r="BH34" s="100">
        <v>0</v>
      </c>
      <c r="BI34" s="100">
        <v>0</v>
      </c>
      <c r="BJ34" s="100">
        <v>45.211426802125821</v>
      </c>
      <c r="BK34" s="100">
        <v>24793.946458285798</v>
      </c>
      <c r="BL34" s="100">
        <v>4.5869195934135307</v>
      </c>
      <c r="BM34" s="100">
        <v>2515.46670502798</v>
      </c>
      <c r="BN34" s="100">
        <v>18.891619546662415</v>
      </c>
      <c r="BO34" s="100">
        <v>10360.164159389667</v>
      </c>
      <c r="BP34" s="100">
        <v>3.6867687091862256</v>
      </c>
      <c r="BQ34" s="100">
        <v>2021.8239601177261</v>
      </c>
      <c r="BR34" s="100">
        <v>8.221817311117368</v>
      </c>
      <c r="BS34" s="100">
        <v>4508.8446134167643</v>
      </c>
      <c r="BT34" s="100">
        <v>1.3970542611614243</v>
      </c>
      <c r="BU34" s="100">
        <v>766.144556820925</v>
      </c>
      <c r="BV34" s="100">
        <v>8.9862227473771306</v>
      </c>
      <c r="BW34" s="100">
        <v>4928.0445546616183</v>
      </c>
      <c r="BX34" s="100">
        <v>2.8040050105955383</v>
      </c>
      <c r="BY34" s="100">
        <v>1537.7163478105931</v>
      </c>
      <c r="BZ34" s="100">
        <v>9.8144348590670649</v>
      </c>
      <c r="CA34" s="100">
        <v>5382.2360767123782</v>
      </c>
      <c r="CB34" s="100">
        <v>9.2986075525068959</v>
      </c>
      <c r="CC34" s="100">
        <v>5099.3563817947816</v>
      </c>
      <c r="CD34" s="100">
        <v>21</v>
      </c>
      <c r="CE34" s="100">
        <v>11516.4</v>
      </c>
      <c r="CF34" s="100">
        <v>13.831385289886336</v>
      </c>
      <c r="CG34" s="100">
        <v>7585.1316929736668</v>
      </c>
      <c r="CH34" s="100">
        <v>43.981192661459986</v>
      </c>
      <c r="CI34" s="100">
        <v>24119.286055544657</v>
      </c>
      <c r="CJ34" s="100">
        <v>7.2677222510071475</v>
      </c>
      <c r="CK34" s="100">
        <v>3985.6188824523197</v>
      </c>
      <c r="CL34" s="100">
        <v>25.941273219478656</v>
      </c>
      <c r="CM34" s="100">
        <v>14226.194233562095</v>
      </c>
      <c r="CN34" s="100">
        <v>4.3162375530410291</v>
      </c>
      <c r="CO34" s="100">
        <v>2367.0246740877001</v>
      </c>
      <c r="CP34" s="100">
        <v>7.004044952706507</v>
      </c>
      <c r="CQ34" s="100">
        <v>3841.0182520642484</v>
      </c>
      <c r="CR34" s="100">
        <v>0.91730026605538029</v>
      </c>
      <c r="CS34" s="100">
        <v>503.04746590477055</v>
      </c>
      <c r="CT34" s="100">
        <v>8.130850772865422</v>
      </c>
      <c r="CU34" s="100">
        <v>4458.9585638393974</v>
      </c>
    </row>
    <row r="35" spans="2:99">
      <c r="C35" s="99" t="s">
        <v>201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2.1962125654879716</v>
      </c>
      <c r="O35" s="100">
        <v>1104.2556779273518</v>
      </c>
      <c r="P35" s="100">
        <v>19.772744826525052</v>
      </c>
      <c r="Q35" s="100">
        <v>9941.7360987767934</v>
      </c>
      <c r="R35" s="100">
        <v>6.3799497713279809</v>
      </c>
      <c r="S35" s="100">
        <v>3207.8387450237083</v>
      </c>
      <c r="T35" s="100">
        <v>16.906806094626539</v>
      </c>
      <c r="U35" s="100">
        <v>8500.7421043782215</v>
      </c>
      <c r="V35" s="100">
        <v>4.1989385956985288</v>
      </c>
      <c r="W35" s="100">
        <v>2111.22632591722</v>
      </c>
      <c r="X35" s="100">
        <v>29.678809415753918</v>
      </c>
      <c r="Y35" s="100">
        <v>14922.505374241067</v>
      </c>
      <c r="Z35" s="100">
        <v>3.9902109817216154</v>
      </c>
      <c r="AA35" s="100">
        <v>2006.2780816096279</v>
      </c>
      <c r="AB35" s="100">
        <v>42.675284491115889</v>
      </c>
      <c r="AC35" s="100">
        <v>21457.133042133064</v>
      </c>
      <c r="AD35" s="100">
        <v>7.3996799024971489</v>
      </c>
      <c r="AE35" s="100">
        <v>3720.5590549755657</v>
      </c>
      <c r="AF35" s="100">
        <v>40.785926339534136</v>
      </c>
      <c r="AG35" s="100">
        <v>20507.163763517758</v>
      </c>
      <c r="AH35" s="100">
        <v>4.8678590081952446</v>
      </c>
      <c r="AI35" s="100">
        <v>2447.5595093205684</v>
      </c>
      <c r="AJ35" s="100">
        <v>19</v>
      </c>
      <c r="AK35" s="100">
        <v>9553.1999999999989</v>
      </c>
      <c r="AL35" s="100">
        <v>3.563469903418981</v>
      </c>
      <c r="AM35" s="100">
        <v>1791.7126674390634</v>
      </c>
      <c r="AN35" s="100">
        <v>10.080339775618144</v>
      </c>
      <c r="AO35" s="100">
        <v>5068.3948391808017</v>
      </c>
      <c r="AP35" s="100">
        <v>3.8501427060703346</v>
      </c>
      <c r="AQ35" s="100">
        <v>1935.8517526121639</v>
      </c>
      <c r="AR35" s="100">
        <v>3.9649118013367759</v>
      </c>
      <c r="AS35" s="100">
        <v>1993.5576537121306</v>
      </c>
      <c r="AT35" s="100">
        <v>4.5330163872186127</v>
      </c>
      <c r="AU35" s="100">
        <v>2279.2006394935179</v>
      </c>
      <c r="AV35" s="100">
        <v>3.6623317600355705</v>
      </c>
      <c r="AW35" s="100">
        <v>1841.4204089458844</v>
      </c>
      <c r="AX35" s="100">
        <v>4.4064212975159052</v>
      </c>
      <c r="AY35" s="100">
        <v>2215.5486283909968</v>
      </c>
      <c r="AZ35" s="100">
        <v>24.848843966409724</v>
      </c>
      <c r="BA35" s="100">
        <v>12493.998746310806</v>
      </c>
      <c r="BB35" s="100">
        <v>22.414565230753652</v>
      </c>
      <c r="BC35" s="100">
        <v>11270.043398022934</v>
      </c>
      <c r="BD35" s="100">
        <v>4.2867295983422062</v>
      </c>
      <c r="BE35" s="100">
        <v>2155.3676420464608</v>
      </c>
      <c r="BF35" s="100">
        <v>37.809597758489538</v>
      </c>
      <c r="BG35" s="100">
        <v>19010.665752968536</v>
      </c>
      <c r="BH35" s="100">
        <v>0</v>
      </c>
      <c r="BI35" s="100">
        <v>0</v>
      </c>
      <c r="BJ35" s="100">
        <v>47.560072350288202</v>
      </c>
      <c r="BK35" s="100">
        <v>23913.204377724902</v>
      </c>
      <c r="BL35" s="100">
        <v>4.1091154690996214</v>
      </c>
      <c r="BM35" s="100">
        <v>2066.0632578632894</v>
      </c>
      <c r="BN35" s="100">
        <v>20.408464911722898</v>
      </c>
      <c r="BO35" s="100">
        <v>10261.376157614272</v>
      </c>
      <c r="BP35" s="100">
        <v>3.9939994349517449</v>
      </c>
      <c r="BQ35" s="100">
        <v>2008.1829158937369</v>
      </c>
      <c r="BR35" s="100">
        <v>9.1890899359547049</v>
      </c>
      <c r="BS35" s="100">
        <v>4620.2744197980246</v>
      </c>
      <c r="BT35" s="100">
        <v>1.2640014743841455</v>
      </c>
      <c r="BU35" s="100">
        <v>635.53994132034825</v>
      </c>
      <c r="BV35" s="100">
        <v>10.184385780360749</v>
      </c>
      <c r="BW35" s="100">
        <v>5120.7091703653832</v>
      </c>
      <c r="BX35" s="100">
        <v>2.5236045095359847</v>
      </c>
      <c r="BY35" s="100">
        <v>1268.8683473946928</v>
      </c>
      <c r="BZ35" s="100">
        <v>9.2978856559582717</v>
      </c>
      <c r="CA35" s="100">
        <v>4674.9769078158179</v>
      </c>
      <c r="CB35" s="100">
        <v>9.2986075525068959</v>
      </c>
      <c r="CC35" s="100">
        <v>4675.3398774004663</v>
      </c>
      <c r="CD35" s="100">
        <v>24</v>
      </c>
      <c r="CE35" s="100">
        <v>12067.199999999997</v>
      </c>
      <c r="CF35" s="100">
        <v>11.827773402099062</v>
      </c>
      <c r="CG35" s="100">
        <v>5947.0044665754076</v>
      </c>
      <c r="CH35" s="100">
        <v>52.721045049314213</v>
      </c>
      <c r="CI35" s="100">
        <v>26508.141450795181</v>
      </c>
      <c r="CJ35" s="100">
        <v>7.1559111394531918</v>
      </c>
      <c r="CK35" s="100">
        <v>3597.9921209170643</v>
      </c>
      <c r="CL35" s="100">
        <v>26.992946458106168</v>
      </c>
      <c r="CM35" s="100">
        <v>13572.053479135779</v>
      </c>
      <c r="CN35" s="100">
        <v>3.92385232094639</v>
      </c>
      <c r="CO35" s="100">
        <v>1972.9129469718446</v>
      </c>
      <c r="CP35" s="100">
        <v>6.8197279802668618</v>
      </c>
      <c r="CQ35" s="100">
        <v>3428.9592284781775</v>
      </c>
      <c r="CR35" s="100">
        <v>0.99706550658193505</v>
      </c>
      <c r="CS35" s="100">
        <v>501.32453670939685</v>
      </c>
      <c r="CT35" s="100">
        <v>7.5054007134142351</v>
      </c>
      <c r="CU35" s="100">
        <v>3773.7154787046766</v>
      </c>
    </row>
    <row r="36" spans="2:99">
      <c r="C36" s="99" t="s">
        <v>202</v>
      </c>
      <c r="D36" s="100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2.1962125654879716</v>
      </c>
      <c r="O36" s="100">
        <v>1670.8785198232488</v>
      </c>
      <c r="P36" s="100">
        <v>17.737315212029827</v>
      </c>
      <c r="Q36" s="100">
        <v>13494.549413312292</v>
      </c>
      <c r="R36" s="100">
        <v>6.2854319969379358</v>
      </c>
      <c r="S36" s="100">
        <v>4781.9566632703809</v>
      </c>
      <c r="T36" s="100">
        <v>17.557067867496787</v>
      </c>
      <c r="U36" s="100">
        <v>13357.417233591555</v>
      </c>
      <c r="V36" s="100">
        <v>3.8490270460569849</v>
      </c>
      <c r="W36" s="100">
        <v>2928.339776640154</v>
      </c>
      <c r="X36" s="100">
        <v>24.992681613266456</v>
      </c>
      <c r="Y36" s="100">
        <v>19014.432171373119</v>
      </c>
      <c r="Z36" s="100">
        <v>3.9902109817216154</v>
      </c>
      <c r="AA36" s="100">
        <v>3035.7525148938048</v>
      </c>
      <c r="AB36" s="100">
        <v>35.987366772358918</v>
      </c>
      <c r="AC36" s="100">
        <v>27379.188640410663</v>
      </c>
      <c r="AD36" s="100">
        <v>6.1465083061065027</v>
      </c>
      <c r="AE36" s="100">
        <v>4676.263519285827</v>
      </c>
      <c r="AF36" s="100">
        <v>43.607594199501911</v>
      </c>
      <c r="AG36" s="100">
        <v>33176.657666981053</v>
      </c>
      <c r="AH36" s="100">
        <v>4.7108312982534635</v>
      </c>
      <c r="AI36" s="100">
        <v>3584.0004517112347</v>
      </c>
      <c r="AJ36" s="100">
        <v>20</v>
      </c>
      <c r="AK36" s="100">
        <v>15216</v>
      </c>
      <c r="AL36" s="100">
        <v>3.1675288030390938</v>
      </c>
      <c r="AM36" s="100">
        <v>2409.8559133521426</v>
      </c>
      <c r="AN36" s="100">
        <v>11.040372135200826</v>
      </c>
      <c r="AO36" s="100">
        <v>8399.5151204607882</v>
      </c>
      <c r="AP36" s="100">
        <v>3.5846156228930699</v>
      </c>
      <c r="AQ36" s="100">
        <v>2727.1755658970474</v>
      </c>
      <c r="AR36" s="100">
        <v>4.2699050168242199</v>
      </c>
      <c r="AS36" s="100">
        <v>3248.5437367998661</v>
      </c>
      <c r="AT36" s="100">
        <v>4.5330163872186127</v>
      </c>
      <c r="AU36" s="100">
        <v>3448.7188673959204</v>
      </c>
      <c r="AV36" s="100">
        <v>3.923926885752397</v>
      </c>
      <c r="AW36" s="100">
        <v>2985.3235746804235</v>
      </c>
      <c r="AX36" s="100">
        <v>4.8470634272674946</v>
      </c>
      <c r="AY36" s="100">
        <v>3687.6458554651099</v>
      </c>
      <c r="AZ36" s="100">
        <v>19.600596749366293</v>
      </c>
      <c r="BA36" s="100">
        <v>14912.134006917875</v>
      </c>
      <c r="BB36" s="100">
        <v>21.584396148133148</v>
      </c>
      <c r="BC36" s="100">
        <v>16421.408589499697</v>
      </c>
      <c r="BD36" s="100">
        <v>3.8503559266546761</v>
      </c>
      <c r="BE36" s="100">
        <v>2929.3507889988773</v>
      </c>
      <c r="BF36" s="100">
        <v>36.165702203772597</v>
      </c>
      <c r="BG36" s="100">
        <v>27514.866236630191</v>
      </c>
      <c r="BH36" s="100">
        <v>0</v>
      </c>
      <c r="BI36" s="100">
        <v>0</v>
      </c>
      <c r="BJ36" s="100">
        <v>43.449942641004036</v>
      </c>
      <c r="BK36" s="100">
        <v>33056.716361275867</v>
      </c>
      <c r="BL36" s="100">
        <v>4.5152489747664442</v>
      </c>
      <c r="BM36" s="100">
        <v>3435.2014200023104</v>
      </c>
      <c r="BN36" s="100">
        <v>18.340039413913146</v>
      </c>
      <c r="BO36" s="100">
        <v>13953.101986105121</v>
      </c>
      <c r="BP36" s="100">
        <v>3.6867687091862256</v>
      </c>
      <c r="BQ36" s="100">
        <v>2804.8936339488801</v>
      </c>
      <c r="BR36" s="100">
        <v>9.1890899359547049</v>
      </c>
      <c r="BS36" s="100">
        <v>6991.0596232743392</v>
      </c>
      <c r="BT36" s="100">
        <v>1.2640014743841455</v>
      </c>
      <c r="BU36" s="100">
        <v>961.65232171145783</v>
      </c>
      <c r="BV36" s="100">
        <v>9.5853042638689399</v>
      </c>
      <c r="BW36" s="100">
        <v>7292.4994839514893</v>
      </c>
      <c r="BX36" s="100">
        <v>2.8040050105955383</v>
      </c>
      <c r="BY36" s="100">
        <v>2133.2870120610855</v>
      </c>
      <c r="BZ36" s="100">
        <v>10.330984062175858</v>
      </c>
      <c r="CA36" s="100">
        <v>7859.8126745033924</v>
      </c>
      <c r="CB36" s="100">
        <v>8.4532795931880873</v>
      </c>
      <c r="CC36" s="100">
        <v>6431.2551144974968</v>
      </c>
      <c r="CD36" s="100">
        <v>20</v>
      </c>
      <c r="CE36" s="100">
        <v>15216</v>
      </c>
      <c r="CF36" s="100">
        <v>11.698508119016013</v>
      </c>
      <c r="CG36" s="100">
        <v>8900.2249769473819</v>
      </c>
      <c r="CH36" s="100">
        <v>47.082430605537297</v>
      </c>
      <c r="CI36" s="100">
        <v>35820.313204692771</v>
      </c>
      <c r="CJ36" s="100">
        <v>6.8204778047913219</v>
      </c>
      <c r="CK36" s="100">
        <v>5189.0195138852378</v>
      </c>
      <c r="CL36" s="100">
        <v>25.765994346374068</v>
      </c>
      <c r="CM36" s="100">
        <v>19602.768498721391</v>
      </c>
      <c r="CN36" s="100">
        <v>4.5124301690883488</v>
      </c>
      <c r="CO36" s="100">
        <v>3433.0568726424158</v>
      </c>
      <c r="CP36" s="100">
        <v>6.082460090508282</v>
      </c>
      <c r="CQ36" s="100">
        <v>4627.5356368587009</v>
      </c>
      <c r="CR36" s="100">
        <v>1.0369481268452125</v>
      </c>
      <c r="CS36" s="100">
        <v>788.91013490383762</v>
      </c>
      <c r="CT36" s="100">
        <v>7.8181257431398281</v>
      </c>
      <c r="CU36" s="100">
        <v>5948.0300653807808</v>
      </c>
    </row>
    <row r="37" spans="2:99">
      <c r="B37" s="99" t="s">
        <v>128</v>
      </c>
      <c r="C37" s="99" t="s">
        <v>203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0.38067684468458174</v>
      </c>
      <c r="O37" s="100">
        <v>327.53435716661414</v>
      </c>
      <c r="P37" s="100">
        <v>2.4715931033156315</v>
      </c>
      <c r="Q37" s="100">
        <v>2126.5587060927692</v>
      </c>
      <c r="R37" s="100">
        <v>0.99243663109546365</v>
      </c>
      <c r="S37" s="100">
        <v>853.89247739453685</v>
      </c>
      <c r="T37" s="100">
        <v>26.010470914810057</v>
      </c>
      <c r="U37" s="100">
        <v>22379.409175102573</v>
      </c>
      <c r="V37" s="100">
        <v>3.2658411299877446</v>
      </c>
      <c r="W37" s="100">
        <v>2809.9297082414555</v>
      </c>
      <c r="X37" s="100">
        <v>18.744511209949842</v>
      </c>
      <c r="Y37" s="100">
        <v>16127.777445040843</v>
      </c>
      <c r="Z37" s="100">
        <v>3.7801998774204773</v>
      </c>
      <c r="AA37" s="100">
        <v>3252.4839745325785</v>
      </c>
      <c r="AB37" s="100">
        <v>9.2356958973310501</v>
      </c>
      <c r="AC37" s="100">
        <v>7946.3927500636355</v>
      </c>
      <c r="AD37" s="100">
        <v>0.8951225688504616</v>
      </c>
      <c r="AE37" s="100">
        <v>770.1634582389371</v>
      </c>
      <c r="AF37" s="100">
        <v>6.925912019920891</v>
      </c>
      <c r="AG37" s="100">
        <v>5959.0547019399346</v>
      </c>
      <c r="AH37" s="100">
        <v>0.62811083976712845</v>
      </c>
      <c r="AI37" s="100">
        <v>540.42656653563733</v>
      </c>
      <c r="AJ37" s="100">
        <v>12</v>
      </c>
      <c r="AK37" s="100">
        <v>10324.799999999999</v>
      </c>
      <c r="AL37" s="100">
        <v>1.0558429343463647</v>
      </c>
      <c r="AM37" s="100">
        <v>908.4472607116121</v>
      </c>
      <c r="AN37" s="100">
        <v>8.1602750564527842</v>
      </c>
      <c r="AO37" s="100">
        <v>7021.1006585719751</v>
      </c>
      <c r="AP37" s="100">
        <v>1.9914531238294833</v>
      </c>
      <c r="AQ37" s="100">
        <v>1713.4462677428874</v>
      </c>
      <c r="AR37" s="100">
        <v>3.6599185858493315</v>
      </c>
      <c r="AS37" s="100">
        <v>3148.9939512647647</v>
      </c>
      <c r="AT37" s="100">
        <v>4.5330163872186127</v>
      </c>
      <c r="AU37" s="100">
        <v>3900.2072995628941</v>
      </c>
      <c r="AV37" s="100">
        <v>3.923926885752397</v>
      </c>
      <c r="AW37" s="100">
        <v>3376.1466925013624</v>
      </c>
      <c r="AX37" s="100">
        <v>7.4909162057770375</v>
      </c>
      <c r="AY37" s="100">
        <v>6445.1843034505628</v>
      </c>
      <c r="AZ37" s="100">
        <v>0.96396377455899795</v>
      </c>
      <c r="BA37" s="100">
        <v>829.39443163056183</v>
      </c>
      <c r="BB37" s="100">
        <v>1.6603381652410114</v>
      </c>
      <c r="BC37" s="100">
        <v>1428.5549573733663</v>
      </c>
      <c r="BD37" s="100">
        <v>0.35936655315443644</v>
      </c>
      <c r="BE37" s="100">
        <v>309.19898233407713</v>
      </c>
      <c r="BF37" s="100">
        <v>2.3484222210241947</v>
      </c>
      <c r="BG37" s="100">
        <v>2020.5824789692172</v>
      </c>
      <c r="BH37" s="100">
        <v>0</v>
      </c>
      <c r="BI37" s="100">
        <v>0</v>
      </c>
      <c r="BJ37" s="100">
        <v>2.7400864728561101</v>
      </c>
      <c r="BK37" s="100">
        <v>2357.5704012453971</v>
      </c>
      <c r="BL37" s="100">
        <v>0.31057268080404116</v>
      </c>
      <c r="BM37" s="100">
        <v>267.21673456379699</v>
      </c>
      <c r="BN37" s="100">
        <v>1.5168453650604858</v>
      </c>
      <c r="BO37" s="100">
        <v>1305.0937520980419</v>
      </c>
      <c r="BP37" s="100">
        <v>20.277227900524242</v>
      </c>
      <c r="BQ37" s="100">
        <v>17446.526885611056</v>
      </c>
      <c r="BR37" s="100">
        <v>37.723632368656162</v>
      </c>
      <c r="BS37" s="100">
        <v>32457.41328999176</v>
      </c>
      <c r="BT37" s="100">
        <v>4.856426717370665</v>
      </c>
      <c r="BU37" s="100">
        <v>4178.4695476257202</v>
      </c>
      <c r="BV37" s="100">
        <v>31.751320374065859</v>
      </c>
      <c r="BW37" s="100">
        <v>27318.836049846264</v>
      </c>
      <c r="BX37" s="100">
        <v>3.9256070148337536</v>
      </c>
      <c r="BY37" s="100">
        <v>3377.5922755629617</v>
      </c>
      <c r="BZ37" s="100">
        <v>14.463377687046203</v>
      </c>
      <c r="CA37" s="100">
        <v>12444.290161934552</v>
      </c>
      <c r="CB37" s="100">
        <v>10.989263471144515</v>
      </c>
      <c r="CC37" s="100">
        <v>9455.1622905727399</v>
      </c>
      <c r="CD37" s="100">
        <v>22</v>
      </c>
      <c r="CE37" s="100">
        <v>18928.8</v>
      </c>
      <c r="CF37" s="100">
        <v>1.2926528308304988</v>
      </c>
      <c r="CG37" s="100">
        <v>1112.198495646561</v>
      </c>
      <c r="CH37" s="100">
        <v>4.2289608328326906</v>
      </c>
      <c r="CI37" s="100">
        <v>3638.597900569247</v>
      </c>
      <c r="CJ37" s="100">
        <v>0.55905555776978055</v>
      </c>
      <c r="CK37" s="100">
        <v>481.01140190511916</v>
      </c>
      <c r="CL37" s="100">
        <v>2.8044619696733681</v>
      </c>
      <c r="CM37" s="100">
        <v>2412.959078706966</v>
      </c>
      <c r="CN37" s="100">
        <v>11.771556962839171</v>
      </c>
      <c r="CO37" s="100">
        <v>10128.247610826822</v>
      </c>
      <c r="CP37" s="100">
        <v>10.50606742905976</v>
      </c>
      <c r="CQ37" s="100">
        <v>9039.4204159630171</v>
      </c>
      <c r="CR37" s="100">
        <v>1.4756569497412639</v>
      </c>
      <c r="CS37" s="100">
        <v>1269.6552395573835</v>
      </c>
      <c r="CT37" s="100">
        <v>21.578027051065927</v>
      </c>
      <c r="CU37" s="100">
        <v>18565.734474737124</v>
      </c>
    </row>
    <row r="38" spans="2:99">
      <c r="C38" s="99" t="s">
        <v>204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0.40995967889108803</v>
      </c>
      <c r="O38" s="100">
        <v>509.16992118273134</v>
      </c>
      <c r="P38" s="100">
        <v>2.6169809329224334</v>
      </c>
      <c r="Q38" s="100">
        <v>3250.2903186896624</v>
      </c>
      <c r="R38" s="100">
        <v>0.85065996951039746</v>
      </c>
      <c r="S38" s="100">
        <v>1056.5196821319137</v>
      </c>
      <c r="T38" s="100">
        <v>26.660732687680309</v>
      </c>
      <c r="U38" s="100">
        <v>33112.629998098942</v>
      </c>
      <c r="V38" s="100">
        <v>2.7992923971323527</v>
      </c>
      <c r="W38" s="100">
        <v>3476.7211572383821</v>
      </c>
      <c r="X38" s="100">
        <v>16.401447308706111</v>
      </c>
      <c r="Y38" s="100">
        <v>20370.597557412988</v>
      </c>
      <c r="Z38" s="100">
        <v>3.3601776688182023</v>
      </c>
      <c r="AA38" s="100">
        <v>4173.3406646722069</v>
      </c>
      <c r="AB38" s="100">
        <v>8.598751352687529</v>
      </c>
      <c r="AC38" s="100">
        <v>10679.649180037912</v>
      </c>
      <c r="AD38" s="100">
        <v>0.8951225688504616</v>
      </c>
      <c r="AE38" s="100">
        <v>1111.7422305122734</v>
      </c>
      <c r="AF38" s="100">
        <v>7.1824272799179605</v>
      </c>
      <c r="AG38" s="100">
        <v>8920.5746816581068</v>
      </c>
      <c r="AH38" s="100">
        <v>0.67297589975049477</v>
      </c>
      <c r="AI38" s="100">
        <v>835.83606749011449</v>
      </c>
      <c r="AJ38" s="100">
        <v>11</v>
      </c>
      <c r="AK38" s="100">
        <v>13662</v>
      </c>
      <c r="AL38" s="100">
        <v>1.0558429343463647</v>
      </c>
      <c r="AM38" s="100">
        <v>1311.3569244581849</v>
      </c>
      <c r="AN38" s="100">
        <v>7.6802588766614441</v>
      </c>
      <c r="AO38" s="100">
        <v>9538.8815248135143</v>
      </c>
      <c r="AP38" s="100">
        <v>1.8586895822408511</v>
      </c>
      <c r="AQ38" s="100">
        <v>2308.492461143137</v>
      </c>
      <c r="AR38" s="100">
        <v>3.6599185858493315</v>
      </c>
      <c r="AS38" s="100">
        <v>4545.6188836248693</v>
      </c>
      <c r="AT38" s="100">
        <v>4.2663683644410471</v>
      </c>
      <c r="AU38" s="100">
        <v>5298.8295086357803</v>
      </c>
      <c r="AV38" s="100">
        <v>4.1855220114692235</v>
      </c>
      <c r="AW38" s="100">
        <v>5198.4183382447754</v>
      </c>
      <c r="AX38" s="100">
        <v>7.4909162057770375</v>
      </c>
      <c r="AY38" s="100">
        <v>9303.7179275750805</v>
      </c>
      <c r="AZ38" s="100">
        <v>1.0710708606211088</v>
      </c>
      <c r="BA38" s="100">
        <v>1330.2700088914171</v>
      </c>
      <c r="BB38" s="100">
        <v>1.6603381652410114</v>
      </c>
      <c r="BC38" s="100">
        <v>2062.1400012293361</v>
      </c>
      <c r="BD38" s="100">
        <v>0.38503559266546761</v>
      </c>
      <c r="BE38" s="100">
        <v>478.21420609051074</v>
      </c>
      <c r="BF38" s="100">
        <v>2.3484222210241947</v>
      </c>
      <c r="BG38" s="100">
        <v>2916.74039851205</v>
      </c>
      <c r="BH38" s="100">
        <v>0</v>
      </c>
      <c r="BI38" s="100">
        <v>0</v>
      </c>
      <c r="BJ38" s="100">
        <v>2.7400864728561101</v>
      </c>
      <c r="BK38" s="100">
        <v>3403.1873992872888</v>
      </c>
      <c r="BL38" s="100">
        <v>0.28668247458834567</v>
      </c>
      <c r="BM38" s="100">
        <v>356.05963343872531</v>
      </c>
      <c r="BN38" s="100">
        <v>1.5168453650604858</v>
      </c>
      <c r="BO38" s="100">
        <v>1883.9219434051233</v>
      </c>
      <c r="BP38" s="100">
        <v>21.506150803586319</v>
      </c>
      <c r="BQ38" s="100">
        <v>26710.639298054208</v>
      </c>
      <c r="BR38" s="100">
        <v>39.658177618330832</v>
      </c>
      <c r="BS38" s="100">
        <v>49255.456601966893</v>
      </c>
      <c r="BT38" s="100">
        <v>4.1246363900956329</v>
      </c>
      <c r="BU38" s="100">
        <v>5122.7983964987761</v>
      </c>
      <c r="BV38" s="100">
        <v>28.15683127511501</v>
      </c>
      <c r="BW38" s="100">
        <v>34970.784443692843</v>
      </c>
      <c r="BX38" s="100">
        <v>4.0658072653635307</v>
      </c>
      <c r="BY38" s="100">
        <v>5049.7326235815053</v>
      </c>
      <c r="BZ38" s="100">
        <v>15.496476093263787</v>
      </c>
      <c r="CA38" s="100">
        <v>19246.623307833623</v>
      </c>
      <c r="CB38" s="100">
        <v>10.143935511825704</v>
      </c>
      <c r="CC38" s="100">
        <v>12598.767905687524</v>
      </c>
      <c r="CD38" s="100">
        <v>18</v>
      </c>
      <c r="CE38" s="100">
        <v>22356</v>
      </c>
      <c r="CF38" s="100">
        <v>1.2280201892889737</v>
      </c>
      <c r="CG38" s="100">
        <v>1525.2010750969055</v>
      </c>
      <c r="CH38" s="100">
        <v>4.5108915550215372</v>
      </c>
      <c r="CI38" s="100">
        <v>5602.5273113367493</v>
      </c>
      <c r="CJ38" s="100">
        <v>0.61496111354675853</v>
      </c>
      <c r="CK38" s="100">
        <v>763.78170302507408</v>
      </c>
      <c r="CL38" s="100">
        <v>2.8044619696733681</v>
      </c>
      <c r="CM38" s="100">
        <v>3483.1417663343232</v>
      </c>
      <c r="CN38" s="100">
        <v>10.398208650507934</v>
      </c>
      <c r="CO38" s="100">
        <v>12914.575143930853</v>
      </c>
      <c r="CP38" s="100">
        <v>10.321750456620114</v>
      </c>
      <c r="CQ38" s="100">
        <v>12819.614067122182</v>
      </c>
      <c r="CR38" s="100">
        <v>1.7149526713209284</v>
      </c>
      <c r="CS38" s="100">
        <v>2129.9712177805932</v>
      </c>
      <c r="CT38" s="100">
        <v>20.01440190243796</v>
      </c>
      <c r="CU38" s="100">
        <v>24857.887162827945</v>
      </c>
    </row>
    <row r="39" spans="2:99">
      <c r="C39" s="99" t="s">
        <v>205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0.38067684468458174</v>
      </c>
      <c r="O39" s="100">
        <v>541.7792853550967</v>
      </c>
      <c r="P39" s="100">
        <v>2.9077565921360375</v>
      </c>
      <c r="Q39" s="100">
        <v>4138.3191819280091</v>
      </c>
      <c r="R39" s="100">
        <v>0.94517774390044151</v>
      </c>
      <c r="S39" s="100">
        <v>1345.1769651191084</v>
      </c>
      <c r="T39" s="100">
        <v>25.360209141939809</v>
      </c>
      <c r="U39" s="100">
        <v>36092.649650808737</v>
      </c>
      <c r="V39" s="100">
        <v>3.0325667635600486</v>
      </c>
      <c r="W39" s="100">
        <v>4315.9490178986616</v>
      </c>
      <c r="X39" s="100">
        <v>17.963489909535266</v>
      </c>
      <c r="Y39" s="100">
        <v>25565.638839250591</v>
      </c>
      <c r="Z39" s="100">
        <v>3.4651832209687714</v>
      </c>
      <c r="AA39" s="100">
        <v>4931.6487600827559</v>
      </c>
      <c r="AB39" s="100">
        <v>7.9618068080440096</v>
      </c>
      <c r="AC39" s="100">
        <v>11331.243449208236</v>
      </c>
      <c r="AD39" s="100">
        <v>0.95479740677382563</v>
      </c>
      <c r="AE39" s="100">
        <v>1358.8676693205086</v>
      </c>
      <c r="AF39" s="100">
        <v>6.4128814999267512</v>
      </c>
      <c r="AG39" s="100">
        <v>9126.8129506957521</v>
      </c>
      <c r="AH39" s="100">
        <v>0.69540842974217787</v>
      </c>
      <c r="AI39" s="100">
        <v>989.70527720906762</v>
      </c>
      <c r="AJ39" s="100">
        <v>12</v>
      </c>
      <c r="AK39" s="100">
        <v>17078.400000000001</v>
      </c>
      <c r="AL39" s="100">
        <v>1.1878233011396602</v>
      </c>
      <c r="AM39" s="100">
        <v>1690.5101221819643</v>
      </c>
      <c r="AN39" s="100">
        <v>8.1602750564527842</v>
      </c>
      <c r="AO39" s="100">
        <v>11613.703460343602</v>
      </c>
      <c r="AP39" s="100">
        <v>2.1242166654181158</v>
      </c>
      <c r="AQ39" s="100">
        <v>3023.1851582230624</v>
      </c>
      <c r="AR39" s="100">
        <v>3.6599185858493315</v>
      </c>
      <c r="AS39" s="100">
        <v>5208.7961313807691</v>
      </c>
      <c r="AT39" s="100">
        <v>4.7996644099961783</v>
      </c>
      <c r="AU39" s="100">
        <v>6830.8823883065616</v>
      </c>
      <c r="AV39" s="100">
        <v>4.4471171371860496</v>
      </c>
      <c r="AW39" s="100">
        <v>6329.1371096431858</v>
      </c>
      <c r="AX39" s="100">
        <v>6.609631946273856</v>
      </c>
      <c r="AY39" s="100">
        <v>9406.8281859369527</v>
      </c>
      <c r="AZ39" s="100">
        <v>1.0710708606211088</v>
      </c>
      <c r="BA39" s="100">
        <v>1524.3480488359621</v>
      </c>
      <c r="BB39" s="100">
        <v>1.4943043487169103</v>
      </c>
      <c r="BC39" s="100">
        <v>2126.6939490939067</v>
      </c>
      <c r="BD39" s="100">
        <v>0.38503559266546761</v>
      </c>
      <c r="BE39" s="100">
        <v>547.98265548149357</v>
      </c>
      <c r="BF39" s="100">
        <v>2.1135799989217752</v>
      </c>
      <c r="BG39" s="100">
        <v>3008.0470544654704</v>
      </c>
      <c r="BH39" s="100">
        <v>0</v>
      </c>
      <c r="BI39" s="100">
        <v>0</v>
      </c>
      <c r="BJ39" s="100">
        <v>2.7400864728561101</v>
      </c>
      <c r="BK39" s="100">
        <v>3899.6910681688159</v>
      </c>
      <c r="BL39" s="100">
        <v>0.33446288701973664</v>
      </c>
      <c r="BM39" s="100">
        <v>476.00758080648922</v>
      </c>
      <c r="BN39" s="100">
        <v>1.3789503318731691</v>
      </c>
      <c r="BO39" s="100">
        <v>1962.5221123218944</v>
      </c>
      <c r="BP39" s="100">
        <v>21.198920077820798</v>
      </c>
      <c r="BQ39" s="100">
        <v>30170.30305475456</v>
      </c>
      <c r="BR39" s="100">
        <v>39.174541305912172</v>
      </c>
      <c r="BS39" s="100">
        <v>55753.207186574204</v>
      </c>
      <c r="BT39" s="100">
        <v>4.5237947504274691</v>
      </c>
      <c r="BU39" s="100">
        <v>6438.2646888083746</v>
      </c>
      <c r="BV39" s="100">
        <v>26.958668242131395</v>
      </c>
      <c r="BW39" s="100">
        <v>38367.576642201406</v>
      </c>
      <c r="BX39" s="100">
        <v>3.9256070148337536</v>
      </c>
      <c r="BY39" s="100">
        <v>5586.9239035113987</v>
      </c>
      <c r="BZ39" s="100">
        <v>13.430279280828616</v>
      </c>
      <c r="CA39" s="100">
        <v>19113.973472475285</v>
      </c>
      <c r="CB39" s="100">
        <v>10.143935511825704</v>
      </c>
      <c r="CC39" s="100">
        <v>14436.849020430343</v>
      </c>
      <c r="CD39" s="100">
        <v>21</v>
      </c>
      <c r="CE39" s="100">
        <v>29887.200000000001</v>
      </c>
      <c r="CF39" s="100">
        <v>1.0341222646643988</v>
      </c>
      <c r="CG39" s="100">
        <v>1471.7628070703724</v>
      </c>
      <c r="CH39" s="100">
        <v>4.5108915550215372</v>
      </c>
      <c r="CI39" s="100">
        <v>6419.900861106652</v>
      </c>
      <c r="CJ39" s="100">
        <v>0.55905555776978055</v>
      </c>
      <c r="CK39" s="100">
        <v>795.64786981795169</v>
      </c>
      <c r="CL39" s="100">
        <v>2.453904223464197</v>
      </c>
      <c r="CM39" s="100">
        <v>3492.3964908342455</v>
      </c>
      <c r="CN39" s="100">
        <v>11.379171730744531</v>
      </c>
      <c r="CO39" s="100">
        <v>16194.837207195616</v>
      </c>
      <c r="CP39" s="100">
        <v>9.2158486219822464</v>
      </c>
      <c r="CQ39" s="100">
        <v>13115.995758805133</v>
      </c>
      <c r="CR39" s="100">
        <v>1.5953048105310961</v>
      </c>
      <c r="CS39" s="100">
        <v>2270.4378063478562</v>
      </c>
      <c r="CT39" s="100">
        <v>20.01440190243796</v>
      </c>
      <c r="CU39" s="100">
        <v>28484.496787549706</v>
      </c>
    </row>
    <row r="40" spans="2:99">
      <c r="C40" s="99" t="s">
        <v>206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0.40995967889108803</v>
      </c>
      <c r="O40" s="100">
        <v>297.13877526026056</v>
      </c>
      <c r="P40" s="100">
        <v>2.7623687625292352</v>
      </c>
      <c r="Q40" s="100">
        <v>2002.1648790811896</v>
      </c>
      <c r="R40" s="100">
        <v>0.94517774390044151</v>
      </c>
      <c r="S40" s="100">
        <v>685.06482877904</v>
      </c>
      <c r="T40" s="100">
        <v>29.261779779161312</v>
      </c>
      <c r="U40" s="100">
        <v>21208.937983936117</v>
      </c>
      <c r="V40" s="100">
        <v>3.3824783132015925</v>
      </c>
      <c r="W40" s="100">
        <v>2451.6202814085141</v>
      </c>
      <c r="X40" s="100">
        <v>19.525532510364418</v>
      </c>
      <c r="Y40" s="100">
        <v>14152.105963512129</v>
      </c>
      <c r="Z40" s="100">
        <v>3.7801998774204773</v>
      </c>
      <c r="AA40" s="100">
        <v>2739.8888711543618</v>
      </c>
      <c r="AB40" s="100">
        <v>8.598751352687529</v>
      </c>
      <c r="AC40" s="100">
        <v>6232.3749804279205</v>
      </c>
      <c r="AD40" s="100">
        <v>0.95479740677382563</v>
      </c>
      <c r="AE40" s="100">
        <v>692.0371604296688</v>
      </c>
      <c r="AF40" s="100">
        <v>7.1824272799179605</v>
      </c>
      <c r="AG40" s="100">
        <v>5205.823292484537</v>
      </c>
      <c r="AH40" s="100">
        <v>0.67297589975049477</v>
      </c>
      <c r="AI40" s="100">
        <v>487.77293213915857</v>
      </c>
      <c r="AJ40" s="100">
        <v>13</v>
      </c>
      <c r="AK40" s="100">
        <v>9422.4</v>
      </c>
      <c r="AL40" s="100">
        <v>1.1878233011396602</v>
      </c>
      <c r="AM40" s="100">
        <v>860.93432866602564</v>
      </c>
      <c r="AN40" s="100">
        <v>8.1602750564527842</v>
      </c>
      <c r="AO40" s="100">
        <v>5914.567360916978</v>
      </c>
      <c r="AP40" s="100">
        <v>2.1242166654181158</v>
      </c>
      <c r="AQ40" s="100">
        <v>1539.6322390950502</v>
      </c>
      <c r="AR40" s="100">
        <v>3.9649118013367759</v>
      </c>
      <c r="AS40" s="100">
        <v>2873.7680736088951</v>
      </c>
      <c r="AT40" s="100">
        <v>5.0663124327737439</v>
      </c>
      <c r="AU40" s="100">
        <v>3672.0632512744091</v>
      </c>
      <c r="AV40" s="100">
        <v>4.4471171371860496</v>
      </c>
      <c r="AW40" s="100">
        <v>3223.2705010324485</v>
      </c>
      <c r="AX40" s="100">
        <v>6.609631946273856</v>
      </c>
      <c r="AY40" s="100">
        <v>4790.6612346592901</v>
      </c>
      <c r="AZ40" s="100">
        <v>1.0710708606211088</v>
      </c>
      <c r="BA40" s="100">
        <v>776.31215977817965</v>
      </c>
      <c r="BB40" s="100">
        <v>1.6603381652410114</v>
      </c>
      <c r="BC40" s="100">
        <v>1203.4131021666849</v>
      </c>
      <c r="BD40" s="100">
        <v>0.41070463217649877</v>
      </c>
      <c r="BE40" s="100">
        <v>297.67871740152628</v>
      </c>
      <c r="BF40" s="100">
        <v>2.3484222210241947</v>
      </c>
      <c r="BG40" s="100">
        <v>1702.1364257983362</v>
      </c>
      <c r="BH40" s="100">
        <v>0</v>
      </c>
      <c r="BI40" s="100">
        <v>0</v>
      </c>
      <c r="BJ40" s="100">
        <v>2.5443660105092456</v>
      </c>
      <c r="BK40" s="100">
        <v>1844.1564844171012</v>
      </c>
      <c r="BL40" s="100">
        <v>0.33446288701973664</v>
      </c>
      <c r="BM40" s="100">
        <v>242.41870051190512</v>
      </c>
      <c r="BN40" s="100">
        <v>1.6547403982478028</v>
      </c>
      <c r="BO40" s="100">
        <v>1199.3558406500074</v>
      </c>
      <c r="BP40" s="100">
        <v>22.427842980882872</v>
      </c>
      <c r="BQ40" s="100">
        <v>16255.700592543904</v>
      </c>
      <c r="BR40" s="100">
        <v>42.076359180424184</v>
      </c>
      <c r="BS40" s="100">
        <v>30496.945133971447</v>
      </c>
      <c r="BT40" s="100">
        <v>5.0560058975365818</v>
      </c>
      <c r="BU40" s="100">
        <v>3664.5930745345145</v>
      </c>
      <c r="BV40" s="100">
        <v>30.553157341082244</v>
      </c>
      <c r="BW40" s="100">
        <v>22144.928440816409</v>
      </c>
      <c r="BX40" s="100">
        <v>4.2060075158933072</v>
      </c>
      <c r="BY40" s="100">
        <v>3048.5142475194689</v>
      </c>
      <c r="BZ40" s="100">
        <v>14.463377687046203</v>
      </c>
      <c r="CA40" s="100">
        <v>10483.056147571087</v>
      </c>
      <c r="CB40" s="100">
        <v>10.143935511825704</v>
      </c>
      <c r="CC40" s="100">
        <v>7352.3244589712704</v>
      </c>
      <c r="CD40" s="100">
        <v>20</v>
      </c>
      <c r="CE40" s="100">
        <v>14496</v>
      </c>
      <c r="CF40" s="100">
        <v>1.2926528308304988</v>
      </c>
      <c r="CG40" s="100">
        <v>936.91477178594539</v>
      </c>
      <c r="CH40" s="100">
        <v>4.2289608328326906</v>
      </c>
      <c r="CI40" s="100">
        <v>3065.1508116371342</v>
      </c>
      <c r="CJ40" s="100">
        <v>0.55905555776978055</v>
      </c>
      <c r="CK40" s="100">
        <v>405.20346827153691</v>
      </c>
      <c r="CL40" s="100">
        <v>2.6291830965687826</v>
      </c>
      <c r="CM40" s="100">
        <v>1905.6319083930534</v>
      </c>
      <c r="CN40" s="100">
        <v>10.594401266555254</v>
      </c>
      <c r="CO40" s="100">
        <v>7678.8220379992472</v>
      </c>
      <c r="CP40" s="100">
        <v>10.50606742905976</v>
      </c>
      <c r="CQ40" s="100">
        <v>7614.7976725825138</v>
      </c>
      <c r="CR40" s="100">
        <v>1.7947179118474832</v>
      </c>
      <c r="CS40" s="100">
        <v>1300.8115425070557</v>
      </c>
      <c r="CT40" s="100">
        <v>18.763501783535588</v>
      </c>
      <c r="CU40" s="100">
        <v>13599.786092706594</v>
      </c>
    </row>
    <row r="41" spans="2:99">
      <c r="C41" s="99" t="s">
        <v>207</v>
      </c>
      <c r="D41" s="100">
        <v>0</v>
      </c>
      <c r="E41" s="100">
        <v>0</v>
      </c>
      <c r="F41" s="100">
        <v>0</v>
      </c>
      <c r="G41" s="100">
        <v>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0.40995967889108803</v>
      </c>
      <c r="O41" s="100">
        <v>270.57338806811811</v>
      </c>
      <c r="P41" s="100">
        <v>3.1985322513496408</v>
      </c>
      <c r="Q41" s="100">
        <v>2111.0312858907628</v>
      </c>
      <c r="R41" s="100">
        <v>0.94517774390044151</v>
      </c>
      <c r="S41" s="100">
        <v>623.81731097429144</v>
      </c>
      <c r="T41" s="100">
        <v>25.360209141939809</v>
      </c>
      <c r="U41" s="100">
        <v>16737.738033680274</v>
      </c>
      <c r="V41" s="100">
        <v>3.149203946773897</v>
      </c>
      <c r="W41" s="100">
        <v>2078.4746048707721</v>
      </c>
      <c r="X41" s="100">
        <v>18.744511209949842</v>
      </c>
      <c r="Y41" s="100">
        <v>12371.377398566896</v>
      </c>
      <c r="Z41" s="100">
        <v>3.8852054295710463</v>
      </c>
      <c r="AA41" s="100">
        <v>2564.2355835168905</v>
      </c>
      <c r="AB41" s="100">
        <v>9.2356958973310501</v>
      </c>
      <c r="AC41" s="100">
        <v>6095.5592922384931</v>
      </c>
      <c r="AD41" s="100">
        <v>0.8951225688504616</v>
      </c>
      <c r="AE41" s="100">
        <v>590.78089544130466</v>
      </c>
      <c r="AF41" s="100">
        <v>6.925912019920891</v>
      </c>
      <c r="AG41" s="100">
        <v>4571.1019331477883</v>
      </c>
      <c r="AH41" s="100">
        <v>0.7402734897255443</v>
      </c>
      <c r="AI41" s="100">
        <v>488.58050321885923</v>
      </c>
      <c r="AJ41" s="100">
        <v>13</v>
      </c>
      <c r="AK41" s="100">
        <v>8580</v>
      </c>
      <c r="AL41" s="100">
        <v>1.0558429343463647</v>
      </c>
      <c r="AM41" s="100">
        <v>696.85633666860065</v>
      </c>
      <c r="AN41" s="100">
        <v>7.6802588766614441</v>
      </c>
      <c r="AO41" s="100">
        <v>5068.9708585965527</v>
      </c>
      <c r="AP41" s="100">
        <v>2.1242166654181158</v>
      </c>
      <c r="AQ41" s="100">
        <v>1401.9829991759564</v>
      </c>
      <c r="AR41" s="100">
        <v>3.9649118013367759</v>
      </c>
      <c r="AS41" s="100">
        <v>2616.8417888822719</v>
      </c>
      <c r="AT41" s="100">
        <v>4.5330163872186127</v>
      </c>
      <c r="AU41" s="100">
        <v>2991.7908155642845</v>
      </c>
      <c r="AV41" s="100">
        <v>4.7087122629028766</v>
      </c>
      <c r="AW41" s="100">
        <v>3107.7500935158987</v>
      </c>
      <c r="AX41" s="100">
        <v>7.0502740760254472</v>
      </c>
      <c r="AY41" s="100">
        <v>4653.1808901767954</v>
      </c>
      <c r="AZ41" s="100">
        <v>1.1781779466832196</v>
      </c>
      <c r="BA41" s="100">
        <v>777.59744481092491</v>
      </c>
      <c r="BB41" s="100">
        <v>1.4943043487169103</v>
      </c>
      <c r="BC41" s="100">
        <v>986.24087015316081</v>
      </c>
      <c r="BD41" s="100">
        <v>0.35936655315443644</v>
      </c>
      <c r="BE41" s="100">
        <v>237.18192508192806</v>
      </c>
      <c r="BF41" s="100">
        <v>2.3484222210241947</v>
      </c>
      <c r="BG41" s="100">
        <v>1549.9586658759686</v>
      </c>
      <c r="BH41" s="100">
        <v>0</v>
      </c>
      <c r="BI41" s="100">
        <v>0</v>
      </c>
      <c r="BJ41" s="100">
        <v>2.7400864728561101</v>
      </c>
      <c r="BK41" s="100">
        <v>1808.4570720850327</v>
      </c>
      <c r="BL41" s="100">
        <v>0.33446288701973664</v>
      </c>
      <c r="BM41" s="100">
        <v>220.74550543302618</v>
      </c>
      <c r="BN41" s="100">
        <v>1.5168453650604858</v>
      </c>
      <c r="BO41" s="100">
        <v>1001.1179409399207</v>
      </c>
      <c r="BP41" s="100">
        <v>22.120612255117358</v>
      </c>
      <c r="BQ41" s="100">
        <v>14599.604088377457</v>
      </c>
      <c r="BR41" s="100">
        <v>44.010904430098854</v>
      </c>
      <c r="BS41" s="100">
        <v>29047.196923865245</v>
      </c>
      <c r="BT41" s="100">
        <v>4.6568475372047473</v>
      </c>
      <c r="BU41" s="100">
        <v>3073.5193745551333</v>
      </c>
      <c r="BV41" s="100">
        <v>32.949483407049478</v>
      </c>
      <c r="BW41" s="100">
        <v>21746.659048652655</v>
      </c>
      <c r="BX41" s="100">
        <v>3.9256070148337536</v>
      </c>
      <c r="BY41" s="100">
        <v>2590.9006297902774</v>
      </c>
      <c r="BZ41" s="100">
        <v>14.463377687046203</v>
      </c>
      <c r="CA41" s="100">
        <v>9545.8292734504939</v>
      </c>
      <c r="CB41" s="100">
        <v>10.566599491485109</v>
      </c>
      <c r="CC41" s="100">
        <v>6973.9556643801716</v>
      </c>
      <c r="CD41" s="100">
        <v>20</v>
      </c>
      <c r="CE41" s="100">
        <v>13200</v>
      </c>
      <c r="CF41" s="100">
        <v>1.2280201892889737</v>
      </c>
      <c r="CG41" s="100">
        <v>810.49332493072268</v>
      </c>
      <c r="CH41" s="100">
        <v>4.5108915550215372</v>
      </c>
      <c r="CI41" s="100">
        <v>2977.1884263142147</v>
      </c>
      <c r="CJ41" s="100">
        <v>0.55905555776978055</v>
      </c>
      <c r="CK41" s="100">
        <v>368.97666812805517</v>
      </c>
      <c r="CL41" s="100">
        <v>2.8044619696733681</v>
      </c>
      <c r="CM41" s="100">
        <v>1850.944899984423</v>
      </c>
      <c r="CN41" s="100">
        <v>11.771556962839171</v>
      </c>
      <c r="CO41" s="100">
        <v>7769.2275954738525</v>
      </c>
      <c r="CP41" s="100">
        <v>11.427652291257985</v>
      </c>
      <c r="CQ41" s="100">
        <v>7542.25051223027</v>
      </c>
      <c r="CR41" s="100">
        <v>1.7548352915842058</v>
      </c>
      <c r="CS41" s="100">
        <v>1158.1912924455758</v>
      </c>
      <c r="CT41" s="100">
        <v>18.450776753809997</v>
      </c>
      <c r="CU41" s="100">
        <v>12177.512657514599</v>
      </c>
    </row>
    <row r="42" spans="2:99">
      <c r="C42" s="99" t="s">
        <v>208</v>
      </c>
      <c r="D42" s="100">
        <v>0</v>
      </c>
      <c r="E42" s="100">
        <v>0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0.43924251309759427</v>
      </c>
      <c r="O42" s="100">
        <v>371.59916608056477</v>
      </c>
      <c r="P42" s="100">
        <v>2.7623687625292352</v>
      </c>
      <c r="Q42" s="100">
        <v>2336.9639730997328</v>
      </c>
      <c r="R42" s="100">
        <v>0.89791885670541949</v>
      </c>
      <c r="S42" s="100">
        <v>759.63935277278483</v>
      </c>
      <c r="T42" s="100">
        <v>23.409423823329053</v>
      </c>
      <c r="U42" s="100">
        <v>19804.372554536378</v>
      </c>
      <c r="V42" s="100">
        <v>2.9159295803462006</v>
      </c>
      <c r="W42" s="100">
        <v>2466.8764249728856</v>
      </c>
      <c r="X42" s="100">
        <v>16.401447308706111</v>
      </c>
      <c r="Y42" s="100">
        <v>13875.624423165369</v>
      </c>
      <c r="Z42" s="100">
        <v>3.7801998774204773</v>
      </c>
      <c r="AA42" s="100">
        <v>3198.0490962977237</v>
      </c>
      <c r="AB42" s="100">
        <v>9.5541681696528098</v>
      </c>
      <c r="AC42" s="100">
        <v>8082.8262715262772</v>
      </c>
      <c r="AD42" s="100">
        <v>0.95479740677382563</v>
      </c>
      <c r="AE42" s="100">
        <v>807.75860613065652</v>
      </c>
      <c r="AF42" s="100">
        <v>7.4389425399150308</v>
      </c>
      <c r="AG42" s="100">
        <v>6293.3453887681162</v>
      </c>
      <c r="AH42" s="100">
        <v>0.69540842974217787</v>
      </c>
      <c r="AI42" s="100">
        <v>588.31553156188249</v>
      </c>
      <c r="AJ42" s="100">
        <v>12</v>
      </c>
      <c r="AK42" s="100">
        <v>10152</v>
      </c>
      <c r="AL42" s="100">
        <v>1.1878233011396602</v>
      </c>
      <c r="AM42" s="100">
        <v>1004.8985127641525</v>
      </c>
      <c r="AN42" s="100">
        <v>8.1602750564527842</v>
      </c>
      <c r="AO42" s="100">
        <v>6903.5926977590552</v>
      </c>
      <c r="AP42" s="100">
        <v>2.2569802070067477</v>
      </c>
      <c r="AQ42" s="100">
        <v>1909.4052551277086</v>
      </c>
      <c r="AR42" s="100">
        <v>3.3549253703618871</v>
      </c>
      <c r="AS42" s="100">
        <v>2838.2668633261565</v>
      </c>
      <c r="AT42" s="100">
        <v>4.2663683644410471</v>
      </c>
      <c r="AU42" s="100">
        <v>3609.3476363171258</v>
      </c>
      <c r="AV42" s="100">
        <v>4.4471171371860496</v>
      </c>
      <c r="AW42" s="100">
        <v>3762.2610980593981</v>
      </c>
      <c r="AX42" s="100">
        <v>6.609631946273856</v>
      </c>
      <c r="AY42" s="100">
        <v>5591.7486265476819</v>
      </c>
      <c r="AZ42" s="100">
        <v>1.0710708606211088</v>
      </c>
      <c r="BA42" s="100">
        <v>906.12594808545805</v>
      </c>
      <c r="BB42" s="100">
        <v>1.4943043487169103</v>
      </c>
      <c r="BC42" s="100">
        <v>1264.1814790145061</v>
      </c>
      <c r="BD42" s="100">
        <v>0.33369751364340522</v>
      </c>
      <c r="BE42" s="100">
        <v>282.30809654232081</v>
      </c>
      <c r="BF42" s="100">
        <v>2.1135799989217752</v>
      </c>
      <c r="BG42" s="100">
        <v>1788.0886790878219</v>
      </c>
      <c r="BH42" s="100">
        <v>0</v>
      </c>
      <c r="BI42" s="100">
        <v>0</v>
      </c>
      <c r="BJ42" s="100">
        <v>2.9358069352029754</v>
      </c>
      <c r="BK42" s="100">
        <v>2483.6926671817173</v>
      </c>
      <c r="BL42" s="100">
        <v>0.33446288701973664</v>
      </c>
      <c r="BM42" s="100">
        <v>282.9556024186972</v>
      </c>
      <c r="BN42" s="100">
        <v>1.6547403982478028</v>
      </c>
      <c r="BO42" s="100">
        <v>1399.9103769176411</v>
      </c>
      <c r="BP42" s="100">
        <v>20.89168935205528</v>
      </c>
      <c r="BQ42" s="100">
        <v>17674.369191838767</v>
      </c>
      <c r="BR42" s="100">
        <v>38.690904993493497</v>
      </c>
      <c r="BS42" s="100">
        <v>32732.505624495498</v>
      </c>
      <c r="BT42" s="100">
        <v>4.7233739305933859</v>
      </c>
      <c r="BU42" s="100">
        <v>3995.9743452820044</v>
      </c>
      <c r="BV42" s="100">
        <v>31.751320374065859</v>
      </c>
      <c r="BW42" s="100">
        <v>26861.617036459716</v>
      </c>
      <c r="BX42" s="100">
        <v>4.4864080169528613</v>
      </c>
      <c r="BY42" s="100">
        <v>3795.5011823421205</v>
      </c>
      <c r="BZ42" s="100">
        <v>13.946828483937409</v>
      </c>
      <c r="CA42" s="100">
        <v>11799.016897411047</v>
      </c>
      <c r="CB42" s="100">
        <v>11.411927450803919</v>
      </c>
      <c r="CC42" s="100">
        <v>9654.4906233801157</v>
      </c>
      <c r="CD42" s="100">
        <v>21</v>
      </c>
      <c r="CE42" s="100">
        <v>17766</v>
      </c>
      <c r="CF42" s="100">
        <v>1.0987549062059239</v>
      </c>
      <c r="CG42" s="100">
        <v>929.54665065021163</v>
      </c>
      <c r="CH42" s="100">
        <v>4.2289608328326906</v>
      </c>
      <c r="CI42" s="100">
        <v>3577.7008645764563</v>
      </c>
      <c r="CJ42" s="100">
        <v>0.55905555776978055</v>
      </c>
      <c r="CK42" s="100">
        <v>472.96100187323435</v>
      </c>
      <c r="CL42" s="100">
        <v>2.8044619696733681</v>
      </c>
      <c r="CM42" s="100">
        <v>2372.5748263436694</v>
      </c>
      <c r="CN42" s="100">
        <v>10.202016034460614</v>
      </c>
      <c r="CO42" s="100">
        <v>8630.9055651536801</v>
      </c>
      <c r="CP42" s="100">
        <v>10.321750456620114</v>
      </c>
      <c r="CQ42" s="100">
        <v>8732.2008863006158</v>
      </c>
      <c r="CR42" s="100">
        <v>1.6351874307943737</v>
      </c>
      <c r="CS42" s="100">
        <v>1383.3685664520401</v>
      </c>
      <c r="CT42" s="100">
        <v>20.639851961889146</v>
      </c>
      <c r="CU42" s="100">
        <v>17461.314759758217</v>
      </c>
    </row>
    <row r="43" spans="2:99">
      <c r="C43" s="99" t="s">
        <v>209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0.40995967889108803</v>
      </c>
      <c r="O43" s="100">
        <v>419.14277569824839</v>
      </c>
      <c r="P43" s="100">
        <v>2.6169809329224334</v>
      </c>
      <c r="Q43" s="100">
        <v>2675.601305819896</v>
      </c>
      <c r="R43" s="100">
        <v>0.85065996951039746</v>
      </c>
      <c r="S43" s="100">
        <v>869.7147528274304</v>
      </c>
      <c r="T43" s="100">
        <v>24.709947369069557</v>
      </c>
      <c r="U43" s="100">
        <v>25263.450190136715</v>
      </c>
      <c r="V43" s="100">
        <v>3.0325667635600486</v>
      </c>
      <c r="W43" s="100">
        <v>3100.4962590637938</v>
      </c>
      <c r="X43" s="100">
        <v>17.18246860912069</v>
      </c>
      <c r="Y43" s="100">
        <v>17567.355905964992</v>
      </c>
      <c r="Z43" s="100">
        <v>3.57018877311934</v>
      </c>
      <c r="AA43" s="100">
        <v>3650.1610016372133</v>
      </c>
      <c r="AB43" s="100">
        <v>8.2802790803657693</v>
      </c>
      <c r="AC43" s="100">
        <v>8465.7573317659626</v>
      </c>
      <c r="AD43" s="100">
        <v>0.98463482573550776</v>
      </c>
      <c r="AE43" s="100">
        <v>1006.6906458319831</v>
      </c>
      <c r="AF43" s="100">
        <v>7.1824272799179605</v>
      </c>
      <c r="AG43" s="100">
        <v>7343.3136509881224</v>
      </c>
      <c r="AH43" s="100">
        <v>0.65054336975881155</v>
      </c>
      <c r="AI43" s="100">
        <v>665.11554124140889</v>
      </c>
      <c r="AJ43" s="100">
        <v>11</v>
      </c>
      <c r="AK43" s="100">
        <v>11246.4</v>
      </c>
      <c r="AL43" s="100">
        <v>1.0558429343463647</v>
      </c>
      <c r="AM43" s="100">
        <v>1079.4938160757233</v>
      </c>
      <c r="AN43" s="100">
        <v>8.1602750564527842</v>
      </c>
      <c r="AO43" s="100">
        <v>8343.065217717327</v>
      </c>
      <c r="AP43" s="100">
        <v>1.9914531238294833</v>
      </c>
      <c r="AQ43" s="100">
        <v>2036.0616738032636</v>
      </c>
      <c r="AR43" s="100">
        <v>3.9649118013367759</v>
      </c>
      <c r="AS43" s="100">
        <v>4053.7258256867194</v>
      </c>
      <c r="AT43" s="100">
        <v>4.7996644099961783</v>
      </c>
      <c r="AU43" s="100">
        <v>4907.1768927800922</v>
      </c>
      <c r="AV43" s="100">
        <v>4.1855220114692235</v>
      </c>
      <c r="AW43" s="100">
        <v>4279.2777045261337</v>
      </c>
      <c r="AX43" s="100">
        <v>6.609631946273856</v>
      </c>
      <c r="AY43" s="100">
        <v>6757.6877018703899</v>
      </c>
      <c r="AZ43" s="100">
        <v>1.0710708606211088</v>
      </c>
      <c r="BA43" s="100">
        <v>1095.0628478990216</v>
      </c>
      <c r="BB43" s="100">
        <v>1.4943043487169103</v>
      </c>
      <c r="BC43" s="100">
        <v>1527.7767661281691</v>
      </c>
      <c r="BD43" s="100">
        <v>0.35936655315443644</v>
      </c>
      <c r="BE43" s="100">
        <v>367.41636394509578</v>
      </c>
      <c r="BF43" s="100">
        <v>2.1135799989217752</v>
      </c>
      <c r="BG43" s="100">
        <v>2160.9241908976228</v>
      </c>
      <c r="BH43" s="100">
        <v>0</v>
      </c>
      <c r="BI43" s="100">
        <v>0</v>
      </c>
      <c r="BJ43" s="100">
        <v>2.5443660105092456</v>
      </c>
      <c r="BK43" s="100">
        <v>2601.3598091446524</v>
      </c>
      <c r="BL43" s="100">
        <v>0.33446288701973664</v>
      </c>
      <c r="BM43" s="100">
        <v>341.95485568897874</v>
      </c>
      <c r="BN43" s="100">
        <v>1.3789503318731691</v>
      </c>
      <c r="BO43" s="100">
        <v>1409.838819307128</v>
      </c>
      <c r="BP43" s="100">
        <v>19.355535723227685</v>
      </c>
      <c r="BQ43" s="100">
        <v>19789.099723427986</v>
      </c>
      <c r="BR43" s="100">
        <v>35.789087118981485</v>
      </c>
      <c r="BS43" s="100">
        <v>36590.762670446667</v>
      </c>
      <c r="BT43" s="100">
        <v>4.856426717370665</v>
      </c>
      <c r="BU43" s="100">
        <v>4965.2106758397676</v>
      </c>
      <c r="BV43" s="100">
        <v>27.557749758623199</v>
      </c>
      <c r="BW43" s="100">
        <v>28175.043353216359</v>
      </c>
      <c r="BX43" s="100">
        <v>4.2060075158933072</v>
      </c>
      <c r="BY43" s="100">
        <v>4300.222084249317</v>
      </c>
      <c r="BZ43" s="100">
        <v>15.496476093263787</v>
      </c>
      <c r="CA43" s="100">
        <v>15843.597157752896</v>
      </c>
      <c r="CB43" s="100">
        <v>9.2986075525068959</v>
      </c>
      <c r="CC43" s="100">
        <v>9506.8963616830497</v>
      </c>
      <c r="CD43" s="100">
        <v>19</v>
      </c>
      <c r="CE43" s="100">
        <v>19425.599999999999</v>
      </c>
      <c r="CF43" s="100">
        <v>1.2280201892889737</v>
      </c>
      <c r="CG43" s="100">
        <v>1255.5278415290468</v>
      </c>
      <c r="CH43" s="100">
        <v>4.7928222772103837</v>
      </c>
      <c r="CI43" s="100">
        <v>4900.181496219896</v>
      </c>
      <c r="CJ43" s="100">
        <v>0.61496111354675853</v>
      </c>
      <c r="CK43" s="100">
        <v>628.73624249020588</v>
      </c>
      <c r="CL43" s="100">
        <v>2.9797408427779533</v>
      </c>
      <c r="CM43" s="100">
        <v>3046.4870376561794</v>
      </c>
      <c r="CN43" s="100">
        <v>11.771556962839171</v>
      </c>
      <c r="CO43" s="100">
        <v>12035.239838806767</v>
      </c>
      <c r="CP43" s="100">
        <v>10.87470137393905</v>
      </c>
      <c r="CQ43" s="100">
        <v>11118.294684715285</v>
      </c>
      <c r="CR43" s="100">
        <v>1.6351874307943737</v>
      </c>
      <c r="CS43" s="100">
        <v>1671.8156292441677</v>
      </c>
      <c r="CT43" s="100">
        <v>19.388951842986774</v>
      </c>
      <c r="CU43" s="100">
        <v>19823.264364269678</v>
      </c>
    </row>
    <row r="44" spans="2:99">
      <c r="C44" s="99" t="s">
        <v>210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0.40995967889108803</v>
      </c>
      <c r="O44" s="100">
        <v>419.14277569824839</v>
      </c>
      <c r="P44" s="100">
        <v>2.7623687625292352</v>
      </c>
      <c r="Q44" s="100">
        <v>2824.2458228098899</v>
      </c>
      <c r="R44" s="100">
        <v>0.94517774390044151</v>
      </c>
      <c r="S44" s="100">
        <v>966.34972536381133</v>
      </c>
      <c r="T44" s="100">
        <v>24.059685596199305</v>
      </c>
      <c r="U44" s="100">
        <v>24598.622553554167</v>
      </c>
      <c r="V44" s="100">
        <v>3.149203946773897</v>
      </c>
      <c r="W44" s="100">
        <v>3219.7461151816324</v>
      </c>
      <c r="X44" s="100">
        <v>18.744511209949842</v>
      </c>
      <c r="Y44" s="100">
        <v>19164.388261052718</v>
      </c>
      <c r="Z44" s="100">
        <v>3.4651832209687714</v>
      </c>
      <c r="AA44" s="100">
        <v>3542.803325118472</v>
      </c>
      <c r="AB44" s="100">
        <v>9.5541681696528098</v>
      </c>
      <c r="AC44" s="100">
        <v>9768.1815366530318</v>
      </c>
      <c r="AD44" s="100">
        <v>0.8951225688504616</v>
      </c>
      <c r="AE44" s="100">
        <v>915.17331439271197</v>
      </c>
      <c r="AF44" s="100">
        <v>6.6693967599238206</v>
      </c>
      <c r="AG44" s="100">
        <v>6818.7912473461138</v>
      </c>
      <c r="AH44" s="100">
        <v>0.7402734897255443</v>
      </c>
      <c r="AI44" s="100">
        <v>756.85561589539645</v>
      </c>
      <c r="AJ44" s="100">
        <v>13</v>
      </c>
      <c r="AK44" s="100">
        <v>13291.199999999999</v>
      </c>
      <c r="AL44" s="100">
        <v>1.1878233011396602</v>
      </c>
      <c r="AM44" s="100">
        <v>1214.4305430851884</v>
      </c>
      <c r="AN44" s="100">
        <v>7.6802588766614441</v>
      </c>
      <c r="AO44" s="100">
        <v>7852.2966754986601</v>
      </c>
      <c r="AP44" s="100">
        <v>1.9914531238294833</v>
      </c>
      <c r="AQ44" s="100">
        <v>2036.0616738032636</v>
      </c>
      <c r="AR44" s="100">
        <v>3.9649118013367759</v>
      </c>
      <c r="AS44" s="100">
        <v>4053.7258256867194</v>
      </c>
      <c r="AT44" s="100">
        <v>4.2663683644410471</v>
      </c>
      <c r="AU44" s="100">
        <v>4361.9350158045263</v>
      </c>
      <c r="AV44" s="100">
        <v>4.4471171371860496</v>
      </c>
      <c r="AW44" s="100">
        <v>4546.7325610590169</v>
      </c>
      <c r="AX44" s="100">
        <v>7.0502740760254472</v>
      </c>
      <c r="AY44" s="100">
        <v>7208.2002153284175</v>
      </c>
      <c r="AZ44" s="100">
        <v>1.1781779466832196</v>
      </c>
      <c r="BA44" s="100">
        <v>1204.5691326889237</v>
      </c>
      <c r="BB44" s="100">
        <v>1.4943043487169103</v>
      </c>
      <c r="BC44" s="100">
        <v>1527.7767661281691</v>
      </c>
      <c r="BD44" s="100">
        <v>0.35936655315443644</v>
      </c>
      <c r="BE44" s="100">
        <v>367.41636394509578</v>
      </c>
      <c r="BF44" s="100">
        <v>2.3484222210241947</v>
      </c>
      <c r="BG44" s="100">
        <v>2401.0268787751365</v>
      </c>
      <c r="BH44" s="100">
        <v>0</v>
      </c>
      <c r="BI44" s="100">
        <v>0</v>
      </c>
      <c r="BJ44" s="100">
        <v>2.9358069352029754</v>
      </c>
      <c r="BK44" s="100">
        <v>3001.5690105515218</v>
      </c>
      <c r="BL44" s="100">
        <v>0.28668247458834567</v>
      </c>
      <c r="BM44" s="100">
        <v>293.1041620191246</v>
      </c>
      <c r="BN44" s="100">
        <v>1.6547403982478028</v>
      </c>
      <c r="BO44" s="100">
        <v>1691.8065831685535</v>
      </c>
      <c r="BP44" s="100">
        <v>21.506150803586319</v>
      </c>
      <c r="BQ44" s="100">
        <v>21987.888581586652</v>
      </c>
      <c r="BR44" s="100">
        <v>41.109086555586842</v>
      </c>
      <c r="BS44" s="100">
        <v>42029.930094431984</v>
      </c>
      <c r="BT44" s="100">
        <v>4.7233739305933859</v>
      </c>
      <c r="BU44" s="100">
        <v>4829.1775066386781</v>
      </c>
      <c r="BV44" s="100">
        <v>31.152238857574055</v>
      </c>
      <c r="BW44" s="100">
        <v>31850.049007983715</v>
      </c>
      <c r="BX44" s="100">
        <v>4.4864080169528613</v>
      </c>
      <c r="BY44" s="100">
        <v>4586.9035565326049</v>
      </c>
      <c r="BZ44" s="100">
        <v>15.496476093263787</v>
      </c>
      <c r="CA44" s="100">
        <v>15843.597157752896</v>
      </c>
      <c r="CB44" s="100">
        <v>10.566599491485109</v>
      </c>
      <c r="CC44" s="100">
        <v>10803.291320094375</v>
      </c>
      <c r="CD44" s="100">
        <v>18</v>
      </c>
      <c r="CE44" s="100">
        <v>18403.2</v>
      </c>
      <c r="CF44" s="100">
        <v>1.2926528308304988</v>
      </c>
      <c r="CG44" s="100">
        <v>1321.6082542411018</v>
      </c>
      <c r="CH44" s="100">
        <v>4.7928222772103837</v>
      </c>
      <c r="CI44" s="100">
        <v>4900.181496219896</v>
      </c>
      <c r="CJ44" s="100">
        <v>0.61496111354675853</v>
      </c>
      <c r="CK44" s="100">
        <v>628.73624249020588</v>
      </c>
      <c r="CL44" s="100">
        <v>2.9797408427779533</v>
      </c>
      <c r="CM44" s="100">
        <v>3046.4870376561794</v>
      </c>
      <c r="CN44" s="100">
        <v>12.16394219493381</v>
      </c>
      <c r="CO44" s="100">
        <v>12436.414500100327</v>
      </c>
      <c r="CP44" s="100">
        <v>9.2158486219822464</v>
      </c>
      <c r="CQ44" s="100">
        <v>9422.2836311146493</v>
      </c>
      <c r="CR44" s="100">
        <v>1.5155395700045413</v>
      </c>
      <c r="CS44" s="100">
        <v>1549.487656372643</v>
      </c>
      <c r="CT44" s="100">
        <v>20.952576991614741</v>
      </c>
      <c r="CU44" s="100">
        <v>21421.914716226911</v>
      </c>
    </row>
    <row r="45" spans="2:99">
      <c r="C45" s="99" t="s">
        <v>211</v>
      </c>
      <c r="D45" s="100">
        <v>0</v>
      </c>
      <c r="E45" s="100">
        <v>0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0.43924251309759427</v>
      </c>
      <c r="O45" s="100">
        <v>548.70174736151478</v>
      </c>
      <c r="P45" s="100">
        <v>2.4715931033156315</v>
      </c>
      <c r="Q45" s="100">
        <v>3087.5141046618869</v>
      </c>
      <c r="R45" s="100">
        <v>0.85065996951039746</v>
      </c>
      <c r="S45" s="100">
        <v>1062.6444339123886</v>
      </c>
      <c r="T45" s="100">
        <v>27.31099446055056</v>
      </c>
      <c r="U45" s="100">
        <v>34116.894280119763</v>
      </c>
      <c r="V45" s="100">
        <v>2.7992923971323527</v>
      </c>
      <c r="W45" s="100">
        <v>3496.8760624977349</v>
      </c>
      <c r="X45" s="100">
        <v>19.525532510364418</v>
      </c>
      <c r="Y45" s="100">
        <v>24391.295211947232</v>
      </c>
      <c r="Z45" s="100">
        <v>3.1501665645170642</v>
      </c>
      <c r="AA45" s="100">
        <v>3935.188072394717</v>
      </c>
      <c r="AB45" s="100">
        <v>7.9618068080440096</v>
      </c>
      <c r="AC45" s="100">
        <v>9945.8890646085765</v>
      </c>
      <c r="AD45" s="100">
        <v>0.92495998781214361</v>
      </c>
      <c r="AE45" s="100">
        <v>1155.46001677493</v>
      </c>
      <c r="AF45" s="100">
        <v>6.925912019920891</v>
      </c>
      <c r="AG45" s="100">
        <v>8651.8492952851775</v>
      </c>
      <c r="AH45" s="100">
        <v>0.65054336975881155</v>
      </c>
      <c r="AI45" s="100">
        <v>812.65877750270738</v>
      </c>
      <c r="AJ45" s="100">
        <v>13</v>
      </c>
      <c r="AK45" s="100">
        <v>16239.6</v>
      </c>
      <c r="AL45" s="100">
        <v>1.1878233011396602</v>
      </c>
      <c r="AM45" s="100">
        <v>1483.8288677836636</v>
      </c>
      <c r="AN45" s="100">
        <v>8.1602750564527842</v>
      </c>
      <c r="AO45" s="100">
        <v>10193.815600520818</v>
      </c>
      <c r="AP45" s="100">
        <v>2.1242166654181158</v>
      </c>
      <c r="AQ45" s="100">
        <v>2653.5714584403104</v>
      </c>
      <c r="AR45" s="100">
        <v>3.6599185858493315</v>
      </c>
      <c r="AS45" s="100">
        <v>4571.9702974429847</v>
      </c>
      <c r="AT45" s="100">
        <v>4.2663683644410471</v>
      </c>
      <c r="AU45" s="100">
        <v>5329.5473608597558</v>
      </c>
      <c r="AV45" s="100">
        <v>3.923926885752397</v>
      </c>
      <c r="AW45" s="100">
        <v>4901.7694656818949</v>
      </c>
      <c r="AX45" s="100">
        <v>6.1689898165222665</v>
      </c>
      <c r="AY45" s="100">
        <v>7706.3020787996156</v>
      </c>
      <c r="AZ45" s="100">
        <v>1.0710708606211088</v>
      </c>
      <c r="BA45" s="100">
        <v>1337.9817190878891</v>
      </c>
      <c r="BB45" s="100">
        <v>1.4943043487169103</v>
      </c>
      <c r="BC45" s="100">
        <v>1866.6849924171645</v>
      </c>
      <c r="BD45" s="100">
        <v>0.38503559266546761</v>
      </c>
      <c r="BE45" s="100">
        <v>480.98646235770218</v>
      </c>
      <c r="BF45" s="100">
        <v>2.3484222210241947</v>
      </c>
      <c r="BG45" s="100">
        <v>2933.649038503424</v>
      </c>
      <c r="BH45" s="100">
        <v>0</v>
      </c>
      <c r="BI45" s="100">
        <v>0</v>
      </c>
      <c r="BJ45" s="100">
        <v>2.5443660105092456</v>
      </c>
      <c r="BK45" s="100">
        <v>3178.4220203281498</v>
      </c>
      <c r="BL45" s="100">
        <v>0.33446288701973664</v>
      </c>
      <c r="BM45" s="100">
        <v>417.81103846505505</v>
      </c>
      <c r="BN45" s="100">
        <v>1.5168453650604858</v>
      </c>
      <c r="BO45" s="100">
        <v>1894.8432300335589</v>
      </c>
      <c r="BP45" s="100">
        <v>21.813381529351837</v>
      </c>
      <c r="BQ45" s="100">
        <v>27249.276206466315</v>
      </c>
      <c r="BR45" s="100">
        <v>39.174541305912172</v>
      </c>
      <c r="BS45" s="100">
        <v>48936.836999345483</v>
      </c>
      <c r="BT45" s="100">
        <v>4.5903211438161078</v>
      </c>
      <c r="BU45" s="100">
        <v>5734.2291728550817</v>
      </c>
      <c r="BV45" s="100">
        <v>31.751320374065859</v>
      </c>
      <c r="BW45" s="100">
        <v>39663.749411283075</v>
      </c>
      <c r="BX45" s="100">
        <v>3.785406764303977</v>
      </c>
      <c r="BY45" s="100">
        <v>4728.7301299685287</v>
      </c>
      <c r="BZ45" s="100">
        <v>15.496476093263787</v>
      </c>
      <c r="CA45" s="100">
        <v>19358.197935705124</v>
      </c>
      <c r="CB45" s="100">
        <v>10.143935511825704</v>
      </c>
      <c r="CC45" s="100">
        <v>12671.804241372671</v>
      </c>
      <c r="CD45" s="100">
        <v>19</v>
      </c>
      <c r="CE45" s="100">
        <v>23734.799999999999</v>
      </c>
      <c r="CF45" s="100">
        <v>1.2280201892889737</v>
      </c>
      <c r="CG45" s="100">
        <v>1534.0428204597861</v>
      </c>
      <c r="CH45" s="100">
        <v>4.5108915550215372</v>
      </c>
      <c r="CI45" s="100">
        <v>5635.0057305329046</v>
      </c>
      <c r="CJ45" s="100">
        <v>0.61496111354675853</v>
      </c>
      <c r="CK45" s="100">
        <v>768.20942304261075</v>
      </c>
      <c r="CL45" s="100">
        <v>2.453904223464197</v>
      </c>
      <c r="CM45" s="100">
        <v>3065.4171559514748</v>
      </c>
      <c r="CN45" s="100">
        <v>9.8096308023659748</v>
      </c>
      <c r="CO45" s="100">
        <v>12254.190798315576</v>
      </c>
      <c r="CP45" s="100">
        <v>10.137433484180471</v>
      </c>
      <c r="CQ45" s="100">
        <v>12663.681908438246</v>
      </c>
      <c r="CR45" s="100">
        <v>1.5155395700045413</v>
      </c>
      <c r="CS45" s="100">
        <v>1893.2120308496731</v>
      </c>
      <c r="CT45" s="100">
        <v>16.88715160518203</v>
      </c>
      <c r="CU45" s="100">
        <v>21095.429785193392</v>
      </c>
    </row>
    <row r="46" spans="2:99">
      <c r="C46" s="99" t="s">
        <v>212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0.43924251309759427</v>
      </c>
      <c r="O46" s="100">
        <v>532.36192587428422</v>
      </c>
      <c r="P46" s="100">
        <v>2.4715931033156315</v>
      </c>
      <c r="Q46" s="100">
        <v>2995.5708412185454</v>
      </c>
      <c r="R46" s="100">
        <v>0.94517774390044151</v>
      </c>
      <c r="S46" s="100">
        <v>1145.5554256073351</v>
      </c>
      <c r="T46" s="100">
        <v>23.409423823329053</v>
      </c>
      <c r="U46" s="100">
        <v>28372.221673874814</v>
      </c>
      <c r="V46" s="100">
        <v>3.2658411299877446</v>
      </c>
      <c r="W46" s="100">
        <v>3958.1994495451463</v>
      </c>
      <c r="X46" s="100">
        <v>18.744511209949842</v>
      </c>
      <c r="Y46" s="100">
        <v>22718.347586459207</v>
      </c>
      <c r="Z46" s="100">
        <v>3.3601776688182023</v>
      </c>
      <c r="AA46" s="100">
        <v>4072.5353346076613</v>
      </c>
      <c r="AB46" s="100">
        <v>8.598751352687529</v>
      </c>
      <c r="AC46" s="100">
        <v>10421.686639457284</v>
      </c>
      <c r="AD46" s="100">
        <v>1.0144722446971899</v>
      </c>
      <c r="AE46" s="100">
        <v>1229.5403605729941</v>
      </c>
      <c r="AF46" s="100">
        <v>7.4389425399150308</v>
      </c>
      <c r="AG46" s="100">
        <v>9015.9983583770172</v>
      </c>
      <c r="AH46" s="100">
        <v>0.60567830977544534</v>
      </c>
      <c r="AI46" s="100">
        <v>734.08211144783979</v>
      </c>
      <c r="AJ46" s="100">
        <v>12</v>
      </c>
      <c r="AK46" s="100">
        <v>14544</v>
      </c>
      <c r="AL46" s="100">
        <v>1.0558429343463647</v>
      </c>
      <c r="AM46" s="100">
        <v>1279.681636427794</v>
      </c>
      <c r="AN46" s="100">
        <v>7.2002426968701032</v>
      </c>
      <c r="AO46" s="100">
        <v>8726.6941486065643</v>
      </c>
      <c r="AP46" s="100">
        <v>1.9914531238294833</v>
      </c>
      <c r="AQ46" s="100">
        <v>2413.6411860813337</v>
      </c>
      <c r="AR46" s="100">
        <v>3.6599185858493315</v>
      </c>
      <c r="AS46" s="100">
        <v>4435.8213260493894</v>
      </c>
      <c r="AT46" s="100">
        <v>4.7996644099961783</v>
      </c>
      <c r="AU46" s="100">
        <v>5817.1932649153678</v>
      </c>
      <c r="AV46" s="100">
        <v>3.923926885752397</v>
      </c>
      <c r="AW46" s="100">
        <v>4755.7993855319055</v>
      </c>
      <c r="AX46" s="100">
        <v>6.609631946273856</v>
      </c>
      <c r="AY46" s="100">
        <v>8010.8739188839136</v>
      </c>
      <c r="AZ46" s="100">
        <v>0.96396377455899795</v>
      </c>
      <c r="BA46" s="100">
        <v>1168.3240947655056</v>
      </c>
      <c r="BB46" s="100">
        <v>1.4943043487169103</v>
      </c>
      <c r="BC46" s="100">
        <v>1811.0968706448953</v>
      </c>
      <c r="BD46" s="100">
        <v>0.35936655315443644</v>
      </c>
      <c r="BE46" s="100">
        <v>435.55226242317696</v>
      </c>
      <c r="BF46" s="100">
        <v>2.3484222210241947</v>
      </c>
      <c r="BG46" s="100">
        <v>2846.2877318813239</v>
      </c>
      <c r="BH46" s="100">
        <v>0</v>
      </c>
      <c r="BI46" s="100">
        <v>0</v>
      </c>
      <c r="BJ46" s="100">
        <v>2.5443660105092456</v>
      </c>
      <c r="BK46" s="100">
        <v>3083.7716047372055</v>
      </c>
      <c r="BL46" s="100">
        <v>0.31057268080404116</v>
      </c>
      <c r="BM46" s="100">
        <v>376.41408913449789</v>
      </c>
      <c r="BN46" s="100">
        <v>1.6547403982478028</v>
      </c>
      <c r="BO46" s="100">
        <v>2005.5453626763369</v>
      </c>
      <c r="BP46" s="100">
        <v>19.969997174758721</v>
      </c>
      <c r="BQ46" s="100">
        <v>24203.63657580757</v>
      </c>
      <c r="BR46" s="100">
        <v>37.239996056237494</v>
      </c>
      <c r="BS46" s="100">
        <v>45134.87522015984</v>
      </c>
      <c r="BT46" s="100">
        <v>4.6568475372047473</v>
      </c>
      <c r="BU46" s="100">
        <v>5644.0992150921538</v>
      </c>
      <c r="BV46" s="100">
        <v>30.553157341082244</v>
      </c>
      <c r="BW46" s="100">
        <v>37030.426697391682</v>
      </c>
      <c r="BX46" s="100">
        <v>4.3462077664230838</v>
      </c>
      <c r="BY46" s="100">
        <v>5267.6038129047774</v>
      </c>
      <c r="BZ46" s="100">
        <v>13.946828483937409</v>
      </c>
      <c r="CA46" s="100">
        <v>16903.55612253214</v>
      </c>
      <c r="CB46" s="100">
        <v>10.989263471144515</v>
      </c>
      <c r="CC46" s="100">
        <v>13318.987327027151</v>
      </c>
      <c r="CD46" s="100">
        <v>20</v>
      </c>
      <c r="CE46" s="100">
        <v>24240</v>
      </c>
      <c r="CF46" s="100">
        <v>1.0987549062059239</v>
      </c>
      <c r="CG46" s="100">
        <v>1331.6909463215798</v>
      </c>
      <c r="CH46" s="100">
        <v>4.5108915550215372</v>
      </c>
      <c r="CI46" s="100">
        <v>5467.2005646861035</v>
      </c>
      <c r="CJ46" s="100">
        <v>0.55905555776978055</v>
      </c>
      <c r="CK46" s="100">
        <v>677.57533601697401</v>
      </c>
      <c r="CL46" s="100">
        <v>2.9797408427779533</v>
      </c>
      <c r="CM46" s="100">
        <v>3611.4459014468794</v>
      </c>
      <c r="CN46" s="100">
        <v>10.986786498649893</v>
      </c>
      <c r="CO46" s="100">
        <v>13315.985236363671</v>
      </c>
      <c r="CP46" s="100">
        <v>9.4001655944218907</v>
      </c>
      <c r="CQ46" s="100">
        <v>11393.000700439332</v>
      </c>
      <c r="CR46" s="100">
        <v>1.6750700510576511</v>
      </c>
      <c r="CS46" s="100">
        <v>2030.184901881873</v>
      </c>
      <c r="CT46" s="100">
        <v>19.076226813261183</v>
      </c>
      <c r="CU46" s="100">
        <v>23120.386897672553</v>
      </c>
    </row>
    <row r="47" spans="2:99">
      <c r="C47" s="99" t="s">
        <v>213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0.40995967889108803</v>
      </c>
      <c r="O47" s="100">
        <v>626.25440547402604</v>
      </c>
      <c r="P47" s="100">
        <v>2.6169809329224334</v>
      </c>
      <c r="Q47" s="100">
        <v>3997.7000731323092</v>
      </c>
      <c r="R47" s="100">
        <v>0.94517774390044151</v>
      </c>
      <c r="S47" s="100">
        <v>1443.8535215823144</v>
      </c>
      <c r="T47" s="100">
        <v>24.059685596199305</v>
      </c>
      <c r="U47" s="100">
        <v>36753.575716754058</v>
      </c>
      <c r="V47" s="100">
        <v>3.149203946773897</v>
      </c>
      <c r="W47" s="100">
        <v>4810.7239490918046</v>
      </c>
      <c r="X47" s="100">
        <v>15.620426008291535</v>
      </c>
      <c r="Y47" s="100">
        <v>23861.762770266148</v>
      </c>
      <c r="Z47" s="100">
        <v>3.0451610123664956</v>
      </c>
      <c r="AA47" s="100">
        <v>4651.7879624910584</v>
      </c>
      <c r="AB47" s="100">
        <v>8.9172236250092904</v>
      </c>
      <c r="AC47" s="100">
        <v>13621.95080956419</v>
      </c>
      <c r="AD47" s="100">
        <v>0.8951225688504616</v>
      </c>
      <c r="AE47" s="100">
        <v>1367.3892361759652</v>
      </c>
      <c r="AF47" s="100">
        <v>6.4128814999267512</v>
      </c>
      <c r="AG47" s="100">
        <v>9796.3177792881052</v>
      </c>
      <c r="AH47" s="100">
        <v>0.65054336975881155</v>
      </c>
      <c r="AI47" s="100">
        <v>993.77005164356046</v>
      </c>
      <c r="AJ47" s="100">
        <v>13</v>
      </c>
      <c r="AK47" s="100">
        <v>19858.8</v>
      </c>
      <c r="AL47" s="100">
        <v>1.1878233011396602</v>
      </c>
      <c r="AM47" s="100">
        <v>1814.5188748209448</v>
      </c>
      <c r="AN47" s="100">
        <v>8.1602750564527842</v>
      </c>
      <c r="AO47" s="100">
        <v>12465.636176237273</v>
      </c>
      <c r="AP47" s="100">
        <v>2.1242166654181158</v>
      </c>
      <c r="AQ47" s="100">
        <v>3244.9533780927136</v>
      </c>
      <c r="AR47" s="100">
        <v>3.6599185858493315</v>
      </c>
      <c r="AS47" s="100">
        <v>5590.8916317434387</v>
      </c>
      <c r="AT47" s="100">
        <v>4.5330163872186127</v>
      </c>
      <c r="AU47" s="100">
        <v>6924.6358331151523</v>
      </c>
      <c r="AV47" s="100">
        <v>4.4471171371860496</v>
      </c>
      <c r="AW47" s="100">
        <v>6793.4161387654094</v>
      </c>
      <c r="AX47" s="100">
        <v>7.0502740760254472</v>
      </c>
      <c r="AY47" s="100">
        <v>10769.998678536473</v>
      </c>
      <c r="AZ47" s="100">
        <v>1.0710708606211088</v>
      </c>
      <c r="BA47" s="100">
        <v>1636.1678466848057</v>
      </c>
      <c r="BB47" s="100">
        <v>1.4943043487169103</v>
      </c>
      <c r="BC47" s="100">
        <v>2282.6993230999519</v>
      </c>
      <c r="BD47" s="100">
        <v>0.41070463217649877</v>
      </c>
      <c r="BE47" s="100">
        <v>627.39239611281948</v>
      </c>
      <c r="BF47" s="100">
        <v>2.1135799989217752</v>
      </c>
      <c r="BG47" s="100">
        <v>3228.7048063529037</v>
      </c>
      <c r="BH47" s="100">
        <v>0</v>
      </c>
      <c r="BI47" s="100">
        <v>0</v>
      </c>
      <c r="BJ47" s="100">
        <v>2.7400864728561101</v>
      </c>
      <c r="BK47" s="100">
        <v>4185.7560959349939</v>
      </c>
      <c r="BL47" s="100">
        <v>0.31057268080404116</v>
      </c>
      <c r="BM47" s="100">
        <v>474.43082719625323</v>
      </c>
      <c r="BN47" s="100">
        <v>1.3789503318731691</v>
      </c>
      <c r="BO47" s="100">
        <v>2106.4845269694529</v>
      </c>
      <c r="BP47" s="100">
        <v>17.81938209440009</v>
      </c>
      <c r="BQ47" s="100">
        <v>27220.888087405576</v>
      </c>
      <c r="BR47" s="100">
        <v>37.723632368656162</v>
      </c>
      <c r="BS47" s="100">
        <v>57626.620806359148</v>
      </c>
      <c r="BT47" s="100">
        <v>4.1246363900956329</v>
      </c>
      <c r="BU47" s="100">
        <v>6300.7945495100885</v>
      </c>
      <c r="BV47" s="100">
        <v>25.760505209147777</v>
      </c>
      <c r="BW47" s="100">
        <v>39351.747757494144</v>
      </c>
      <c r="BX47" s="100">
        <v>3.9256070148337536</v>
      </c>
      <c r="BY47" s="100">
        <v>5996.7572758600418</v>
      </c>
      <c r="BZ47" s="100">
        <v>14.979926890154996</v>
      </c>
      <c r="CA47" s="100">
        <v>22883.336317400772</v>
      </c>
      <c r="CB47" s="100">
        <v>10.566599491485109</v>
      </c>
      <c r="CC47" s="100">
        <v>16141.537383192652</v>
      </c>
      <c r="CD47" s="100">
        <v>18</v>
      </c>
      <c r="CE47" s="100">
        <v>27496.799999999999</v>
      </c>
      <c r="CF47" s="100">
        <v>1.1633875477474487</v>
      </c>
      <c r="CG47" s="100">
        <v>1777.1908179390025</v>
      </c>
      <c r="CH47" s="100">
        <v>3.9470301106438446</v>
      </c>
      <c r="CI47" s="100">
        <v>6029.4831970195364</v>
      </c>
      <c r="CJ47" s="100">
        <v>0.61496111354675853</v>
      </c>
      <c r="CK47" s="100">
        <v>939.41459705402826</v>
      </c>
      <c r="CL47" s="100">
        <v>2.453904223464197</v>
      </c>
      <c r="CM47" s="100">
        <v>3748.5840917639071</v>
      </c>
      <c r="CN47" s="100">
        <v>10.986786498649893</v>
      </c>
      <c r="CO47" s="100">
        <v>16783.415055337577</v>
      </c>
      <c r="CP47" s="100">
        <v>9.2158486219822464</v>
      </c>
      <c r="CQ47" s="100">
        <v>14078.130354940078</v>
      </c>
      <c r="CR47" s="100">
        <v>1.5953048105310961</v>
      </c>
      <c r="CS47" s="100">
        <v>2436.9876285673022</v>
      </c>
      <c r="CT47" s="100">
        <v>18.138051724084402</v>
      </c>
      <c r="CU47" s="100">
        <v>27707.687813711331</v>
      </c>
    </row>
    <row r="48" spans="2:99">
      <c r="C48" s="99" t="s">
        <v>214</v>
      </c>
      <c r="D48" s="100">
        <v>0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0.38067684468458174</v>
      </c>
      <c r="O48" s="100">
        <v>330.27523044834311</v>
      </c>
      <c r="P48" s="100">
        <v>3.0531444217428394</v>
      </c>
      <c r="Q48" s="100">
        <v>2648.9081003040874</v>
      </c>
      <c r="R48" s="100">
        <v>0.85065996951039746</v>
      </c>
      <c r="S48" s="100">
        <v>738.03258954722082</v>
      </c>
      <c r="T48" s="100">
        <v>24.709947369069557</v>
      </c>
      <c r="U48" s="100">
        <v>21438.350337404747</v>
      </c>
      <c r="V48" s="100">
        <v>2.9159295803462006</v>
      </c>
      <c r="W48" s="100">
        <v>2529.8605039083636</v>
      </c>
      <c r="X48" s="100">
        <v>19.525532510364418</v>
      </c>
      <c r="Y48" s="100">
        <v>16940.352005992168</v>
      </c>
      <c r="Z48" s="100">
        <v>3.8852054295710463</v>
      </c>
      <c r="AA48" s="100">
        <v>3370.80423069584</v>
      </c>
      <c r="AB48" s="100">
        <v>8.2802790803657693</v>
      </c>
      <c r="AC48" s="100">
        <v>7183.9701301253417</v>
      </c>
      <c r="AD48" s="100">
        <v>0.86528514988877947</v>
      </c>
      <c r="AE48" s="100">
        <v>750.72139604350514</v>
      </c>
      <c r="AF48" s="100">
        <v>7.1824272799179605</v>
      </c>
      <c r="AG48" s="100">
        <v>6231.4739080568224</v>
      </c>
      <c r="AH48" s="100">
        <v>0.62811083976712845</v>
      </c>
      <c r="AI48" s="100">
        <v>544.94896458196069</v>
      </c>
      <c r="AJ48" s="100">
        <v>11</v>
      </c>
      <c r="AK48" s="100">
        <v>9543.6</v>
      </c>
      <c r="AL48" s="100">
        <v>1.1878233011396602</v>
      </c>
      <c r="AM48" s="100">
        <v>1030.5554960687691</v>
      </c>
      <c r="AN48" s="100">
        <v>8.1602750564527842</v>
      </c>
      <c r="AO48" s="100">
        <v>7079.854638978436</v>
      </c>
      <c r="AP48" s="100">
        <v>1.9914531238294833</v>
      </c>
      <c r="AQ48" s="100">
        <v>1727.7847302344596</v>
      </c>
      <c r="AR48" s="100">
        <v>3.9649118013367759</v>
      </c>
      <c r="AS48" s="100">
        <v>3439.9574788397867</v>
      </c>
      <c r="AT48" s="100">
        <v>5.0663124327737439</v>
      </c>
      <c r="AU48" s="100">
        <v>4395.5326666745004</v>
      </c>
      <c r="AV48" s="100">
        <v>3.923926885752397</v>
      </c>
      <c r="AW48" s="100">
        <v>3404.3989660787797</v>
      </c>
      <c r="AX48" s="100">
        <v>6.609631946273856</v>
      </c>
      <c r="AY48" s="100">
        <v>5734.5166765871973</v>
      </c>
      <c r="AZ48" s="100">
        <v>1.0710708606211088</v>
      </c>
      <c r="BA48" s="100">
        <v>929.26107867487406</v>
      </c>
      <c r="BB48" s="100">
        <v>1.4943043487169103</v>
      </c>
      <c r="BC48" s="100">
        <v>1296.4584529467913</v>
      </c>
      <c r="BD48" s="100">
        <v>0.35936655315443644</v>
      </c>
      <c r="BE48" s="100">
        <v>311.78642151678906</v>
      </c>
      <c r="BF48" s="100">
        <v>2.3484222210241947</v>
      </c>
      <c r="BG48" s="100">
        <v>2037.4911189605914</v>
      </c>
      <c r="BH48" s="100">
        <v>0</v>
      </c>
      <c r="BI48" s="100">
        <v>0</v>
      </c>
      <c r="BJ48" s="100">
        <v>2.5443660105092456</v>
      </c>
      <c r="BK48" s="100">
        <v>2207.4919507178215</v>
      </c>
      <c r="BL48" s="100">
        <v>0.33446288701973664</v>
      </c>
      <c r="BM48" s="100">
        <v>290.18000077832352</v>
      </c>
      <c r="BN48" s="100">
        <v>1.6547403982478028</v>
      </c>
      <c r="BO48" s="100">
        <v>1435.6527695197938</v>
      </c>
      <c r="BP48" s="100">
        <v>21.198920077820798</v>
      </c>
      <c r="BQ48" s="100">
        <v>18392.183059517323</v>
      </c>
      <c r="BR48" s="100">
        <v>43.527268117680187</v>
      </c>
      <c r="BS48" s="100">
        <v>37764.257818899328</v>
      </c>
      <c r="BT48" s="100">
        <v>4.9229531107593036</v>
      </c>
      <c r="BU48" s="100">
        <v>4271.1541188947722</v>
      </c>
      <c r="BV48" s="100">
        <v>29.354994308098629</v>
      </c>
      <c r="BW48" s="100">
        <v>25468.393061706371</v>
      </c>
      <c r="BX48" s="100">
        <v>4.0658072653635307</v>
      </c>
      <c r="BY48" s="100">
        <v>3527.4943834293995</v>
      </c>
      <c r="BZ48" s="100">
        <v>13.946828483937409</v>
      </c>
      <c r="CA48" s="100">
        <v>12100.268392664097</v>
      </c>
      <c r="CB48" s="100">
        <v>10.143935511825704</v>
      </c>
      <c r="CC48" s="100">
        <v>8800.8784500599813</v>
      </c>
      <c r="CD48" s="100">
        <v>19</v>
      </c>
      <c r="CE48" s="100">
        <v>16484.400000000001</v>
      </c>
      <c r="CF48" s="100">
        <v>1.2280201892889737</v>
      </c>
      <c r="CG48" s="100">
        <v>1065.4303162271137</v>
      </c>
      <c r="CH48" s="100">
        <v>4.7928222772103837</v>
      </c>
      <c r="CI48" s="100">
        <v>4158.2526077077291</v>
      </c>
      <c r="CJ48" s="100">
        <v>0.67086666932373662</v>
      </c>
      <c r="CK48" s="100">
        <v>582.0439223052739</v>
      </c>
      <c r="CL48" s="100">
        <v>2.8044619696733681</v>
      </c>
      <c r="CM48" s="100">
        <v>2433.1512048886143</v>
      </c>
      <c r="CN48" s="100">
        <v>11.575364346791851</v>
      </c>
      <c r="CO48" s="100">
        <v>10042.78610727661</v>
      </c>
      <c r="CP48" s="100">
        <v>10.690384401499404</v>
      </c>
      <c r="CQ48" s="100">
        <v>9274.9775067408827</v>
      </c>
      <c r="CR48" s="100">
        <v>1.7947179118474832</v>
      </c>
      <c r="CS48" s="100">
        <v>1557.0972603188764</v>
      </c>
      <c r="CT48" s="100">
        <v>18.763501783535588</v>
      </c>
      <c r="CU48" s="100">
        <v>16279.214147395476</v>
      </c>
    </row>
    <row r="49" spans="2:99">
      <c r="B49" s="99" t="s">
        <v>129</v>
      </c>
      <c r="C49" s="99" t="s">
        <v>215</v>
      </c>
      <c r="D49" s="100">
        <v>21</v>
      </c>
      <c r="E49" s="100">
        <v>20689.199999999997</v>
      </c>
      <c r="F49" s="100">
        <v>21</v>
      </c>
      <c r="G49" s="100">
        <v>20689.199999999997</v>
      </c>
      <c r="H49" s="100">
        <v>21</v>
      </c>
      <c r="I49" s="100">
        <v>20689.199999999997</v>
      </c>
      <c r="J49" s="100">
        <v>3.0696653609447622</v>
      </c>
      <c r="K49" s="100">
        <v>3024.2343136027794</v>
      </c>
      <c r="L49" s="100">
        <v>4.2494746646064643</v>
      </c>
      <c r="M49" s="100">
        <v>4186.5824395702884</v>
      </c>
      <c r="N49" s="100">
        <v>5.1587194363767388</v>
      </c>
      <c r="O49" s="100">
        <v>5082.3703887183628</v>
      </c>
      <c r="P49" s="100">
        <v>4.6292631962142448</v>
      </c>
      <c r="Q49" s="100">
        <v>4560.7501009102734</v>
      </c>
      <c r="R49" s="100">
        <v>4.2173425310366612</v>
      </c>
      <c r="S49" s="100">
        <v>4154.9258615773188</v>
      </c>
      <c r="T49" s="100">
        <v>2.0928463404487747</v>
      </c>
      <c r="U49" s="100">
        <v>2061.8722146101327</v>
      </c>
      <c r="V49" s="100">
        <v>3.8709789454917183</v>
      </c>
      <c r="W49" s="100">
        <v>3813.6884570984407</v>
      </c>
      <c r="X49" s="100">
        <v>3.0814560758541352</v>
      </c>
      <c r="Y49" s="100">
        <v>3035.8505259314938</v>
      </c>
      <c r="Z49" s="100">
        <v>3.4669373720565564</v>
      </c>
      <c r="AA49" s="100">
        <v>3415.6266989501191</v>
      </c>
      <c r="AB49" s="100">
        <v>2.2376872607004952</v>
      </c>
      <c r="AC49" s="100">
        <v>2204.5694892421275</v>
      </c>
      <c r="AD49" s="100">
        <v>2.5157985328117207</v>
      </c>
      <c r="AE49" s="100">
        <v>2478.5647145261073</v>
      </c>
      <c r="AF49" s="100">
        <v>1.6326856228870992</v>
      </c>
      <c r="AG49" s="100">
        <v>1608.5218756683701</v>
      </c>
      <c r="AH49" s="100">
        <v>1.892099227307602</v>
      </c>
      <c r="AI49" s="100">
        <v>1864.0961587434495</v>
      </c>
      <c r="AJ49" s="100">
        <v>2.2312652335140695</v>
      </c>
      <c r="AK49" s="100">
        <v>2198.242508058061</v>
      </c>
      <c r="AL49" s="100">
        <v>2.5778836897373321</v>
      </c>
      <c r="AM49" s="100">
        <v>2539.7310111292195</v>
      </c>
      <c r="AN49" s="100">
        <v>1.9501522717818127</v>
      </c>
      <c r="AO49" s="100">
        <v>1921.2900181594418</v>
      </c>
      <c r="AP49" s="100">
        <v>2.3340405142585476</v>
      </c>
      <c r="AQ49" s="100">
        <v>2299.496714647521</v>
      </c>
      <c r="AR49" s="100">
        <v>4.3525137660057851</v>
      </c>
      <c r="AS49" s="100">
        <v>4288.0965622688991</v>
      </c>
      <c r="AT49" s="100">
        <v>0</v>
      </c>
      <c r="AU49" s="100">
        <v>0</v>
      </c>
      <c r="AV49" s="100">
        <v>8.5298968005983191</v>
      </c>
      <c r="AW49" s="100">
        <v>8403.6543279494635</v>
      </c>
      <c r="AX49" s="100">
        <v>5.3629187473999851</v>
      </c>
      <c r="AY49" s="100">
        <v>5283.5475499384647</v>
      </c>
      <c r="AZ49" s="100">
        <v>4.6856901001173927</v>
      </c>
      <c r="BA49" s="100">
        <v>4616.3418866356551</v>
      </c>
      <c r="BB49" s="100">
        <v>4.7467536147199869</v>
      </c>
      <c r="BC49" s="100">
        <v>4676.5016612221307</v>
      </c>
      <c r="BD49" s="100">
        <v>4.0143485360654854</v>
      </c>
      <c r="BE49" s="100">
        <v>3954.9361777317158</v>
      </c>
      <c r="BF49" s="100">
        <v>4.3483124978918797</v>
      </c>
      <c r="BG49" s="100">
        <v>4283.9574729230799</v>
      </c>
      <c r="BH49" s="100">
        <v>5.0049897900580902</v>
      </c>
      <c r="BI49" s="100">
        <v>4930.9159411652299</v>
      </c>
      <c r="BJ49" s="100">
        <v>9.526517045341766</v>
      </c>
      <c r="BK49" s="100">
        <v>9385.5245930707079</v>
      </c>
      <c r="BL49" s="100">
        <v>6.4523556646608133</v>
      </c>
      <c r="BM49" s="100">
        <v>6356.8608008238325</v>
      </c>
      <c r="BN49" s="100">
        <v>0</v>
      </c>
      <c r="BO49" s="100">
        <v>0</v>
      </c>
      <c r="BP49" s="100">
        <v>7.5505581358742724</v>
      </c>
      <c r="BQ49" s="100">
        <v>7438.8098754633329</v>
      </c>
      <c r="BR49" s="100">
        <v>3.965001538362074</v>
      </c>
      <c r="BS49" s="100">
        <v>3906.3195155943149</v>
      </c>
      <c r="BT49" s="100">
        <v>5.3731991028263115</v>
      </c>
      <c r="BU49" s="100">
        <v>5293.6757561044815</v>
      </c>
      <c r="BV49" s="100">
        <v>3.4699416505418741</v>
      </c>
      <c r="BW49" s="100">
        <v>3418.5865141138543</v>
      </c>
      <c r="BX49" s="100">
        <v>3.8709789454917183</v>
      </c>
      <c r="BY49" s="100">
        <v>3813.6884570984407</v>
      </c>
      <c r="BZ49" s="100">
        <v>3.3411458390881323</v>
      </c>
      <c r="CA49" s="100">
        <v>3291.6968806696277</v>
      </c>
      <c r="CB49" s="100">
        <v>3.9575417171588989</v>
      </c>
      <c r="CC49" s="100">
        <v>3898.9700997449468</v>
      </c>
      <c r="CD49" s="100">
        <v>2.9588517227034399</v>
      </c>
      <c r="CE49" s="100">
        <v>2915.0607172074288</v>
      </c>
      <c r="CF49" s="100">
        <v>1.4182925612958639</v>
      </c>
      <c r="CG49" s="100">
        <v>1397.3018313886851</v>
      </c>
      <c r="CH49" s="100">
        <v>1.332402173267077</v>
      </c>
      <c r="CI49" s="100">
        <v>1312.6826211027242</v>
      </c>
      <c r="CJ49" s="100">
        <v>1.0878820913901714</v>
      </c>
      <c r="CK49" s="100">
        <v>1071.7814364375968</v>
      </c>
      <c r="CL49" s="100">
        <v>1.1575946031487319</v>
      </c>
      <c r="CM49" s="100">
        <v>1140.4622030221306</v>
      </c>
      <c r="CN49" s="100">
        <v>0</v>
      </c>
      <c r="CO49" s="100">
        <v>0</v>
      </c>
      <c r="CP49" s="100">
        <v>12.131727829169922</v>
      </c>
      <c r="CQ49" s="100">
        <v>11952.178257298207</v>
      </c>
      <c r="CR49" s="100">
        <v>6.7742131546105071</v>
      </c>
      <c r="CS49" s="100">
        <v>6673.9547999222714</v>
      </c>
      <c r="CT49" s="100">
        <v>5.81111656778788</v>
      </c>
      <c r="CU49" s="100">
        <v>5725.1120425846193</v>
      </c>
    </row>
    <row r="50" spans="2:99">
      <c r="C50" s="99" t="s">
        <v>216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0.43924251309759427</v>
      </c>
      <c r="O50" s="100">
        <v>123.86638869352159</v>
      </c>
      <c r="P50" s="100">
        <v>1.8900417848884243</v>
      </c>
      <c r="Q50" s="100">
        <v>532.9917833385357</v>
      </c>
      <c r="R50" s="100">
        <v>0.56710664634026486</v>
      </c>
      <c r="S50" s="100">
        <v>159.92407426795469</v>
      </c>
      <c r="T50" s="100">
        <v>5.8523559558322633</v>
      </c>
      <c r="U50" s="100">
        <v>1650.3643795446983</v>
      </c>
      <c r="V50" s="100">
        <v>1.7495577482077205</v>
      </c>
      <c r="W50" s="100">
        <v>493.37528499457716</v>
      </c>
      <c r="X50" s="100">
        <v>9.3722556049749208</v>
      </c>
      <c r="Y50" s="100">
        <v>2642.9760806029276</v>
      </c>
      <c r="Z50" s="100">
        <v>1.3650721779573947</v>
      </c>
      <c r="AA50" s="100">
        <v>384.95035418398527</v>
      </c>
      <c r="AB50" s="100">
        <v>4.7770840848264049</v>
      </c>
      <c r="AC50" s="100">
        <v>1347.1377119210463</v>
      </c>
      <c r="AD50" s="100">
        <v>0.41772386546354873</v>
      </c>
      <c r="AE50" s="100">
        <v>117.79813006072074</v>
      </c>
      <c r="AF50" s="100">
        <v>2.3086373399736302</v>
      </c>
      <c r="AG50" s="100">
        <v>651.03572987256371</v>
      </c>
      <c r="AH50" s="100">
        <v>0.24675782990851472</v>
      </c>
      <c r="AI50" s="100">
        <v>69.585708034201147</v>
      </c>
      <c r="AJ50" s="100">
        <v>21</v>
      </c>
      <c r="AK50" s="100">
        <v>5922</v>
      </c>
      <c r="AL50" s="100">
        <v>4.091391370592163</v>
      </c>
      <c r="AM50" s="100">
        <v>1153.77236650699</v>
      </c>
      <c r="AN50" s="100">
        <v>11.520388314992166</v>
      </c>
      <c r="AO50" s="100">
        <v>3248.749504827791</v>
      </c>
      <c r="AP50" s="100">
        <v>2.920797914949909</v>
      </c>
      <c r="AQ50" s="100">
        <v>823.66501201587437</v>
      </c>
      <c r="AR50" s="100">
        <v>6.4048575252363307</v>
      </c>
      <c r="AS50" s="100">
        <v>1806.1698221166453</v>
      </c>
      <c r="AT50" s="100">
        <v>6.9328485922167005</v>
      </c>
      <c r="AU50" s="100">
        <v>1955.0633030051094</v>
      </c>
      <c r="AV50" s="100">
        <v>5.7550927657701818</v>
      </c>
      <c r="AW50" s="100">
        <v>1622.9361599471913</v>
      </c>
      <c r="AX50" s="100">
        <v>11.456695373541352</v>
      </c>
      <c r="AY50" s="100">
        <v>3230.7880953386612</v>
      </c>
      <c r="AZ50" s="100">
        <v>1.713713376993774</v>
      </c>
      <c r="BA50" s="100">
        <v>483.26717231224427</v>
      </c>
      <c r="BB50" s="100">
        <v>2.3244734313374158</v>
      </c>
      <c r="BC50" s="100">
        <v>655.50150763715124</v>
      </c>
      <c r="BD50" s="100">
        <v>0.33369751364340522</v>
      </c>
      <c r="BE50" s="100">
        <v>94.102698847440266</v>
      </c>
      <c r="BF50" s="100">
        <v>3.7574755536387112</v>
      </c>
      <c r="BG50" s="100">
        <v>1059.6081061261166</v>
      </c>
      <c r="BH50" s="100">
        <v>0</v>
      </c>
      <c r="BI50" s="100">
        <v>0</v>
      </c>
      <c r="BJ50" s="100">
        <v>16.440518837136661</v>
      </c>
      <c r="BK50" s="100">
        <v>4636.2263120725383</v>
      </c>
      <c r="BL50" s="100">
        <v>1.7917654661771603</v>
      </c>
      <c r="BM50" s="100">
        <v>505.27786146195922</v>
      </c>
      <c r="BN50" s="100">
        <v>9.9284423894868166</v>
      </c>
      <c r="BO50" s="100">
        <v>2799.8207538352822</v>
      </c>
      <c r="BP50" s="100">
        <v>11.367536853324195</v>
      </c>
      <c r="BQ50" s="100">
        <v>3205.6453926374229</v>
      </c>
      <c r="BR50" s="100">
        <v>17.894543559490742</v>
      </c>
      <c r="BS50" s="100">
        <v>5046.2612837763891</v>
      </c>
      <c r="BT50" s="100">
        <v>3.0602140958774049</v>
      </c>
      <c r="BU50" s="100">
        <v>862.98037503742819</v>
      </c>
      <c r="BV50" s="100">
        <v>20.967853077213302</v>
      </c>
      <c r="BW50" s="100">
        <v>5912.9345677741512</v>
      </c>
      <c r="BX50" s="100">
        <v>1.8226032568871</v>
      </c>
      <c r="BY50" s="100">
        <v>513.97411844216219</v>
      </c>
      <c r="BZ50" s="100">
        <v>5.6820412341967215</v>
      </c>
      <c r="CA50" s="100">
        <v>1602.3356280434755</v>
      </c>
      <c r="CB50" s="100">
        <v>5.0719677559128522</v>
      </c>
      <c r="CC50" s="100">
        <v>1430.2949071674243</v>
      </c>
      <c r="CD50" s="100">
        <v>10</v>
      </c>
      <c r="CE50" s="100">
        <v>2820</v>
      </c>
      <c r="CF50" s="100">
        <v>0.58169377387372434</v>
      </c>
      <c r="CG50" s="100">
        <v>164.03764423239028</v>
      </c>
      <c r="CH50" s="100">
        <v>2.5373764996996147</v>
      </c>
      <c r="CI50" s="100">
        <v>715.54017291529135</v>
      </c>
      <c r="CJ50" s="100">
        <v>0.50315000199280246</v>
      </c>
      <c r="CK50" s="100">
        <v>141.88830056197028</v>
      </c>
      <c r="CL50" s="100">
        <v>1.4022309848366841</v>
      </c>
      <c r="CM50" s="100">
        <v>395.4291377239449</v>
      </c>
      <c r="CN50" s="100">
        <v>11.575364346791851</v>
      </c>
      <c r="CO50" s="100">
        <v>3264.252745795302</v>
      </c>
      <c r="CP50" s="100">
        <v>9.4001655944218907</v>
      </c>
      <c r="CQ50" s="100">
        <v>2650.8466976269733</v>
      </c>
      <c r="CR50" s="100">
        <v>2.5524876968497541</v>
      </c>
      <c r="CS50" s="100">
        <v>719.80153051163063</v>
      </c>
      <c r="CT50" s="100">
        <v>14.698076397102879</v>
      </c>
      <c r="CU50" s="100">
        <v>4144.857543983012</v>
      </c>
    </row>
    <row r="51" spans="2:99">
      <c r="C51" s="99" t="s">
        <v>217</v>
      </c>
      <c r="D51" s="100">
        <v>0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0.49780818151060685</v>
      </c>
      <c r="O51" s="100">
        <v>425.32731028266249</v>
      </c>
      <c r="P51" s="100">
        <v>1.8900417848884243</v>
      </c>
      <c r="Q51" s="100">
        <v>1614.8517010086698</v>
      </c>
      <c r="R51" s="100">
        <v>0.614365533535287</v>
      </c>
      <c r="S51" s="100">
        <v>524.91391185254918</v>
      </c>
      <c r="T51" s="100">
        <v>5.8523559558322633</v>
      </c>
      <c r="U51" s="100">
        <v>5000.2529286630861</v>
      </c>
      <c r="V51" s="100">
        <v>1.3996461985661763</v>
      </c>
      <c r="W51" s="100">
        <v>1195.857712054941</v>
      </c>
      <c r="X51" s="100">
        <v>9.3722556049749208</v>
      </c>
      <c r="Y51" s="100">
        <v>8007.6551888905724</v>
      </c>
      <c r="Z51" s="100">
        <v>1.4700777301079635</v>
      </c>
      <c r="AA51" s="100">
        <v>1256.0344126042439</v>
      </c>
      <c r="AB51" s="100">
        <v>4.1401395401828847</v>
      </c>
      <c r="AC51" s="100">
        <v>3537.3352231322565</v>
      </c>
      <c r="AD51" s="100">
        <v>0.38788644650186671</v>
      </c>
      <c r="AE51" s="100">
        <v>331.4101798911949</v>
      </c>
      <c r="AF51" s="100">
        <v>2.5651525999707001</v>
      </c>
      <c r="AG51" s="100">
        <v>2191.6663814149661</v>
      </c>
      <c r="AH51" s="100">
        <v>0.24675782990851472</v>
      </c>
      <c r="AI51" s="100">
        <v>210.82988987383496</v>
      </c>
      <c r="AJ51" s="100">
        <v>19</v>
      </c>
      <c r="AK51" s="100">
        <v>16233.6</v>
      </c>
      <c r="AL51" s="100">
        <v>3.4314895366256852</v>
      </c>
      <c r="AM51" s="100">
        <v>2931.8646600929856</v>
      </c>
      <c r="AN51" s="100">
        <v>11.040372135200826</v>
      </c>
      <c r="AO51" s="100">
        <v>9432.8939523155859</v>
      </c>
      <c r="AP51" s="100">
        <v>2.522507290184012</v>
      </c>
      <c r="AQ51" s="100">
        <v>2155.23022873322</v>
      </c>
      <c r="AR51" s="100">
        <v>6.0998643097488854</v>
      </c>
      <c r="AS51" s="100">
        <v>5211.7240662494478</v>
      </c>
      <c r="AT51" s="100">
        <v>6.9328485922167005</v>
      </c>
      <c r="AU51" s="100">
        <v>5923.4258371899487</v>
      </c>
      <c r="AV51" s="100">
        <v>5.4934976400533557</v>
      </c>
      <c r="AW51" s="100">
        <v>4693.6443836615872</v>
      </c>
      <c r="AX51" s="100">
        <v>12.337979633044533</v>
      </c>
      <c r="AY51" s="100">
        <v>10541.569798473249</v>
      </c>
      <c r="AZ51" s="100">
        <v>1.713713376993774</v>
      </c>
      <c r="BA51" s="100">
        <v>1464.1967093034805</v>
      </c>
      <c r="BB51" s="100">
        <v>2.3244734313374158</v>
      </c>
      <c r="BC51" s="100">
        <v>1986.0300997346881</v>
      </c>
      <c r="BD51" s="100">
        <v>0.33369751364340522</v>
      </c>
      <c r="BE51" s="100">
        <v>285.1111556569254</v>
      </c>
      <c r="BF51" s="100">
        <v>3.9923177757411312</v>
      </c>
      <c r="BG51" s="100">
        <v>3411.0363075932223</v>
      </c>
      <c r="BH51" s="100">
        <v>0</v>
      </c>
      <c r="BI51" s="100">
        <v>0</v>
      </c>
      <c r="BJ51" s="100">
        <v>14.874755138361742</v>
      </c>
      <c r="BK51" s="100">
        <v>12708.990790216272</v>
      </c>
      <c r="BL51" s="100">
        <v>1.6962046413143783</v>
      </c>
      <c r="BM51" s="100">
        <v>1449.2372455390048</v>
      </c>
      <c r="BN51" s="100">
        <v>9.7905473562995002</v>
      </c>
      <c r="BO51" s="100">
        <v>8365.0436612222929</v>
      </c>
      <c r="BP51" s="100">
        <v>12.289229030620753</v>
      </c>
      <c r="BQ51" s="100">
        <v>10499.91728376237</v>
      </c>
      <c r="BR51" s="100">
        <v>19.345452496746748</v>
      </c>
      <c r="BS51" s="100">
        <v>16528.754613220422</v>
      </c>
      <c r="BT51" s="100">
        <v>3.0602140958774049</v>
      </c>
      <c r="BU51" s="100">
        <v>2614.6469235176546</v>
      </c>
      <c r="BV51" s="100">
        <v>17.972445494754261</v>
      </c>
      <c r="BW51" s="100">
        <v>15355.65743071804</v>
      </c>
      <c r="BX51" s="100">
        <v>1.9628035074168768</v>
      </c>
      <c r="BY51" s="100">
        <v>1677.0193167369796</v>
      </c>
      <c r="BZ51" s="100">
        <v>5.1654920310879291</v>
      </c>
      <c r="CA51" s="100">
        <v>4413.3963913615262</v>
      </c>
      <c r="CB51" s="100">
        <v>4.6493037762534479</v>
      </c>
      <c r="CC51" s="100">
        <v>3972.365146430946</v>
      </c>
      <c r="CD51" s="100">
        <v>11</v>
      </c>
      <c r="CE51" s="100">
        <v>9398.4</v>
      </c>
      <c r="CF51" s="100">
        <v>0.45242849079067454</v>
      </c>
      <c r="CG51" s="100">
        <v>386.55490253155233</v>
      </c>
      <c r="CH51" s="100">
        <v>2.5373764996996147</v>
      </c>
      <c r="CI51" s="100">
        <v>2167.9344813433509</v>
      </c>
      <c r="CJ51" s="100">
        <v>0.44724444621582449</v>
      </c>
      <c r="CK51" s="100">
        <v>382.12565484680044</v>
      </c>
      <c r="CL51" s="100">
        <v>1.2269521117320985</v>
      </c>
      <c r="CM51" s="100">
        <v>1048.307884263905</v>
      </c>
      <c r="CN51" s="100">
        <v>11.575364346791851</v>
      </c>
      <c r="CO51" s="100">
        <v>9889.9912978989578</v>
      </c>
      <c r="CP51" s="100">
        <v>9.4001655944218907</v>
      </c>
      <c r="CQ51" s="100">
        <v>8031.5014838740635</v>
      </c>
      <c r="CR51" s="100">
        <v>2.3131919752700894</v>
      </c>
      <c r="CS51" s="100">
        <v>1976.3912236707642</v>
      </c>
      <c r="CT51" s="100">
        <v>15.01080142682847</v>
      </c>
      <c r="CU51" s="100">
        <v>12825.228739082244</v>
      </c>
    </row>
    <row r="52" spans="2:99">
      <c r="C52" s="99" t="s">
        <v>218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0.40995967889108803</v>
      </c>
      <c r="O52" s="100">
        <v>221.37822660118755</v>
      </c>
      <c r="P52" s="100">
        <v>1.8900417848884243</v>
      </c>
      <c r="Q52" s="100">
        <v>1020.6225638397491</v>
      </c>
      <c r="R52" s="100">
        <v>0.56710664634026486</v>
      </c>
      <c r="S52" s="100">
        <v>306.237589023743</v>
      </c>
      <c r="T52" s="100">
        <v>5.8523559558322633</v>
      </c>
      <c r="U52" s="100">
        <v>3160.2722161494221</v>
      </c>
      <c r="V52" s="100">
        <v>1.5162833817800243</v>
      </c>
      <c r="W52" s="100">
        <v>818.79302616121311</v>
      </c>
      <c r="X52" s="100">
        <v>9.3722556049749208</v>
      </c>
      <c r="Y52" s="100">
        <v>5061.0180266864572</v>
      </c>
      <c r="Z52" s="100">
        <v>1.3650721779573947</v>
      </c>
      <c r="AA52" s="100">
        <v>737.13897609699313</v>
      </c>
      <c r="AB52" s="100">
        <v>4.4586118125046452</v>
      </c>
      <c r="AC52" s="100">
        <v>2407.6503787525085</v>
      </c>
      <c r="AD52" s="100">
        <v>0.41772386546354873</v>
      </c>
      <c r="AE52" s="100">
        <v>225.57088735031633</v>
      </c>
      <c r="AF52" s="100">
        <v>2.5651525999707001</v>
      </c>
      <c r="AG52" s="100">
        <v>1385.1824039841781</v>
      </c>
      <c r="AH52" s="100">
        <v>0.22432529991683159</v>
      </c>
      <c r="AI52" s="100">
        <v>121.13566195508906</v>
      </c>
      <c r="AJ52" s="100">
        <v>21</v>
      </c>
      <c r="AK52" s="100">
        <v>11340</v>
      </c>
      <c r="AL52" s="100">
        <v>3.4314895366256852</v>
      </c>
      <c r="AM52" s="100">
        <v>1853.0043497778699</v>
      </c>
      <c r="AN52" s="100">
        <v>10.080339775618144</v>
      </c>
      <c r="AO52" s="100">
        <v>5443.3834788337981</v>
      </c>
      <c r="AP52" s="100">
        <v>2.6552708317726448</v>
      </c>
      <c r="AQ52" s="100">
        <v>1433.8462491572282</v>
      </c>
      <c r="AR52" s="100">
        <v>5.7948710942614419</v>
      </c>
      <c r="AS52" s="100">
        <v>3129.2303909011785</v>
      </c>
      <c r="AT52" s="100">
        <v>6.9328485922167005</v>
      </c>
      <c r="AU52" s="100">
        <v>3743.7382397970182</v>
      </c>
      <c r="AV52" s="100">
        <v>5.4934976400533557</v>
      </c>
      <c r="AW52" s="100">
        <v>2966.4887256288121</v>
      </c>
      <c r="AX52" s="100">
        <v>12.778621762796122</v>
      </c>
      <c r="AY52" s="100">
        <v>6900.4557519099062</v>
      </c>
      <c r="AZ52" s="100">
        <v>1.713713376993774</v>
      </c>
      <c r="BA52" s="100">
        <v>925.40522357663792</v>
      </c>
      <c r="BB52" s="100">
        <v>2.3244734313374158</v>
      </c>
      <c r="BC52" s="100">
        <v>1255.2156529222045</v>
      </c>
      <c r="BD52" s="100">
        <v>0.33369751364340522</v>
      </c>
      <c r="BE52" s="100">
        <v>180.19665736743883</v>
      </c>
      <c r="BF52" s="100">
        <v>4.2271599978435503</v>
      </c>
      <c r="BG52" s="100">
        <v>2282.6663988355172</v>
      </c>
      <c r="BH52" s="100">
        <v>0</v>
      </c>
      <c r="BI52" s="100">
        <v>0</v>
      </c>
      <c r="BJ52" s="100">
        <v>16.636239299483528</v>
      </c>
      <c r="BK52" s="100">
        <v>8983.5692217211054</v>
      </c>
      <c r="BL52" s="100">
        <v>1.7200948475300739</v>
      </c>
      <c r="BM52" s="100">
        <v>928.8512176662399</v>
      </c>
      <c r="BN52" s="100">
        <v>10.204232455861449</v>
      </c>
      <c r="BO52" s="100">
        <v>5510.285526165183</v>
      </c>
      <c r="BP52" s="100">
        <v>10.75307540179316</v>
      </c>
      <c r="BQ52" s="100">
        <v>5806.6607169683066</v>
      </c>
      <c r="BR52" s="100">
        <v>18.861816184328081</v>
      </c>
      <c r="BS52" s="100">
        <v>10185.380739537164</v>
      </c>
      <c r="BT52" s="100">
        <v>3.1932668826546835</v>
      </c>
      <c r="BU52" s="100">
        <v>1724.3641166335292</v>
      </c>
      <c r="BV52" s="100">
        <v>22.765097626688732</v>
      </c>
      <c r="BW52" s="100">
        <v>12293.152718411915</v>
      </c>
      <c r="BX52" s="100">
        <v>1.8226032568871</v>
      </c>
      <c r="BY52" s="100">
        <v>984.20575871903395</v>
      </c>
      <c r="BZ52" s="100">
        <v>4.6489428279791358</v>
      </c>
      <c r="CA52" s="100">
        <v>2510.4291271087332</v>
      </c>
      <c r="CB52" s="100">
        <v>5.4946317355722574</v>
      </c>
      <c r="CC52" s="100">
        <v>2967.1011372090188</v>
      </c>
      <c r="CD52" s="100">
        <v>10</v>
      </c>
      <c r="CE52" s="100">
        <v>5400</v>
      </c>
      <c r="CF52" s="100">
        <v>0.58169377387372434</v>
      </c>
      <c r="CG52" s="100">
        <v>314.11463789181113</v>
      </c>
      <c r="CH52" s="100">
        <v>3.1012379440773068</v>
      </c>
      <c r="CI52" s="100">
        <v>1674.6684898017456</v>
      </c>
      <c r="CJ52" s="100">
        <v>0.50315000199280246</v>
      </c>
      <c r="CK52" s="100">
        <v>271.70100107611336</v>
      </c>
      <c r="CL52" s="100">
        <v>1.4022309848366841</v>
      </c>
      <c r="CM52" s="100">
        <v>757.20473181180944</v>
      </c>
      <c r="CN52" s="100">
        <v>12.752520043075767</v>
      </c>
      <c r="CO52" s="100">
        <v>6886.360823260914</v>
      </c>
      <c r="CP52" s="100">
        <v>8.66289770466331</v>
      </c>
      <c r="CQ52" s="100">
        <v>4677.9647605181872</v>
      </c>
      <c r="CR52" s="100">
        <v>2.4727224563231993</v>
      </c>
      <c r="CS52" s="100">
        <v>1335.2701264145276</v>
      </c>
      <c r="CT52" s="100">
        <v>15.948976516005251</v>
      </c>
      <c r="CU52" s="100">
        <v>8612.4473186428349</v>
      </c>
    </row>
    <row r="53" spans="2:99">
      <c r="C53" s="99" t="s">
        <v>219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0.43924251309759427</v>
      </c>
      <c r="O53" s="100">
        <v>178.68385432810135</v>
      </c>
      <c r="P53" s="100">
        <v>1.8900417848884243</v>
      </c>
      <c r="Q53" s="100">
        <v>768.86899809261104</v>
      </c>
      <c r="R53" s="100">
        <v>0.614365533535287</v>
      </c>
      <c r="S53" s="100">
        <v>249.92389904215477</v>
      </c>
      <c r="T53" s="100">
        <v>6.5026177287025142</v>
      </c>
      <c r="U53" s="100">
        <v>2645.264892036183</v>
      </c>
      <c r="V53" s="100">
        <v>1.5162833817800243</v>
      </c>
      <c r="W53" s="100">
        <v>616.82407970811391</v>
      </c>
      <c r="X53" s="100">
        <v>9.3722556049749208</v>
      </c>
      <c r="Y53" s="100">
        <v>3812.6335801037981</v>
      </c>
      <c r="Z53" s="100">
        <v>1.5750832822585321</v>
      </c>
      <c r="AA53" s="100">
        <v>640.74387922277083</v>
      </c>
      <c r="AB53" s="100">
        <v>4.7770840848264049</v>
      </c>
      <c r="AC53" s="100">
        <v>1943.3178057073815</v>
      </c>
      <c r="AD53" s="100">
        <v>0.38788644650186671</v>
      </c>
      <c r="AE53" s="100">
        <v>157.79220643695939</v>
      </c>
      <c r="AF53" s="100">
        <v>2.5651525999707001</v>
      </c>
      <c r="AG53" s="100">
        <v>1043.5040776680808</v>
      </c>
      <c r="AH53" s="100">
        <v>0.24675782990851472</v>
      </c>
      <c r="AI53" s="100">
        <v>100.38108520678379</v>
      </c>
      <c r="AJ53" s="100">
        <v>20</v>
      </c>
      <c r="AK53" s="100">
        <v>8136</v>
      </c>
      <c r="AL53" s="100">
        <v>3.563469903418981</v>
      </c>
      <c r="AM53" s="100">
        <v>1449.6195567108414</v>
      </c>
      <c r="AN53" s="100">
        <v>11.040372135200826</v>
      </c>
      <c r="AO53" s="100">
        <v>4491.2233845996961</v>
      </c>
      <c r="AP53" s="100">
        <v>2.920797914949909</v>
      </c>
      <c r="AQ53" s="100">
        <v>1188.180591801623</v>
      </c>
      <c r="AR53" s="100">
        <v>6.4048575252363307</v>
      </c>
      <c r="AS53" s="100">
        <v>2605.4960412661394</v>
      </c>
      <c r="AT53" s="100">
        <v>7.199496614994267</v>
      </c>
      <c r="AU53" s="100">
        <v>2928.7552229796679</v>
      </c>
      <c r="AV53" s="100">
        <v>6.5398781429206618</v>
      </c>
      <c r="AW53" s="100">
        <v>2660.4224285401251</v>
      </c>
      <c r="AX53" s="100">
        <v>12.778621762796122</v>
      </c>
      <c r="AY53" s="100">
        <v>5198.343333105463</v>
      </c>
      <c r="AZ53" s="100">
        <v>1.6066062909316632</v>
      </c>
      <c r="BA53" s="100">
        <v>653.5674391510006</v>
      </c>
      <c r="BB53" s="100">
        <v>2.3244734313374158</v>
      </c>
      <c r="BC53" s="100">
        <v>945.59579186806081</v>
      </c>
      <c r="BD53" s="100">
        <v>0.35936655315443644</v>
      </c>
      <c r="BE53" s="100">
        <v>146.19031382322476</v>
      </c>
      <c r="BF53" s="100">
        <v>3.5226333315362917</v>
      </c>
      <c r="BG53" s="100">
        <v>1433.0072392689635</v>
      </c>
      <c r="BH53" s="100">
        <v>0</v>
      </c>
      <c r="BI53" s="100">
        <v>0</v>
      </c>
      <c r="BJ53" s="100">
        <v>15.461916525402337</v>
      </c>
      <c r="BK53" s="100">
        <v>6289.9076425336707</v>
      </c>
      <c r="BL53" s="100">
        <v>1.8156556723928559</v>
      </c>
      <c r="BM53" s="100">
        <v>738.60872752941373</v>
      </c>
      <c r="BN53" s="100">
        <v>9.2389672235502314</v>
      </c>
      <c r="BO53" s="100">
        <v>3758.4118665402343</v>
      </c>
      <c r="BP53" s="100">
        <v>11.367536853324195</v>
      </c>
      <c r="BQ53" s="100">
        <v>4624.313991932283</v>
      </c>
      <c r="BR53" s="100">
        <v>19.829088809165416</v>
      </c>
      <c r="BS53" s="100">
        <v>8066.4733275684912</v>
      </c>
      <c r="BT53" s="100">
        <v>3.259793276043323</v>
      </c>
      <c r="BU53" s="100">
        <v>1326.0839046944238</v>
      </c>
      <c r="BV53" s="100">
        <v>20.368771560721498</v>
      </c>
      <c r="BW53" s="100">
        <v>8286.0162709015058</v>
      </c>
      <c r="BX53" s="100">
        <v>1.8226032568871</v>
      </c>
      <c r="BY53" s="100">
        <v>741.4350049016723</v>
      </c>
      <c r="BZ53" s="100">
        <v>5.1654920310879291</v>
      </c>
      <c r="CA53" s="100">
        <v>2101.3221582465694</v>
      </c>
      <c r="CB53" s="100">
        <v>5.0719677559128522</v>
      </c>
      <c r="CC53" s="100">
        <v>2063.2764831053482</v>
      </c>
      <c r="CD53" s="100">
        <v>10</v>
      </c>
      <c r="CE53" s="100">
        <v>4068</v>
      </c>
      <c r="CF53" s="100">
        <v>0.51706113233219941</v>
      </c>
      <c r="CG53" s="100">
        <v>210.34046863273872</v>
      </c>
      <c r="CH53" s="100">
        <v>2.8193072218884607</v>
      </c>
      <c r="CI53" s="100">
        <v>1146.8941778642259</v>
      </c>
      <c r="CJ53" s="100">
        <v>0.50315000199280246</v>
      </c>
      <c r="CK53" s="100">
        <v>204.68142081067205</v>
      </c>
      <c r="CL53" s="100">
        <v>1.4022309848366841</v>
      </c>
      <c r="CM53" s="100">
        <v>570.42756463156309</v>
      </c>
      <c r="CN53" s="100">
        <v>11.575364346791851</v>
      </c>
      <c r="CO53" s="100">
        <v>4708.8582162749253</v>
      </c>
      <c r="CP53" s="100">
        <v>9.7687995393011811</v>
      </c>
      <c r="CQ53" s="100">
        <v>3973.9476525877208</v>
      </c>
      <c r="CR53" s="100">
        <v>2.6322529373763084</v>
      </c>
      <c r="CS53" s="100">
        <v>1070.8004949246822</v>
      </c>
      <c r="CT53" s="100">
        <v>15.636251486279656</v>
      </c>
      <c r="CU53" s="100">
        <v>6360.8271046185646</v>
      </c>
    </row>
    <row r="54" spans="2:99">
      <c r="C54" s="99" t="s">
        <v>220</v>
      </c>
      <c r="D54" s="100">
        <v>0</v>
      </c>
      <c r="E54" s="100">
        <v>0</v>
      </c>
      <c r="F54" s="100"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0.43924251309759427</v>
      </c>
      <c r="O54" s="100">
        <v>147.05839338507457</v>
      </c>
      <c r="P54" s="100">
        <v>2.1808174441020278</v>
      </c>
      <c r="Q54" s="100">
        <v>730.1376802853589</v>
      </c>
      <c r="R54" s="100">
        <v>0.614365533535287</v>
      </c>
      <c r="S54" s="100">
        <v>205.68958062761411</v>
      </c>
      <c r="T54" s="100">
        <v>6.5026177287025142</v>
      </c>
      <c r="U54" s="100">
        <v>2177.076415569602</v>
      </c>
      <c r="V54" s="100">
        <v>1.6329205649938723</v>
      </c>
      <c r="W54" s="100">
        <v>546.70180515994844</v>
      </c>
      <c r="X54" s="100">
        <v>10.934298205804074</v>
      </c>
      <c r="Y54" s="100">
        <v>3660.8030393032041</v>
      </c>
      <c r="Z54" s="100">
        <v>1.4700777301079635</v>
      </c>
      <c r="AA54" s="100">
        <v>492.18202404014619</v>
      </c>
      <c r="AB54" s="100">
        <v>4.1401395401828847</v>
      </c>
      <c r="AC54" s="100">
        <v>1386.1187180532299</v>
      </c>
      <c r="AD54" s="100">
        <v>0.41772386546354873</v>
      </c>
      <c r="AE54" s="100">
        <v>139.85395015719612</v>
      </c>
      <c r="AF54" s="100">
        <v>2.5651525999707001</v>
      </c>
      <c r="AG54" s="100">
        <v>858.81309047019045</v>
      </c>
      <c r="AH54" s="100">
        <v>0.26919035990019791</v>
      </c>
      <c r="AI54" s="100">
        <v>90.124932494586261</v>
      </c>
      <c r="AJ54" s="100">
        <v>22</v>
      </c>
      <c r="AK54" s="100">
        <v>7365.6</v>
      </c>
      <c r="AL54" s="100">
        <v>3.6954502702122762</v>
      </c>
      <c r="AM54" s="100">
        <v>1237.2367504670701</v>
      </c>
      <c r="AN54" s="100">
        <v>11.520388314992166</v>
      </c>
      <c r="AO54" s="100">
        <v>3857.0260078593774</v>
      </c>
      <c r="AP54" s="100">
        <v>2.6552708317726448</v>
      </c>
      <c r="AQ54" s="100">
        <v>888.98467447748146</v>
      </c>
      <c r="AR54" s="100">
        <v>6.0998643097488854</v>
      </c>
      <c r="AS54" s="100">
        <v>2042.2345709039269</v>
      </c>
      <c r="AT54" s="100">
        <v>6.6662005694391366</v>
      </c>
      <c r="AU54" s="100">
        <v>2231.8439506482232</v>
      </c>
      <c r="AV54" s="100">
        <v>6.0166878914870088</v>
      </c>
      <c r="AW54" s="100">
        <v>2014.3871060698507</v>
      </c>
      <c r="AX54" s="100">
        <v>11.456695373541352</v>
      </c>
      <c r="AY54" s="100">
        <v>3835.7016110616451</v>
      </c>
      <c r="AZ54" s="100">
        <v>1.8208204630558849</v>
      </c>
      <c r="BA54" s="100">
        <v>609.61069103111026</v>
      </c>
      <c r="BB54" s="100">
        <v>2.3244734313374158</v>
      </c>
      <c r="BC54" s="100">
        <v>778.23370481176687</v>
      </c>
      <c r="BD54" s="100">
        <v>0.35936655315443644</v>
      </c>
      <c r="BE54" s="100">
        <v>120.31592199610533</v>
      </c>
      <c r="BF54" s="100">
        <v>3.5226333315362917</v>
      </c>
      <c r="BG54" s="100">
        <v>1179.3776393983505</v>
      </c>
      <c r="BH54" s="100">
        <v>0</v>
      </c>
      <c r="BI54" s="100">
        <v>0</v>
      </c>
      <c r="BJ54" s="100">
        <v>17.223400686524123</v>
      </c>
      <c r="BK54" s="100">
        <v>5766.3945498482763</v>
      </c>
      <c r="BL54" s="100">
        <v>1.7439850537457693</v>
      </c>
      <c r="BM54" s="100">
        <v>583.88619599408355</v>
      </c>
      <c r="BN54" s="100">
        <v>10.480022522236084</v>
      </c>
      <c r="BO54" s="100">
        <v>3508.7115404446408</v>
      </c>
      <c r="BP54" s="100">
        <v>10.75307540179316</v>
      </c>
      <c r="BQ54" s="100">
        <v>3600.1296445203498</v>
      </c>
      <c r="BR54" s="100">
        <v>19.829088809165416</v>
      </c>
      <c r="BS54" s="100">
        <v>6638.7789333085811</v>
      </c>
      <c r="BT54" s="100">
        <v>3.0602140958774049</v>
      </c>
      <c r="BU54" s="100">
        <v>1024.5596792997551</v>
      </c>
      <c r="BV54" s="100">
        <v>20.368771560721498</v>
      </c>
      <c r="BW54" s="100">
        <v>6819.464718529558</v>
      </c>
      <c r="BX54" s="100">
        <v>1.8226032568871</v>
      </c>
      <c r="BY54" s="100">
        <v>610.20757040580111</v>
      </c>
      <c r="BZ54" s="100">
        <v>5.6820412341967215</v>
      </c>
      <c r="CA54" s="100">
        <v>1902.3474052090623</v>
      </c>
      <c r="CB54" s="100">
        <v>5.4946317355722574</v>
      </c>
      <c r="CC54" s="100">
        <v>1839.6027050695918</v>
      </c>
      <c r="CD54" s="100">
        <v>9</v>
      </c>
      <c r="CE54" s="100">
        <v>3013.2000000000003</v>
      </c>
      <c r="CF54" s="100">
        <v>0.51706113233219941</v>
      </c>
      <c r="CG54" s="100">
        <v>173.11206710482037</v>
      </c>
      <c r="CH54" s="100">
        <v>3.1012379440773068</v>
      </c>
      <c r="CI54" s="100">
        <v>1038.2944636770824</v>
      </c>
      <c r="CJ54" s="100">
        <v>0.44724444621582449</v>
      </c>
      <c r="CK54" s="100">
        <v>149.73744059305804</v>
      </c>
      <c r="CL54" s="100">
        <v>1.2269521117320985</v>
      </c>
      <c r="CM54" s="100">
        <v>410.78356700790658</v>
      </c>
      <c r="CN54" s="100">
        <v>10.986786498649893</v>
      </c>
      <c r="CO54" s="100">
        <v>3678.3761197479844</v>
      </c>
      <c r="CP54" s="100">
        <v>10.321750456620114</v>
      </c>
      <c r="CQ54" s="100">
        <v>3455.7220528764142</v>
      </c>
      <c r="CR54" s="100">
        <v>2.5524876968497541</v>
      </c>
      <c r="CS54" s="100">
        <v>854.57288090529767</v>
      </c>
      <c r="CT54" s="100">
        <v>15.323526456554065</v>
      </c>
      <c r="CU54" s="100">
        <v>5130.3166576543008</v>
      </c>
    </row>
    <row r="55" spans="2:99">
      <c r="C55" s="99" t="s">
        <v>221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0.46852534730410056</v>
      </c>
      <c r="O55" s="100">
        <v>310.91342047100113</v>
      </c>
      <c r="P55" s="100">
        <v>2.1808174441020278</v>
      </c>
      <c r="Q55" s="100">
        <v>1447.1904559061056</v>
      </c>
      <c r="R55" s="100">
        <v>0.51984775914524284</v>
      </c>
      <c r="S55" s="100">
        <v>344.97097296878314</v>
      </c>
      <c r="T55" s="100">
        <v>6.5026177287025142</v>
      </c>
      <c r="U55" s="100">
        <v>4315.1371247669886</v>
      </c>
      <c r="V55" s="100">
        <v>1.5162833817800243</v>
      </c>
      <c r="W55" s="100">
        <v>1006.2056521492242</v>
      </c>
      <c r="X55" s="100">
        <v>10.153276905389498</v>
      </c>
      <c r="Y55" s="100">
        <v>6737.7145544164714</v>
      </c>
      <c r="Z55" s="100">
        <v>1.3650721779573947</v>
      </c>
      <c r="AA55" s="100">
        <v>905.86189729252715</v>
      </c>
      <c r="AB55" s="100">
        <v>4.1401395401828847</v>
      </c>
      <c r="AC55" s="100">
        <v>2747.3965988653622</v>
      </c>
      <c r="AD55" s="100">
        <v>0.38788644650186671</v>
      </c>
      <c r="AE55" s="100">
        <v>257.40144589863877</v>
      </c>
      <c r="AF55" s="100">
        <v>2.3086373399736302</v>
      </c>
      <c r="AG55" s="100">
        <v>1532.0117388065009</v>
      </c>
      <c r="AH55" s="100">
        <v>0.22432529991683159</v>
      </c>
      <c r="AI55" s="100">
        <v>148.86226902480945</v>
      </c>
      <c r="AJ55" s="100">
        <v>21</v>
      </c>
      <c r="AK55" s="100">
        <v>13935.6</v>
      </c>
      <c r="AL55" s="100">
        <v>3.827430637005572</v>
      </c>
      <c r="AM55" s="100">
        <v>2539.8829707168975</v>
      </c>
      <c r="AN55" s="100">
        <v>11.040372135200826</v>
      </c>
      <c r="AO55" s="100">
        <v>7326.3909489192683</v>
      </c>
      <c r="AP55" s="100">
        <v>2.6552708317726448</v>
      </c>
      <c r="AQ55" s="100">
        <v>1762.0377239643271</v>
      </c>
      <c r="AR55" s="100">
        <v>5.7948710942614419</v>
      </c>
      <c r="AS55" s="100">
        <v>3845.476458151893</v>
      </c>
      <c r="AT55" s="100">
        <v>6.9328485922167005</v>
      </c>
      <c r="AU55" s="100">
        <v>4600.6383257950029</v>
      </c>
      <c r="AV55" s="100">
        <v>6.0166878914870088</v>
      </c>
      <c r="AW55" s="100">
        <v>3992.674084790779</v>
      </c>
      <c r="AX55" s="100">
        <v>11.897337503292944</v>
      </c>
      <c r="AY55" s="100">
        <v>7895.0731671851972</v>
      </c>
      <c r="AZ55" s="100">
        <v>1.8208204630558849</v>
      </c>
      <c r="BA55" s="100">
        <v>1208.2964592838853</v>
      </c>
      <c r="BB55" s="100">
        <v>2.4905072478615167</v>
      </c>
      <c r="BC55" s="100">
        <v>1652.7006096809025</v>
      </c>
      <c r="BD55" s="100">
        <v>0.33369751364340522</v>
      </c>
      <c r="BE55" s="100">
        <v>221.44167005376372</v>
      </c>
      <c r="BF55" s="100">
        <v>3.5226333315362917</v>
      </c>
      <c r="BG55" s="100">
        <v>2337.6194788074831</v>
      </c>
      <c r="BH55" s="100">
        <v>0</v>
      </c>
      <c r="BI55" s="100">
        <v>0</v>
      </c>
      <c r="BJ55" s="100">
        <v>16.440518837136661</v>
      </c>
      <c r="BK55" s="100">
        <v>10909.928300323889</v>
      </c>
      <c r="BL55" s="100">
        <v>1.8395458786085512</v>
      </c>
      <c r="BM55" s="100">
        <v>1220.7226450446346</v>
      </c>
      <c r="BN55" s="100">
        <v>9.101072190362915</v>
      </c>
      <c r="BO55" s="100">
        <v>6039.4715055248307</v>
      </c>
      <c r="BP55" s="100">
        <v>10.44584467602764</v>
      </c>
      <c r="BQ55" s="100">
        <v>6931.8625270119419</v>
      </c>
      <c r="BR55" s="100">
        <v>19.345452496746748</v>
      </c>
      <c r="BS55" s="100">
        <v>12837.642276841143</v>
      </c>
      <c r="BT55" s="100">
        <v>3.3263196694319626</v>
      </c>
      <c r="BU55" s="100">
        <v>2207.3457326350504</v>
      </c>
      <c r="BV55" s="100">
        <v>21.566934593705113</v>
      </c>
      <c r="BW55" s="100">
        <v>14311.817796382713</v>
      </c>
      <c r="BX55" s="100">
        <v>1.8226032568871</v>
      </c>
      <c r="BY55" s="100">
        <v>1209.4795212702795</v>
      </c>
      <c r="BZ55" s="100">
        <v>5.6820412341967215</v>
      </c>
      <c r="CA55" s="100">
        <v>3770.6025630129443</v>
      </c>
      <c r="CB55" s="100">
        <v>5.4946317355722574</v>
      </c>
      <c r="CC55" s="100">
        <v>3646.2376197257499</v>
      </c>
      <c r="CD55" s="100">
        <v>10</v>
      </c>
      <c r="CE55" s="100">
        <v>6636</v>
      </c>
      <c r="CF55" s="100">
        <v>0.51706113233219941</v>
      </c>
      <c r="CG55" s="100">
        <v>343.12176741564753</v>
      </c>
      <c r="CH55" s="100">
        <v>2.5373764996996147</v>
      </c>
      <c r="CI55" s="100">
        <v>1683.8030452006644</v>
      </c>
      <c r="CJ55" s="100">
        <v>0.44724444621582449</v>
      </c>
      <c r="CK55" s="100">
        <v>296.79141450882116</v>
      </c>
      <c r="CL55" s="100">
        <v>1.4022309848366841</v>
      </c>
      <c r="CM55" s="100">
        <v>930.5204815376236</v>
      </c>
      <c r="CN55" s="100">
        <v>11.379171730744531</v>
      </c>
      <c r="CO55" s="100">
        <v>7551.2183605220707</v>
      </c>
      <c r="CP55" s="100">
        <v>10.137433484180471</v>
      </c>
      <c r="CQ55" s="100">
        <v>6727.2008601021607</v>
      </c>
      <c r="CR55" s="100">
        <v>2.5923703171130312</v>
      </c>
      <c r="CS55" s="100">
        <v>1720.2969424362075</v>
      </c>
      <c r="CT55" s="100">
        <v>15.323526456554065</v>
      </c>
      <c r="CU55" s="100">
        <v>10168.692156569277</v>
      </c>
    </row>
    <row r="56" spans="2:99">
      <c r="C56" s="99" t="s">
        <v>222</v>
      </c>
      <c r="D56" s="100">
        <v>21</v>
      </c>
      <c r="E56" s="100">
        <v>24166.799999999999</v>
      </c>
      <c r="F56" s="100">
        <v>19</v>
      </c>
      <c r="G56" s="100">
        <v>21865.200000000001</v>
      </c>
      <c r="H56" s="100">
        <v>18</v>
      </c>
      <c r="I56" s="100">
        <v>20714.399999999998</v>
      </c>
      <c r="J56" s="100">
        <v>2.8335372562567036</v>
      </c>
      <c r="K56" s="100">
        <v>3260.8346745002145</v>
      </c>
      <c r="L56" s="100">
        <v>4.5763573311146546</v>
      </c>
      <c r="M56" s="100">
        <v>5266.4720166467441</v>
      </c>
      <c r="N56" s="100">
        <v>4.8148048072849567</v>
      </c>
      <c r="O56" s="100">
        <v>5540.8773722235283</v>
      </c>
      <c r="P56" s="100">
        <v>4.6292631962142448</v>
      </c>
      <c r="Q56" s="100">
        <v>5327.3560862033528</v>
      </c>
      <c r="R56" s="100">
        <v>3.5685206031848673</v>
      </c>
      <c r="S56" s="100">
        <v>4106.6535101451454</v>
      </c>
      <c r="T56" s="100">
        <v>2.3253848227208609</v>
      </c>
      <c r="U56" s="100">
        <v>2676.0528539871666</v>
      </c>
      <c r="V56" s="100">
        <v>3.3548484194261561</v>
      </c>
      <c r="W56" s="100">
        <v>3860.7595610756202</v>
      </c>
      <c r="X56" s="100">
        <v>3.0814560758541352</v>
      </c>
      <c r="Y56" s="100">
        <v>3546.1396520929388</v>
      </c>
      <c r="Z56" s="100">
        <v>3.2192989883382306</v>
      </c>
      <c r="AA56" s="100">
        <v>3704.7692757796358</v>
      </c>
      <c r="AB56" s="100">
        <v>2.0655574714158416</v>
      </c>
      <c r="AC56" s="100">
        <v>2377.0435381053503</v>
      </c>
      <c r="AD56" s="100">
        <v>2.5157985328117207</v>
      </c>
      <c r="AE56" s="100">
        <v>2895.1809515597279</v>
      </c>
      <c r="AF56" s="100">
        <v>1.8140951365412212</v>
      </c>
      <c r="AG56" s="100">
        <v>2087.6606831316371</v>
      </c>
      <c r="AH56" s="100">
        <v>2.0813091500383623</v>
      </c>
      <c r="AI56" s="100">
        <v>2395.1705698641472</v>
      </c>
      <c r="AJ56" s="100">
        <v>1.9402306378383214</v>
      </c>
      <c r="AK56" s="100">
        <v>2232.81741802434</v>
      </c>
      <c r="AL56" s="100">
        <v>2.5778836897373321</v>
      </c>
      <c r="AM56" s="100">
        <v>2966.6285501497218</v>
      </c>
      <c r="AN56" s="100">
        <v>2.2426751125490845</v>
      </c>
      <c r="AO56" s="100">
        <v>2580.8705195214861</v>
      </c>
      <c r="AP56" s="100">
        <v>2.3340405142585476</v>
      </c>
      <c r="AQ56" s="100">
        <v>2686.0138238087366</v>
      </c>
      <c r="AR56" s="100">
        <v>3.523463524861826</v>
      </c>
      <c r="AS56" s="100">
        <v>4054.8018244109894</v>
      </c>
      <c r="AT56" s="100">
        <v>0</v>
      </c>
      <c r="AU56" s="100">
        <v>0</v>
      </c>
      <c r="AV56" s="100">
        <v>9.3422679244648261</v>
      </c>
      <c r="AW56" s="100">
        <v>10751.081927474121</v>
      </c>
      <c r="AX56" s="100">
        <v>5.3629187473999851</v>
      </c>
      <c r="AY56" s="100">
        <v>6171.6468945079023</v>
      </c>
      <c r="AZ56" s="100">
        <v>4.3928344688600562</v>
      </c>
      <c r="BA56" s="100">
        <v>5055.2739067641523</v>
      </c>
      <c r="BB56" s="100">
        <v>5.4770234015999844</v>
      </c>
      <c r="BC56" s="100">
        <v>6302.9585305612618</v>
      </c>
      <c r="BD56" s="100">
        <v>4.3488775807376099</v>
      </c>
      <c r="BE56" s="100">
        <v>5004.6883199128415</v>
      </c>
      <c r="BF56" s="100">
        <v>4.9280874976107976</v>
      </c>
      <c r="BG56" s="100">
        <v>5671.2430922505055</v>
      </c>
      <c r="BH56" s="100">
        <v>4.234991360818384</v>
      </c>
      <c r="BI56" s="100">
        <v>4873.6280580297962</v>
      </c>
      <c r="BJ56" s="100">
        <v>9.526517045341766</v>
      </c>
      <c r="BK56" s="100">
        <v>10963.115815779303</v>
      </c>
      <c r="BL56" s="100">
        <v>7.5116976394558721</v>
      </c>
      <c r="BM56" s="100">
        <v>8644.4616434858181</v>
      </c>
      <c r="BN56" s="100">
        <v>0</v>
      </c>
      <c r="BO56" s="100">
        <v>0</v>
      </c>
      <c r="BP56" s="100">
        <v>6.9033674385136203</v>
      </c>
      <c r="BQ56" s="100">
        <v>7944.3952482414743</v>
      </c>
      <c r="BR56" s="100">
        <v>3.7616681261383782</v>
      </c>
      <c r="BS56" s="100">
        <v>4328.9276795600454</v>
      </c>
      <c r="BT56" s="100">
        <v>5.3731991028263115</v>
      </c>
      <c r="BU56" s="100">
        <v>6183.4775275325192</v>
      </c>
      <c r="BV56" s="100">
        <v>2.9742357004644631</v>
      </c>
      <c r="BW56" s="100">
        <v>3422.750444094504</v>
      </c>
      <c r="BX56" s="100">
        <v>4.5161421030736717</v>
      </c>
      <c r="BY56" s="100">
        <v>5197.176332217181</v>
      </c>
      <c r="BZ56" s="100">
        <v>3.0374053082619383</v>
      </c>
      <c r="CA56" s="100">
        <v>3495.4460287478387</v>
      </c>
      <c r="CB56" s="100">
        <v>4.3173182369006176</v>
      </c>
      <c r="CC56" s="100">
        <v>4968.3698270252307</v>
      </c>
      <c r="CD56" s="100">
        <v>2.6629665504330959</v>
      </c>
      <c r="CE56" s="100">
        <v>3064.5419062384067</v>
      </c>
      <c r="CF56" s="100">
        <v>1.2607044989296567</v>
      </c>
      <c r="CG56" s="100">
        <v>1450.818737368249</v>
      </c>
      <c r="CH56" s="100">
        <v>1.332402173267077</v>
      </c>
      <c r="CI56" s="100">
        <v>1533.3284209957521</v>
      </c>
      <c r="CJ56" s="100">
        <v>1.2238673528139428</v>
      </c>
      <c r="CK56" s="100">
        <v>1408.4265496182852</v>
      </c>
      <c r="CL56" s="100">
        <v>1.1575946031487319</v>
      </c>
      <c r="CM56" s="100">
        <v>1332.1598693035605</v>
      </c>
      <c r="CN56" s="100">
        <v>0</v>
      </c>
      <c r="CO56" s="100">
        <v>0</v>
      </c>
      <c r="CP56" s="100">
        <v>11.626239169621174</v>
      </c>
      <c r="CQ56" s="100">
        <v>13379.476036400047</v>
      </c>
      <c r="CR56" s="100">
        <v>6.7742131546105071</v>
      </c>
      <c r="CS56" s="100">
        <v>7795.7644983257715</v>
      </c>
      <c r="CT56" s="100">
        <v>5.5638350117117996</v>
      </c>
      <c r="CU56" s="100">
        <v>6402.8613314779386</v>
      </c>
    </row>
    <row r="57" spans="2:99">
      <c r="C57" s="99" t="s">
        <v>223</v>
      </c>
      <c r="D57" s="100">
        <v>0</v>
      </c>
      <c r="E57" s="100">
        <v>0</v>
      </c>
      <c r="F57" s="100">
        <v>0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0.43924251309759427</v>
      </c>
      <c r="O57" s="100">
        <v>619.8590344833251</v>
      </c>
      <c r="P57" s="100">
        <v>1.8900417848884243</v>
      </c>
      <c r="Q57" s="100">
        <v>2667.2269668345443</v>
      </c>
      <c r="R57" s="100">
        <v>0.56710664634026486</v>
      </c>
      <c r="S57" s="100">
        <v>800.3008993153818</v>
      </c>
      <c r="T57" s="100">
        <v>5.8523559558322633</v>
      </c>
      <c r="U57" s="100">
        <v>8258.8447248704906</v>
      </c>
      <c r="V57" s="100">
        <v>1.3996461985661763</v>
      </c>
      <c r="W57" s="100">
        <v>1975.1807154165881</v>
      </c>
      <c r="X57" s="100">
        <v>9.3722556049749208</v>
      </c>
      <c r="Y57" s="100">
        <v>13226.127109740608</v>
      </c>
      <c r="Z57" s="100">
        <v>1.3650721779573947</v>
      </c>
      <c r="AA57" s="100">
        <v>1926.3898575334754</v>
      </c>
      <c r="AB57" s="100">
        <v>3.8216672678611245</v>
      </c>
      <c r="AC57" s="100">
        <v>5393.1368484056193</v>
      </c>
      <c r="AD57" s="100">
        <v>0.41772386546354873</v>
      </c>
      <c r="AE57" s="100">
        <v>589.49191894215994</v>
      </c>
      <c r="AF57" s="100">
        <v>2.3086373399736302</v>
      </c>
      <c r="AG57" s="100">
        <v>3257.949014170787</v>
      </c>
      <c r="AH57" s="100">
        <v>0.24675782990851472</v>
      </c>
      <c r="AI57" s="100">
        <v>348.22464956689601</v>
      </c>
      <c r="AJ57" s="100">
        <v>20</v>
      </c>
      <c r="AK57" s="100">
        <v>28224</v>
      </c>
      <c r="AL57" s="100">
        <v>3.563469903418981</v>
      </c>
      <c r="AM57" s="100">
        <v>5028.7687277048663</v>
      </c>
      <c r="AN57" s="100">
        <v>10.560355955409486</v>
      </c>
      <c r="AO57" s="100">
        <v>14902.774324273867</v>
      </c>
      <c r="AP57" s="100">
        <v>2.7880343733612771</v>
      </c>
      <c r="AQ57" s="100">
        <v>3934.4741076874343</v>
      </c>
      <c r="AR57" s="100">
        <v>6.0998643097488854</v>
      </c>
      <c r="AS57" s="100">
        <v>8608.1285139176271</v>
      </c>
      <c r="AT57" s="100">
        <v>6.6662005694391366</v>
      </c>
      <c r="AU57" s="100">
        <v>9407.3422435925095</v>
      </c>
      <c r="AV57" s="100">
        <v>4.9703073886197027</v>
      </c>
      <c r="AW57" s="100">
        <v>7014.0977868201244</v>
      </c>
      <c r="AX57" s="100">
        <v>11.897337503292944</v>
      </c>
      <c r="AY57" s="100">
        <v>16789.522684647003</v>
      </c>
      <c r="AZ57" s="100">
        <v>1.713713376993774</v>
      </c>
      <c r="BA57" s="100">
        <v>2418.3923176136141</v>
      </c>
      <c r="BB57" s="100">
        <v>1.9924057982892136</v>
      </c>
      <c r="BC57" s="100">
        <v>2811.6830625457383</v>
      </c>
      <c r="BD57" s="100">
        <v>0.28235943462134289</v>
      </c>
      <c r="BE57" s="100">
        <v>398.46563413763909</v>
      </c>
      <c r="BF57" s="100">
        <v>3.7574755536387112</v>
      </c>
      <c r="BG57" s="100">
        <v>5302.5495012949496</v>
      </c>
      <c r="BH57" s="100">
        <v>0</v>
      </c>
      <c r="BI57" s="100">
        <v>0</v>
      </c>
      <c r="BJ57" s="100">
        <v>13.113270977239956</v>
      </c>
      <c r="BK57" s="100">
        <v>18505.448003081026</v>
      </c>
      <c r="BL57" s="100">
        <v>1.7678752599614649</v>
      </c>
      <c r="BM57" s="100">
        <v>2494.8255668576194</v>
      </c>
      <c r="BN57" s="100">
        <v>7.8600168916770627</v>
      </c>
      <c r="BO57" s="100">
        <v>11092.055837534672</v>
      </c>
      <c r="BP57" s="100">
        <v>10.75307540179316</v>
      </c>
      <c r="BQ57" s="100">
        <v>15174.740007010507</v>
      </c>
      <c r="BR57" s="100">
        <v>17.410907247072075</v>
      </c>
      <c r="BS57" s="100">
        <v>24570.272307068113</v>
      </c>
      <c r="BT57" s="100">
        <v>2.9936877024887658</v>
      </c>
      <c r="BU57" s="100">
        <v>4224.6920857521463</v>
      </c>
      <c r="BV57" s="100">
        <v>17.972445494754261</v>
      </c>
      <c r="BW57" s="100">
        <v>25362.715082197214</v>
      </c>
      <c r="BX57" s="100">
        <v>1.682403006357323</v>
      </c>
      <c r="BY57" s="100">
        <v>2374.2071225714544</v>
      </c>
      <c r="BZ57" s="100">
        <v>5.1654920310879291</v>
      </c>
      <c r="CA57" s="100">
        <v>7289.5423542712861</v>
      </c>
      <c r="CB57" s="100">
        <v>5.0719677559128522</v>
      </c>
      <c r="CC57" s="100">
        <v>7157.5608971442171</v>
      </c>
      <c r="CD57" s="100">
        <v>9</v>
      </c>
      <c r="CE57" s="100">
        <v>12700.800000000001</v>
      </c>
      <c r="CF57" s="100">
        <v>0.51706113233219941</v>
      </c>
      <c r="CG57" s="100">
        <v>729.6766699471998</v>
      </c>
      <c r="CH57" s="100">
        <v>2.8193072218884607</v>
      </c>
      <c r="CI57" s="100">
        <v>3978.6063515289961</v>
      </c>
      <c r="CJ57" s="100">
        <v>0.44724444621582449</v>
      </c>
      <c r="CK57" s="100">
        <v>631.15136249977149</v>
      </c>
      <c r="CL57" s="100">
        <v>1.2269521117320985</v>
      </c>
      <c r="CM57" s="100">
        <v>1731.4748200763374</v>
      </c>
      <c r="CN57" s="100">
        <v>9.6134381863186551</v>
      </c>
      <c r="CO57" s="100">
        <v>13566.483968532886</v>
      </c>
      <c r="CP57" s="100">
        <v>8.66289770466331</v>
      </c>
      <c r="CQ57" s="100">
        <v>12225.081240820864</v>
      </c>
      <c r="CR57" s="100">
        <v>2.2733093550068117</v>
      </c>
      <c r="CS57" s="100">
        <v>3208.0941617856129</v>
      </c>
      <c r="CT57" s="100">
        <v>13.759901307926098</v>
      </c>
      <c r="CU57" s="100">
        <v>19417.972725745309</v>
      </c>
    </row>
    <row r="58" spans="2:99">
      <c r="C58" s="99" t="s">
        <v>224</v>
      </c>
      <c r="D58" s="100">
        <v>21</v>
      </c>
      <c r="E58" s="100">
        <v>24721.200000000001</v>
      </c>
      <c r="F58" s="100">
        <v>18</v>
      </c>
      <c r="G58" s="100">
        <v>21189.600000000002</v>
      </c>
      <c r="H58" s="100">
        <v>18</v>
      </c>
      <c r="I58" s="100">
        <v>21189.600000000002</v>
      </c>
      <c r="J58" s="100">
        <v>3.3057934656328212</v>
      </c>
      <c r="K58" s="100">
        <v>3891.5800677429575</v>
      </c>
      <c r="L58" s="100">
        <v>4.5763573311146546</v>
      </c>
      <c r="M58" s="100">
        <v>5387.2878501881714</v>
      </c>
      <c r="N58" s="100">
        <v>5.5026340654685217</v>
      </c>
      <c r="O58" s="100">
        <v>6477.7008218695437</v>
      </c>
      <c r="P58" s="100">
        <v>4.2986015393417993</v>
      </c>
      <c r="Q58" s="100">
        <v>5060.3137321131662</v>
      </c>
      <c r="R58" s="100">
        <v>4.2173425310366612</v>
      </c>
      <c r="S58" s="100">
        <v>4964.6556275363582</v>
      </c>
      <c r="T58" s="100">
        <v>2.0928463404487747</v>
      </c>
      <c r="U58" s="100">
        <v>2463.6987119762975</v>
      </c>
      <c r="V58" s="100">
        <v>3.6129136824589372</v>
      </c>
      <c r="W58" s="100">
        <v>4253.1219869906608</v>
      </c>
      <c r="X58" s="100">
        <v>3.0814560758541352</v>
      </c>
      <c r="Y58" s="100">
        <v>3627.4900924954882</v>
      </c>
      <c r="Z58" s="100">
        <v>3.2192989883382306</v>
      </c>
      <c r="AA58" s="100">
        <v>3789.7587690717651</v>
      </c>
      <c r="AB58" s="100">
        <v>2.4098170499851488</v>
      </c>
      <c r="AC58" s="100">
        <v>2836.8366312425173</v>
      </c>
      <c r="AD58" s="100">
        <v>2.5157985328117207</v>
      </c>
      <c r="AE58" s="100">
        <v>2961.5980328259579</v>
      </c>
      <c r="AF58" s="100">
        <v>1.8140951365412212</v>
      </c>
      <c r="AG58" s="100">
        <v>2135.5527947363257</v>
      </c>
      <c r="AH58" s="100">
        <v>1.892099227307602</v>
      </c>
      <c r="AI58" s="100">
        <v>2227.3792103865094</v>
      </c>
      <c r="AJ58" s="100">
        <v>1.7462075740544893</v>
      </c>
      <c r="AK58" s="100">
        <v>2055.6355561769451</v>
      </c>
      <c r="AL58" s="100">
        <v>2.3016818658369034</v>
      </c>
      <c r="AM58" s="100">
        <v>2709.5398924632027</v>
      </c>
      <c r="AN58" s="100">
        <v>2.2426751125490845</v>
      </c>
      <c r="AO58" s="100">
        <v>2640.0771424927825</v>
      </c>
      <c r="AP58" s="100">
        <v>2.4568847518511028</v>
      </c>
      <c r="AQ58" s="100">
        <v>2892.2447298791185</v>
      </c>
      <c r="AR58" s="100">
        <v>3.9379886454338058</v>
      </c>
      <c r="AS58" s="100">
        <v>4635.800233404676</v>
      </c>
      <c r="AT58" s="100">
        <v>0</v>
      </c>
      <c r="AU58" s="100">
        <v>0</v>
      </c>
      <c r="AV58" s="100">
        <v>9.3422679244648261</v>
      </c>
      <c r="AW58" s="100">
        <v>10997.717800679993</v>
      </c>
      <c r="AX58" s="100">
        <v>5.171385934992843</v>
      </c>
      <c r="AY58" s="100">
        <v>6087.7555226735749</v>
      </c>
      <c r="AZ58" s="100">
        <v>4.3928344688600562</v>
      </c>
      <c r="BA58" s="100">
        <v>5171.2447367420582</v>
      </c>
      <c r="BB58" s="100">
        <v>4.7467536147199869</v>
      </c>
      <c r="BC58" s="100">
        <v>5587.8783552483692</v>
      </c>
      <c r="BD58" s="100">
        <v>4.0143485360654854</v>
      </c>
      <c r="BE58" s="100">
        <v>4725.6910966562891</v>
      </c>
      <c r="BF58" s="100">
        <v>4.3483124978918797</v>
      </c>
      <c r="BG58" s="100">
        <v>5118.8334725183213</v>
      </c>
      <c r="BH58" s="100">
        <v>4.6199905754382371</v>
      </c>
      <c r="BI58" s="100">
        <v>5438.6529054058929</v>
      </c>
      <c r="BJ58" s="100">
        <v>10.479168749875942</v>
      </c>
      <c r="BK58" s="100">
        <v>12336.07745235396</v>
      </c>
      <c r="BL58" s="100">
        <v>7.2227861917844924</v>
      </c>
      <c r="BM58" s="100">
        <v>8502.6639049687055</v>
      </c>
      <c r="BN58" s="100">
        <v>0</v>
      </c>
      <c r="BO58" s="100">
        <v>0</v>
      </c>
      <c r="BP58" s="100">
        <v>7.9820186007813732</v>
      </c>
      <c r="BQ58" s="100">
        <v>9396.4322968398337</v>
      </c>
      <c r="BR58" s="100">
        <v>3.7616681261383782</v>
      </c>
      <c r="BS58" s="100">
        <v>4428.235718090099</v>
      </c>
      <c r="BT58" s="100">
        <v>4.9345706046364075</v>
      </c>
      <c r="BU58" s="100">
        <v>5808.9765157779793</v>
      </c>
      <c r="BV58" s="100">
        <v>3.3708004605263913</v>
      </c>
      <c r="BW58" s="100">
        <v>3968.1063021316681</v>
      </c>
      <c r="BX58" s="100">
        <v>3.8709789454917183</v>
      </c>
      <c r="BY58" s="100">
        <v>4556.9164146328512</v>
      </c>
      <c r="BZ58" s="100">
        <v>3.0374053082619383</v>
      </c>
      <c r="CA58" s="100">
        <v>3575.6335288859541</v>
      </c>
      <c r="CB58" s="100">
        <v>4.3173182369006176</v>
      </c>
      <c r="CC58" s="100">
        <v>5082.3470284794075</v>
      </c>
      <c r="CD58" s="100">
        <v>2.9588517227034399</v>
      </c>
      <c r="CE58" s="100">
        <v>3483.1602479664894</v>
      </c>
      <c r="CF58" s="100">
        <v>1.4182925612958639</v>
      </c>
      <c r="CG58" s="100">
        <v>1669.614003157491</v>
      </c>
      <c r="CH58" s="100">
        <v>1.1991619559403695</v>
      </c>
      <c r="CI58" s="100">
        <v>1411.653454533003</v>
      </c>
      <c r="CJ58" s="100">
        <v>1.0878820913901714</v>
      </c>
      <c r="CK58" s="100">
        <v>1280.65479798451</v>
      </c>
      <c r="CL58" s="100">
        <v>1.0128952777551405</v>
      </c>
      <c r="CM58" s="100">
        <v>1192.3803209733514</v>
      </c>
      <c r="CN58" s="100">
        <v>0</v>
      </c>
      <c r="CO58" s="100">
        <v>0</v>
      </c>
      <c r="CP58" s="100">
        <v>11.878983499395549</v>
      </c>
      <c r="CQ58" s="100">
        <v>13983.93937548844</v>
      </c>
      <c r="CR58" s="100">
        <v>7.3684423786991484</v>
      </c>
      <c r="CS58" s="100">
        <v>8674.1303682046382</v>
      </c>
      <c r="CT58" s="100">
        <v>5.1929126775976799</v>
      </c>
      <c r="CU58" s="100">
        <v>6113.0968040679891</v>
      </c>
    </row>
    <row r="59" spans="2:99">
      <c r="C59" s="99" t="s">
        <v>225</v>
      </c>
      <c r="D59" s="100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0.49780818151060685</v>
      </c>
      <c r="O59" s="100">
        <v>151.13456390662023</v>
      </c>
      <c r="P59" s="100">
        <v>2.035429614495226</v>
      </c>
      <c r="Q59" s="100">
        <v>617.95643096075048</v>
      </c>
      <c r="R59" s="100">
        <v>0.614365533535287</v>
      </c>
      <c r="S59" s="100">
        <v>186.5213759813131</v>
      </c>
      <c r="T59" s="100">
        <v>7.1528795015727669</v>
      </c>
      <c r="U59" s="100">
        <v>2171.6142166774916</v>
      </c>
      <c r="V59" s="100">
        <v>1.7495577482077205</v>
      </c>
      <c r="W59" s="100">
        <v>531.16573235586384</v>
      </c>
      <c r="X59" s="100">
        <v>10.934298205804074</v>
      </c>
      <c r="Y59" s="100">
        <v>3319.6529352821167</v>
      </c>
      <c r="Z59" s="100">
        <v>1.6800888344091012</v>
      </c>
      <c r="AA59" s="100">
        <v>510.07497012660303</v>
      </c>
      <c r="AB59" s="100">
        <v>4.7770840848264049</v>
      </c>
      <c r="AC59" s="100">
        <v>1450.3227281532963</v>
      </c>
      <c r="AD59" s="100">
        <v>0.41772386546354873</v>
      </c>
      <c r="AE59" s="100">
        <v>126.82096555473338</v>
      </c>
      <c r="AF59" s="100">
        <v>2.5651525999707001</v>
      </c>
      <c r="AG59" s="100">
        <v>778.78032935110446</v>
      </c>
      <c r="AH59" s="100">
        <v>0.26919035990019791</v>
      </c>
      <c r="AI59" s="100">
        <v>81.726193265700076</v>
      </c>
      <c r="AJ59" s="100">
        <v>22</v>
      </c>
      <c r="AK59" s="100">
        <v>6679.1999999999989</v>
      </c>
      <c r="AL59" s="100">
        <v>3.6954502702122762</v>
      </c>
      <c r="AM59" s="100">
        <v>1121.938702036447</v>
      </c>
      <c r="AN59" s="100">
        <v>12.000404494783506</v>
      </c>
      <c r="AO59" s="100">
        <v>3643.3228046162722</v>
      </c>
      <c r="AP59" s="100">
        <v>3.0535614565385414</v>
      </c>
      <c r="AQ59" s="100">
        <v>927.06125820510101</v>
      </c>
      <c r="AR59" s="100">
        <v>6.4048575252363307</v>
      </c>
      <c r="AS59" s="100">
        <v>1944.5147446617498</v>
      </c>
      <c r="AT59" s="100">
        <v>7.4661446377718326</v>
      </c>
      <c r="AU59" s="100">
        <v>2266.7215120275282</v>
      </c>
      <c r="AV59" s="100">
        <v>5.4934976400533557</v>
      </c>
      <c r="AW59" s="100">
        <v>1667.8258835201987</v>
      </c>
      <c r="AX59" s="100">
        <v>11.016053243789761</v>
      </c>
      <c r="AY59" s="100">
        <v>3344.473764814571</v>
      </c>
      <c r="AZ59" s="100">
        <v>1.9279275491179959</v>
      </c>
      <c r="BA59" s="100">
        <v>585.31880391222353</v>
      </c>
      <c r="BB59" s="100">
        <v>2.6565410643856184</v>
      </c>
      <c r="BC59" s="100">
        <v>806.52586714747372</v>
      </c>
      <c r="BD59" s="100">
        <v>0.33369751364340522</v>
      </c>
      <c r="BE59" s="100">
        <v>101.31056514213782</v>
      </c>
      <c r="BF59" s="100">
        <v>3.9923177757411312</v>
      </c>
      <c r="BG59" s="100">
        <v>1212.0676767150073</v>
      </c>
      <c r="BH59" s="100">
        <v>0</v>
      </c>
      <c r="BI59" s="100">
        <v>0</v>
      </c>
      <c r="BJ59" s="100">
        <v>16.831959761830394</v>
      </c>
      <c r="BK59" s="100">
        <v>5110.1829836917068</v>
      </c>
      <c r="BL59" s="100">
        <v>1.9589969096870288</v>
      </c>
      <c r="BM59" s="100">
        <v>594.75146178098191</v>
      </c>
      <c r="BN59" s="100">
        <v>9.3768622567375495</v>
      </c>
      <c r="BO59" s="100">
        <v>2846.8153811455195</v>
      </c>
      <c r="BP59" s="100">
        <v>12.596459756386272</v>
      </c>
      <c r="BQ59" s="100">
        <v>3824.2851820388719</v>
      </c>
      <c r="BR59" s="100">
        <v>18.861816184328081</v>
      </c>
      <c r="BS59" s="100">
        <v>5726.4473935620044</v>
      </c>
      <c r="BT59" s="100">
        <v>3.5258988495978798</v>
      </c>
      <c r="BU59" s="100">
        <v>1070.4628907379163</v>
      </c>
      <c r="BV59" s="100">
        <v>20.967853077213302</v>
      </c>
      <c r="BW59" s="100">
        <v>6365.8401942419578</v>
      </c>
      <c r="BX59" s="100">
        <v>1.8226032568871</v>
      </c>
      <c r="BY59" s="100">
        <v>553.34234879092355</v>
      </c>
      <c r="BZ59" s="100">
        <v>6.1985904373055147</v>
      </c>
      <c r="CA59" s="100">
        <v>1881.8920567659541</v>
      </c>
      <c r="CB59" s="100">
        <v>5.9172957152316616</v>
      </c>
      <c r="CC59" s="100">
        <v>1796.4909791443322</v>
      </c>
      <c r="CD59" s="100">
        <v>10</v>
      </c>
      <c r="CE59" s="100">
        <v>3035.9999999999995</v>
      </c>
      <c r="CF59" s="100">
        <v>0.51706113233219941</v>
      </c>
      <c r="CG59" s="100">
        <v>156.97975977605572</v>
      </c>
      <c r="CH59" s="100">
        <v>2.8193072218884607</v>
      </c>
      <c r="CI59" s="100">
        <v>855.9416725653366</v>
      </c>
      <c r="CJ59" s="100">
        <v>0.44724444621582449</v>
      </c>
      <c r="CK59" s="100">
        <v>135.78341387112431</v>
      </c>
      <c r="CL59" s="100">
        <v>1.4022309848366841</v>
      </c>
      <c r="CM59" s="100">
        <v>425.71732699641723</v>
      </c>
      <c r="CN59" s="100">
        <v>13.341097891217725</v>
      </c>
      <c r="CO59" s="100">
        <v>4050.357319773701</v>
      </c>
      <c r="CP59" s="100">
        <v>10.50606742905976</v>
      </c>
      <c r="CQ59" s="100">
        <v>3189.6420714625428</v>
      </c>
      <c r="CR59" s="100">
        <v>2.831666038692696</v>
      </c>
      <c r="CS59" s="100">
        <v>859.69380934710239</v>
      </c>
      <c r="CT59" s="100">
        <v>15.323526456554065</v>
      </c>
      <c r="CU59" s="100">
        <v>4652.222632209814</v>
      </c>
    </row>
    <row r="60" spans="2:99">
      <c r="C60" s="99" t="s">
        <v>226</v>
      </c>
      <c r="D60" s="100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0.49780818151060685</v>
      </c>
      <c r="O60" s="100">
        <v>324.37181107231146</v>
      </c>
      <c r="P60" s="100">
        <v>1.8900417848884243</v>
      </c>
      <c r="Q60" s="100">
        <v>1231.5512270332974</v>
      </c>
      <c r="R60" s="100">
        <v>0.56710664634026486</v>
      </c>
      <c r="S60" s="100">
        <v>369.52669075531662</v>
      </c>
      <c r="T60" s="100">
        <v>6.5026177287025142</v>
      </c>
      <c r="U60" s="100">
        <v>4237.1057120225587</v>
      </c>
      <c r="V60" s="100">
        <v>1.5162833817800243</v>
      </c>
      <c r="W60" s="100">
        <v>988.01025156786386</v>
      </c>
      <c r="X60" s="100">
        <v>10.153276905389498</v>
      </c>
      <c r="Y60" s="100">
        <v>6615.8752315517977</v>
      </c>
      <c r="Z60" s="100">
        <v>1.5750832822585321</v>
      </c>
      <c r="AA60" s="100">
        <v>1026.3242667196596</v>
      </c>
      <c r="AB60" s="100">
        <v>4.7770840848264049</v>
      </c>
      <c r="AC60" s="100">
        <v>3112.7479896728855</v>
      </c>
      <c r="AD60" s="100">
        <v>0.38788644650186671</v>
      </c>
      <c r="AE60" s="100">
        <v>252.74680854061637</v>
      </c>
      <c r="AF60" s="100">
        <v>2.3086373399736302</v>
      </c>
      <c r="AG60" s="100">
        <v>1504.3080907268175</v>
      </c>
      <c r="AH60" s="100">
        <v>0.24675782990851472</v>
      </c>
      <c r="AI60" s="100">
        <v>160.7874019683882</v>
      </c>
      <c r="AJ60" s="100">
        <v>22</v>
      </c>
      <c r="AK60" s="100">
        <v>14335.2</v>
      </c>
      <c r="AL60" s="100">
        <v>3.2995091698323895</v>
      </c>
      <c r="AM60" s="100">
        <v>2149.9601750627849</v>
      </c>
      <c r="AN60" s="100">
        <v>11.520388314992166</v>
      </c>
      <c r="AO60" s="100">
        <v>7506.6850260488955</v>
      </c>
      <c r="AP60" s="100">
        <v>3.0535614565385414</v>
      </c>
      <c r="AQ60" s="100">
        <v>1989.7006450805136</v>
      </c>
      <c r="AR60" s="100">
        <v>5.4898778787739975</v>
      </c>
      <c r="AS60" s="100">
        <v>3577.2044258091369</v>
      </c>
      <c r="AT60" s="100">
        <v>6.6662005694391366</v>
      </c>
      <c r="AU60" s="100">
        <v>4343.6962910465418</v>
      </c>
      <c r="AV60" s="100">
        <v>6.0166878914870088</v>
      </c>
      <c r="AW60" s="100">
        <v>3920.4738300929353</v>
      </c>
      <c r="AX60" s="100">
        <v>11.897337503292944</v>
      </c>
      <c r="AY60" s="100">
        <v>7752.3051171456827</v>
      </c>
      <c r="AZ60" s="100">
        <v>1.713713376993774</v>
      </c>
      <c r="BA60" s="100">
        <v>1116.6556364491432</v>
      </c>
      <c r="BB60" s="100">
        <v>2.4905072478615167</v>
      </c>
      <c r="BC60" s="100">
        <v>1622.8145227065643</v>
      </c>
      <c r="BD60" s="100">
        <v>0.30802847413237411</v>
      </c>
      <c r="BE60" s="100">
        <v>200.71135374465499</v>
      </c>
      <c r="BF60" s="100">
        <v>3.5226333315362917</v>
      </c>
      <c r="BG60" s="100">
        <v>2295.3478788290477</v>
      </c>
      <c r="BH60" s="100">
        <v>0</v>
      </c>
      <c r="BI60" s="100">
        <v>0</v>
      </c>
      <c r="BJ60" s="100">
        <v>16.440518837136661</v>
      </c>
      <c r="BK60" s="100">
        <v>10712.642074278248</v>
      </c>
      <c r="BL60" s="100">
        <v>1.7917654661771603</v>
      </c>
      <c r="BM60" s="100">
        <v>1167.5143777610376</v>
      </c>
      <c r="BN60" s="100">
        <v>10.066337422674133</v>
      </c>
      <c r="BO60" s="100">
        <v>6559.2254646144656</v>
      </c>
      <c r="BP60" s="100">
        <v>11.674767579089714</v>
      </c>
      <c r="BQ60" s="100">
        <v>7607.2785545348579</v>
      </c>
      <c r="BR60" s="100">
        <v>19.829088809165416</v>
      </c>
      <c r="BS60" s="100">
        <v>12920.634268052185</v>
      </c>
      <c r="BT60" s="100">
        <v>3.3263196694319626</v>
      </c>
      <c r="BU60" s="100">
        <v>2167.4298966018669</v>
      </c>
      <c r="BV60" s="100">
        <v>20.967853077213302</v>
      </c>
      <c r="BW60" s="100">
        <v>13662.653065112188</v>
      </c>
      <c r="BX60" s="100">
        <v>1.8226032568871</v>
      </c>
      <c r="BY60" s="100">
        <v>1187.6082821876344</v>
      </c>
      <c r="BZ60" s="100">
        <v>5.1654920310879291</v>
      </c>
      <c r="CA60" s="100">
        <v>3365.8346074568949</v>
      </c>
      <c r="CB60" s="100">
        <v>5.0719677559128522</v>
      </c>
      <c r="CC60" s="100">
        <v>3304.8941897528148</v>
      </c>
      <c r="CD60" s="100">
        <v>10</v>
      </c>
      <c r="CE60" s="100">
        <v>6516</v>
      </c>
      <c r="CF60" s="100">
        <v>0.58169377387372434</v>
      </c>
      <c r="CG60" s="100">
        <v>379.03166305611882</v>
      </c>
      <c r="CH60" s="100">
        <v>2.5373764996996147</v>
      </c>
      <c r="CI60" s="100">
        <v>1653.3545272042691</v>
      </c>
      <c r="CJ60" s="100">
        <v>0.50315000199280246</v>
      </c>
      <c r="CK60" s="100">
        <v>327.85254129851012</v>
      </c>
      <c r="CL60" s="100">
        <v>1.2269521117320985</v>
      </c>
      <c r="CM60" s="100">
        <v>799.48199600463545</v>
      </c>
      <c r="CN60" s="100">
        <v>11.771556962839171</v>
      </c>
      <c r="CO60" s="100">
        <v>7670.3465169860037</v>
      </c>
      <c r="CP60" s="100">
        <v>9.9531165117408253</v>
      </c>
      <c r="CQ60" s="100">
        <v>6485.4507190503218</v>
      </c>
      <c r="CR60" s="100">
        <v>2.5923703171130312</v>
      </c>
      <c r="CS60" s="100">
        <v>1689.1884986308512</v>
      </c>
      <c r="CT60" s="100">
        <v>15.323526456554065</v>
      </c>
      <c r="CU60" s="100">
        <v>9984.8098390906289</v>
      </c>
    </row>
    <row r="61" spans="2:99">
      <c r="C61" s="99" t="s">
        <v>227</v>
      </c>
      <c r="D61" s="100">
        <v>0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0.40995967889108803</v>
      </c>
      <c r="O61" s="100">
        <v>390.11763043275931</v>
      </c>
      <c r="P61" s="100">
        <v>1.8900417848884243</v>
      </c>
      <c r="Q61" s="100">
        <v>1798.5637624998244</v>
      </c>
      <c r="R61" s="100">
        <v>0.56710664634026486</v>
      </c>
      <c r="S61" s="100">
        <v>539.65868465739595</v>
      </c>
      <c r="T61" s="100">
        <v>5.8523559558322633</v>
      </c>
      <c r="U61" s="100">
        <v>5569.1019275699809</v>
      </c>
      <c r="V61" s="100">
        <v>1.5162833817800243</v>
      </c>
      <c r="W61" s="100">
        <v>1442.8952661018709</v>
      </c>
      <c r="X61" s="100">
        <v>9.3722556049749208</v>
      </c>
      <c r="Y61" s="100">
        <v>8918.6384336941337</v>
      </c>
      <c r="Z61" s="100">
        <v>1.4700777301079635</v>
      </c>
      <c r="AA61" s="100">
        <v>1398.9259679707379</v>
      </c>
      <c r="AB61" s="100">
        <v>4.4586118125046452</v>
      </c>
      <c r="AC61" s="100">
        <v>4242.8150007794202</v>
      </c>
      <c r="AD61" s="100">
        <v>0.4475612844252308</v>
      </c>
      <c r="AE61" s="100">
        <v>425.89931825904961</v>
      </c>
      <c r="AF61" s="100">
        <v>2.5651525999707001</v>
      </c>
      <c r="AG61" s="100">
        <v>2440.9992141321181</v>
      </c>
      <c r="AH61" s="100">
        <v>0.24675782990851472</v>
      </c>
      <c r="AI61" s="100">
        <v>234.81475094094259</v>
      </c>
      <c r="AJ61" s="100">
        <v>19</v>
      </c>
      <c r="AK61" s="100">
        <v>18080.399999999998</v>
      </c>
      <c r="AL61" s="100">
        <v>3.2995091698323895</v>
      </c>
      <c r="AM61" s="100">
        <v>3139.8129260125015</v>
      </c>
      <c r="AN61" s="100">
        <v>11.040372135200826</v>
      </c>
      <c r="AO61" s="100">
        <v>10506.018123857106</v>
      </c>
      <c r="AP61" s="100">
        <v>2.920797914949909</v>
      </c>
      <c r="AQ61" s="100">
        <v>2779.4312958663331</v>
      </c>
      <c r="AR61" s="100">
        <v>6.0998643097488854</v>
      </c>
      <c r="AS61" s="100">
        <v>5804.6308771570384</v>
      </c>
      <c r="AT61" s="100">
        <v>6.6662005694391366</v>
      </c>
      <c r="AU61" s="100">
        <v>6343.5564618782819</v>
      </c>
      <c r="AV61" s="100">
        <v>5.4934976400533557</v>
      </c>
      <c r="AW61" s="100">
        <v>5227.6123542747728</v>
      </c>
      <c r="AX61" s="100">
        <v>11.016053243789761</v>
      </c>
      <c r="AY61" s="100">
        <v>10482.876266790336</v>
      </c>
      <c r="AZ61" s="100">
        <v>1.713713376993774</v>
      </c>
      <c r="BA61" s="100">
        <v>1630.7696495472751</v>
      </c>
      <c r="BB61" s="100">
        <v>2.4905072478615167</v>
      </c>
      <c r="BC61" s="100">
        <v>2369.9666970650192</v>
      </c>
      <c r="BD61" s="100">
        <v>0.30802847413237411</v>
      </c>
      <c r="BE61" s="100">
        <v>293.11989598436719</v>
      </c>
      <c r="BF61" s="100">
        <v>3.5226333315362917</v>
      </c>
      <c r="BG61" s="100">
        <v>3352.1378782899346</v>
      </c>
      <c r="BH61" s="100">
        <v>0</v>
      </c>
      <c r="BI61" s="100">
        <v>0</v>
      </c>
      <c r="BJ61" s="100">
        <v>15.461916525402337</v>
      </c>
      <c r="BK61" s="100">
        <v>14713.559765572863</v>
      </c>
      <c r="BL61" s="100">
        <v>1.8634360848242468</v>
      </c>
      <c r="BM61" s="100">
        <v>1773.2457783187531</v>
      </c>
      <c r="BN61" s="100">
        <v>9.101072190362915</v>
      </c>
      <c r="BO61" s="100">
        <v>8660.5802963493497</v>
      </c>
      <c r="BP61" s="100">
        <v>10.44584467602764</v>
      </c>
      <c r="BQ61" s="100">
        <v>9940.265793707902</v>
      </c>
      <c r="BR61" s="100">
        <v>18.37817987190941</v>
      </c>
      <c r="BS61" s="100">
        <v>17488.675966108993</v>
      </c>
      <c r="BT61" s="100">
        <v>3.3263196694319626</v>
      </c>
      <c r="BU61" s="100">
        <v>3165.3257974314552</v>
      </c>
      <c r="BV61" s="100">
        <v>20.967853077213302</v>
      </c>
      <c r="BW61" s="100">
        <v>19953.008988276175</v>
      </c>
      <c r="BX61" s="100">
        <v>1.8226032568871</v>
      </c>
      <c r="BY61" s="100">
        <v>1734.3892592537643</v>
      </c>
      <c r="BZ61" s="100">
        <v>5.1654920310879291</v>
      </c>
      <c r="CA61" s="100">
        <v>4915.4822167832726</v>
      </c>
      <c r="CB61" s="100">
        <v>4.6493037762534479</v>
      </c>
      <c r="CC61" s="100">
        <v>4424.2774734827808</v>
      </c>
      <c r="CD61" s="100">
        <v>9</v>
      </c>
      <c r="CE61" s="100">
        <v>8564.4</v>
      </c>
      <c r="CF61" s="100">
        <v>0.51706113233219941</v>
      </c>
      <c r="CG61" s="100">
        <v>492.03537352732093</v>
      </c>
      <c r="CH61" s="100">
        <v>2.5373764996996147</v>
      </c>
      <c r="CI61" s="100">
        <v>2414.567477114153</v>
      </c>
      <c r="CJ61" s="100">
        <v>0.44724444621582449</v>
      </c>
      <c r="CK61" s="100">
        <v>425.59781501897857</v>
      </c>
      <c r="CL61" s="100">
        <v>1.4022309848366841</v>
      </c>
      <c r="CM61" s="100">
        <v>1334.3630051705884</v>
      </c>
      <c r="CN61" s="100">
        <v>10.202016034460614</v>
      </c>
      <c r="CO61" s="100">
        <v>9708.2384583927196</v>
      </c>
      <c r="CP61" s="100">
        <v>9.2158486219822464</v>
      </c>
      <c r="CQ61" s="100">
        <v>8769.8015486783042</v>
      </c>
      <c r="CR61" s="100">
        <v>2.2733093550068117</v>
      </c>
      <c r="CS61" s="100">
        <v>2163.2811822244817</v>
      </c>
      <c r="CT61" s="100">
        <v>13.447176278200505</v>
      </c>
      <c r="CU61" s="100">
        <v>12796.332946335599</v>
      </c>
    </row>
    <row r="62" spans="2:99">
      <c r="C62" s="99" t="s">
        <v>228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0.40995967889108803</v>
      </c>
      <c r="O62" s="100">
        <v>699.06324444508334</v>
      </c>
      <c r="P62" s="100">
        <v>1.7446539552816225</v>
      </c>
      <c r="Q62" s="100">
        <v>2974.9839245462226</v>
      </c>
      <c r="R62" s="100">
        <v>0.51984775914524284</v>
      </c>
      <c r="S62" s="100">
        <v>886.44439889446812</v>
      </c>
      <c r="T62" s="100">
        <v>5.2020941829620115</v>
      </c>
      <c r="U62" s="100">
        <v>8870.6110007868228</v>
      </c>
      <c r="V62" s="100">
        <v>1.3996461985661763</v>
      </c>
      <c r="W62" s="100">
        <v>2386.6766977950438</v>
      </c>
      <c r="X62" s="100">
        <v>8.591234304560345</v>
      </c>
      <c r="Y62" s="100">
        <v>14649.772736136301</v>
      </c>
      <c r="Z62" s="100">
        <v>1.4700777301079635</v>
      </c>
      <c r="AA62" s="100">
        <v>2506.7765453800994</v>
      </c>
      <c r="AB62" s="100">
        <v>4.4586118125046452</v>
      </c>
      <c r="AC62" s="100">
        <v>7602.8248626829209</v>
      </c>
      <c r="AD62" s="100">
        <v>0.41772386546354873</v>
      </c>
      <c r="AE62" s="100">
        <v>712.30273538844335</v>
      </c>
      <c r="AF62" s="100">
        <v>2.0521220799765603</v>
      </c>
      <c r="AG62" s="100">
        <v>3499.2785707760308</v>
      </c>
      <c r="AH62" s="100">
        <v>0.22432529991683159</v>
      </c>
      <c r="AI62" s="100">
        <v>382.51950141818122</v>
      </c>
      <c r="AJ62" s="100">
        <v>18</v>
      </c>
      <c r="AK62" s="100">
        <v>30693.600000000002</v>
      </c>
      <c r="AL62" s="100">
        <v>3.4314895366256852</v>
      </c>
      <c r="AM62" s="100">
        <v>5851.3759578541185</v>
      </c>
      <c r="AN62" s="100">
        <v>10.560355955409486</v>
      </c>
      <c r="AO62" s="100">
        <v>18007.518975164257</v>
      </c>
      <c r="AP62" s="100">
        <v>2.7880343733612771</v>
      </c>
      <c r="AQ62" s="100">
        <v>4754.1562134556498</v>
      </c>
      <c r="AR62" s="100">
        <v>5.4898778787739975</v>
      </c>
      <c r="AS62" s="100">
        <v>9361.3397588854205</v>
      </c>
      <c r="AT62" s="100">
        <v>6.1329045238840054</v>
      </c>
      <c r="AU62" s="100">
        <v>10457.828794127006</v>
      </c>
      <c r="AV62" s="100">
        <v>5.7550927657701818</v>
      </c>
      <c r="AW62" s="100">
        <v>9813.5841841913134</v>
      </c>
      <c r="AX62" s="100">
        <v>9.6941268545349892</v>
      </c>
      <c r="AY62" s="100">
        <v>16530.425112353063</v>
      </c>
      <c r="AZ62" s="100">
        <v>1.713713376993774</v>
      </c>
      <c r="BA62" s="100">
        <v>2922.2240504497836</v>
      </c>
      <c r="BB62" s="100">
        <v>2.3244734313374158</v>
      </c>
      <c r="BC62" s="100">
        <v>3963.6920951165616</v>
      </c>
      <c r="BD62" s="100">
        <v>0.33369751364340522</v>
      </c>
      <c r="BE62" s="100">
        <v>569.02100026473454</v>
      </c>
      <c r="BF62" s="100">
        <v>3.5226333315362917</v>
      </c>
      <c r="BG62" s="100">
        <v>6006.7943569356848</v>
      </c>
      <c r="BH62" s="100">
        <v>0</v>
      </c>
      <c r="BI62" s="100">
        <v>0</v>
      </c>
      <c r="BJ62" s="100">
        <v>12.526109590199363</v>
      </c>
      <c r="BK62" s="100">
        <v>21359.522073207954</v>
      </c>
      <c r="BL62" s="100">
        <v>1.4573025791574239</v>
      </c>
      <c r="BM62" s="100">
        <v>2484.9923579792394</v>
      </c>
      <c r="BN62" s="100">
        <v>7.8600168916770627</v>
      </c>
      <c r="BO62" s="100">
        <v>13402.900803687728</v>
      </c>
      <c r="BP62" s="100">
        <v>10.75307540179316</v>
      </c>
      <c r="BQ62" s="100">
        <v>18336.144175137695</v>
      </c>
      <c r="BR62" s="100">
        <v>14.99272568497873</v>
      </c>
      <c r="BS62" s="100">
        <v>25565.595838025733</v>
      </c>
      <c r="BT62" s="100">
        <v>2.8606349157114876</v>
      </c>
      <c r="BU62" s="100">
        <v>4877.9546582712292</v>
      </c>
      <c r="BV62" s="100">
        <v>19.769690044229687</v>
      </c>
      <c r="BW62" s="100">
        <v>33711.275463420461</v>
      </c>
      <c r="BX62" s="100">
        <v>1.9628035074168768</v>
      </c>
      <c r="BY62" s="100">
        <v>3346.9725408472586</v>
      </c>
      <c r="BZ62" s="100">
        <v>4.6489428279791358</v>
      </c>
      <c r="CA62" s="100">
        <v>7927.3773102700225</v>
      </c>
      <c r="CB62" s="100">
        <v>4.6493037762534479</v>
      </c>
      <c r="CC62" s="100">
        <v>7927.9927992673793</v>
      </c>
      <c r="CD62" s="100">
        <v>9</v>
      </c>
      <c r="CE62" s="100">
        <v>15346.800000000001</v>
      </c>
      <c r="CF62" s="100">
        <v>0.51706113233219941</v>
      </c>
      <c r="CG62" s="100">
        <v>881.69264285286647</v>
      </c>
      <c r="CH62" s="100">
        <v>2.5373764996996147</v>
      </c>
      <c r="CI62" s="100">
        <v>4326.7344072877831</v>
      </c>
      <c r="CJ62" s="100">
        <v>0.39133889043884634</v>
      </c>
      <c r="CK62" s="100">
        <v>667.31107597632081</v>
      </c>
      <c r="CL62" s="100">
        <v>1.4022309848366841</v>
      </c>
      <c r="CM62" s="100">
        <v>2391.0842753435136</v>
      </c>
      <c r="CN62" s="100">
        <v>10.398208650507934</v>
      </c>
      <c r="CO62" s="100">
        <v>17731.025390846131</v>
      </c>
      <c r="CP62" s="100">
        <v>8.8472146771029561</v>
      </c>
      <c r="CQ62" s="100">
        <v>15086.270467395962</v>
      </c>
      <c r="CR62" s="100">
        <v>1.9941310131638701</v>
      </c>
      <c r="CS62" s="100">
        <v>3400.3922036470312</v>
      </c>
      <c r="CT62" s="100">
        <v>14.385351367377284</v>
      </c>
      <c r="CU62" s="100">
        <v>24529.901151651746</v>
      </c>
    </row>
    <row r="63" spans="2:99">
      <c r="C63" s="99" t="s">
        <v>229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0.40995967889108803</v>
      </c>
      <c r="O63" s="100">
        <v>326.16392052574963</v>
      </c>
      <c r="P63" s="100">
        <v>2.035429614495226</v>
      </c>
      <c r="Q63" s="100">
        <v>1619.3878012924017</v>
      </c>
      <c r="R63" s="100">
        <v>0.51984775914524284</v>
      </c>
      <c r="S63" s="100">
        <v>413.5908771759552</v>
      </c>
      <c r="T63" s="100">
        <v>6.5026177287025142</v>
      </c>
      <c r="U63" s="100">
        <v>5173.4826649557208</v>
      </c>
      <c r="V63" s="100">
        <v>1.6329205649938723</v>
      </c>
      <c r="W63" s="100">
        <v>1299.1516015091249</v>
      </c>
      <c r="X63" s="100">
        <v>10.934298205804074</v>
      </c>
      <c r="Y63" s="100">
        <v>8699.3276525377223</v>
      </c>
      <c r="Z63" s="100">
        <v>1.4700777301079635</v>
      </c>
      <c r="AA63" s="100">
        <v>1169.5938420738958</v>
      </c>
      <c r="AB63" s="100">
        <v>4.4586118125046452</v>
      </c>
      <c r="AC63" s="100">
        <v>3547.2715580286958</v>
      </c>
      <c r="AD63" s="100">
        <v>0.38788644650186671</v>
      </c>
      <c r="AE63" s="100">
        <v>308.60245683688515</v>
      </c>
      <c r="AF63" s="100">
        <v>2.3086373399736302</v>
      </c>
      <c r="AG63" s="100">
        <v>1836.7518676830202</v>
      </c>
      <c r="AH63" s="100">
        <v>0.24675782990851472</v>
      </c>
      <c r="AI63" s="100">
        <v>196.32052947521433</v>
      </c>
      <c r="AJ63" s="100">
        <v>19</v>
      </c>
      <c r="AK63" s="100">
        <v>15116.4</v>
      </c>
      <c r="AL63" s="100">
        <v>3.4314895366256852</v>
      </c>
      <c r="AM63" s="100">
        <v>2730.0930753393955</v>
      </c>
      <c r="AN63" s="100">
        <v>11.040372135200826</v>
      </c>
      <c r="AO63" s="100">
        <v>8783.7200707657776</v>
      </c>
      <c r="AP63" s="100">
        <v>2.6552708317726448</v>
      </c>
      <c r="AQ63" s="100">
        <v>2112.5334737583162</v>
      </c>
      <c r="AR63" s="100">
        <v>6.0998643097488854</v>
      </c>
      <c r="AS63" s="100">
        <v>4853.0520448362131</v>
      </c>
      <c r="AT63" s="100">
        <v>5.8662565011064398</v>
      </c>
      <c r="AU63" s="100">
        <v>4667.1936722802839</v>
      </c>
      <c r="AV63" s="100">
        <v>5.2319025143365296</v>
      </c>
      <c r="AW63" s="100">
        <v>4162.5016404061435</v>
      </c>
      <c r="AX63" s="100">
        <v>11.897337503292944</v>
      </c>
      <c r="AY63" s="100">
        <v>9465.5217176198657</v>
      </c>
      <c r="AZ63" s="100">
        <v>1.713713376993774</v>
      </c>
      <c r="BA63" s="100">
        <v>1363.4303627362467</v>
      </c>
      <c r="BB63" s="100">
        <v>2.1584396148133149</v>
      </c>
      <c r="BC63" s="100">
        <v>1717.2545575454733</v>
      </c>
      <c r="BD63" s="100">
        <v>0.33369751364340522</v>
      </c>
      <c r="BE63" s="100">
        <v>265.48974185469319</v>
      </c>
      <c r="BF63" s="100">
        <v>3.9923177757411312</v>
      </c>
      <c r="BG63" s="100">
        <v>3176.2880223796442</v>
      </c>
      <c r="BH63" s="100">
        <v>0</v>
      </c>
      <c r="BI63" s="100">
        <v>0</v>
      </c>
      <c r="BJ63" s="100">
        <v>13.896152826627416</v>
      </c>
      <c r="BK63" s="100">
        <v>11055.779188864773</v>
      </c>
      <c r="BL63" s="100">
        <v>1.9112164972556378</v>
      </c>
      <c r="BM63" s="100">
        <v>1520.5638452165854</v>
      </c>
      <c r="BN63" s="100">
        <v>8.9631771571755987</v>
      </c>
      <c r="BO63" s="100">
        <v>7131.1037462489066</v>
      </c>
      <c r="BP63" s="100">
        <v>10.44584467602764</v>
      </c>
      <c r="BQ63" s="100">
        <v>8310.7140242475907</v>
      </c>
      <c r="BR63" s="100">
        <v>18.37817987190941</v>
      </c>
      <c r="BS63" s="100">
        <v>14621.679906091127</v>
      </c>
      <c r="BT63" s="100">
        <v>3.3263196694319626</v>
      </c>
      <c r="BU63" s="100">
        <v>2646.4199290000693</v>
      </c>
      <c r="BV63" s="100">
        <v>19.17060852773788</v>
      </c>
      <c r="BW63" s="100">
        <v>15252.136144668257</v>
      </c>
      <c r="BX63" s="100">
        <v>1.8226032568871</v>
      </c>
      <c r="BY63" s="100">
        <v>1450.0631511793767</v>
      </c>
      <c r="BZ63" s="100">
        <v>5.6820412341967215</v>
      </c>
      <c r="CA63" s="100">
        <v>4520.6320059269119</v>
      </c>
      <c r="CB63" s="100">
        <v>5.4946317355722574</v>
      </c>
      <c r="CC63" s="100">
        <v>4371.5290088212878</v>
      </c>
      <c r="CD63" s="100">
        <v>9</v>
      </c>
      <c r="CE63" s="100">
        <v>7160.4000000000005</v>
      </c>
      <c r="CF63" s="100">
        <v>0.58169377387372434</v>
      </c>
      <c r="CG63" s="100">
        <v>462.7955664939351</v>
      </c>
      <c r="CH63" s="100">
        <v>2.8193072218884607</v>
      </c>
      <c r="CI63" s="100">
        <v>2243.0408257344593</v>
      </c>
      <c r="CJ63" s="100">
        <v>0.44724444621582449</v>
      </c>
      <c r="CK63" s="100">
        <v>355.82768140930995</v>
      </c>
      <c r="CL63" s="100">
        <v>1.2269521117320985</v>
      </c>
      <c r="CM63" s="100">
        <v>976.16310009405765</v>
      </c>
      <c r="CN63" s="100">
        <v>10.986786498649893</v>
      </c>
      <c r="CO63" s="100">
        <v>8741.0873383258549</v>
      </c>
      <c r="CP63" s="100">
        <v>8.4785807322236675</v>
      </c>
      <c r="CQ63" s="100">
        <v>6745.55883055715</v>
      </c>
      <c r="CR63" s="100">
        <v>2.353074595533367</v>
      </c>
      <c r="CS63" s="100">
        <v>1872.1061482063467</v>
      </c>
      <c r="CT63" s="100">
        <v>16.574426575456435</v>
      </c>
      <c r="CU63" s="100">
        <v>13186.61378343314</v>
      </c>
    </row>
    <row r="64" spans="2:99">
      <c r="C64" s="99" t="s">
        <v>230</v>
      </c>
      <c r="D64" s="100">
        <v>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0.40995967889108803</v>
      </c>
      <c r="O64" s="100">
        <v>413.73130793688597</v>
      </c>
      <c r="P64" s="100">
        <v>1.8900417848884243</v>
      </c>
      <c r="Q64" s="100">
        <v>1907.4301693093976</v>
      </c>
      <c r="R64" s="100">
        <v>0.56710664634026486</v>
      </c>
      <c r="S64" s="100">
        <v>572.32402748659524</v>
      </c>
      <c r="T64" s="100">
        <v>5.8523559558322633</v>
      </c>
      <c r="U64" s="100">
        <v>5906.1976306259194</v>
      </c>
      <c r="V64" s="100">
        <v>1.5162833817800243</v>
      </c>
      <c r="W64" s="100">
        <v>1530.2331888924002</v>
      </c>
      <c r="X64" s="100">
        <v>10.153276905389498</v>
      </c>
      <c r="Y64" s="100">
        <v>10246.68705291908</v>
      </c>
      <c r="Z64" s="100">
        <v>1.3650721779573947</v>
      </c>
      <c r="AA64" s="100">
        <v>1377.6308419946024</v>
      </c>
      <c r="AB64" s="100">
        <v>3.8216672678611245</v>
      </c>
      <c r="AC64" s="100">
        <v>3856.8266067254463</v>
      </c>
      <c r="AD64" s="100">
        <v>0.41772386546354873</v>
      </c>
      <c r="AE64" s="100">
        <v>421.5669250258133</v>
      </c>
      <c r="AF64" s="100">
        <v>2.3086373399736302</v>
      </c>
      <c r="AG64" s="100">
        <v>2329.8768035013873</v>
      </c>
      <c r="AH64" s="100">
        <v>0.24675782990851472</v>
      </c>
      <c r="AI64" s="100">
        <v>249.02800194367302</v>
      </c>
      <c r="AJ64" s="100">
        <v>20</v>
      </c>
      <c r="AK64" s="100">
        <v>20183.999999999996</v>
      </c>
      <c r="AL64" s="100">
        <v>3.4314895366256852</v>
      </c>
      <c r="AM64" s="100">
        <v>3463.059240362641</v>
      </c>
      <c r="AN64" s="100">
        <v>10.560355955409486</v>
      </c>
      <c r="AO64" s="100">
        <v>10657.511230199252</v>
      </c>
      <c r="AP64" s="100">
        <v>2.6552708317726448</v>
      </c>
      <c r="AQ64" s="100">
        <v>2679.6993234249526</v>
      </c>
      <c r="AR64" s="100">
        <v>6.0998643097488854</v>
      </c>
      <c r="AS64" s="100">
        <v>6155.9830613985741</v>
      </c>
      <c r="AT64" s="100">
        <v>6.9328485922167005</v>
      </c>
      <c r="AU64" s="100">
        <v>6996.6307992650927</v>
      </c>
      <c r="AV64" s="100">
        <v>5.4934976400533557</v>
      </c>
      <c r="AW64" s="100">
        <v>5544.0378183418452</v>
      </c>
      <c r="AX64" s="100">
        <v>10.57541111403817</v>
      </c>
      <c r="AY64" s="100">
        <v>10672.70489628732</v>
      </c>
      <c r="AZ64" s="100">
        <v>1.8208204630558849</v>
      </c>
      <c r="BA64" s="100">
        <v>1837.5720113159987</v>
      </c>
      <c r="BB64" s="100">
        <v>2.4905072478615167</v>
      </c>
      <c r="BC64" s="100">
        <v>2513.419914541842</v>
      </c>
      <c r="BD64" s="100">
        <v>0.33369751364340522</v>
      </c>
      <c r="BE64" s="100">
        <v>336.76753076892447</v>
      </c>
      <c r="BF64" s="100">
        <v>3.9923177757411312</v>
      </c>
      <c r="BG64" s="100">
        <v>4029.0470992779487</v>
      </c>
      <c r="BH64" s="100">
        <v>0</v>
      </c>
      <c r="BI64" s="100">
        <v>0</v>
      </c>
      <c r="BJ64" s="100">
        <v>14.287593751321147</v>
      </c>
      <c r="BK64" s="100">
        <v>14419.039613833298</v>
      </c>
      <c r="BL64" s="100">
        <v>1.6484242288829876</v>
      </c>
      <c r="BM64" s="100">
        <v>1663.5897317887107</v>
      </c>
      <c r="BN64" s="100">
        <v>8.4115970244263316</v>
      </c>
      <c r="BO64" s="100">
        <v>8488.9837170510527</v>
      </c>
      <c r="BP64" s="100">
        <v>11.981998304855233</v>
      </c>
      <c r="BQ64" s="100">
        <v>12092.232689259899</v>
      </c>
      <c r="BR64" s="100">
        <v>17.410907247072075</v>
      </c>
      <c r="BS64" s="100">
        <v>17571.087593745135</v>
      </c>
      <c r="BT64" s="100">
        <v>2.9271613091001267</v>
      </c>
      <c r="BU64" s="100">
        <v>2954.0911931438472</v>
      </c>
      <c r="BV64" s="100">
        <v>19.769690044229687</v>
      </c>
      <c r="BW64" s="100">
        <v>19951.571192636598</v>
      </c>
      <c r="BX64" s="100">
        <v>1.8226032568871</v>
      </c>
      <c r="BY64" s="100">
        <v>1839.371206850461</v>
      </c>
      <c r="BZ64" s="100">
        <v>5.6820412341967215</v>
      </c>
      <c r="CA64" s="100">
        <v>5734.3160135513299</v>
      </c>
      <c r="CB64" s="100">
        <v>5.0719677559128522</v>
      </c>
      <c r="CC64" s="100">
        <v>5118.6298592672492</v>
      </c>
      <c r="CD64" s="100">
        <v>9</v>
      </c>
      <c r="CE64" s="100">
        <v>9082.7999999999993</v>
      </c>
      <c r="CF64" s="100">
        <v>0.45242849079067454</v>
      </c>
      <c r="CG64" s="100">
        <v>456.59083290594867</v>
      </c>
      <c r="CH64" s="100">
        <v>2.5373764996996147</v>
      </c>
      <c r="CI64" s="100">
        <v>2560.7203634968505</v>
      </c>
      <c r="CJ64" s="100">
        <v>0.44724444621582449</v>
      </c>
      <c r="CK64" s="100">
        <v>451.35909512101</v>
      </c>
      <c r="CL64" s="100">
        <v>1.2269521117320985</v>
      </c>
      <c r="CM64" s="100">
        <v>1238.2400711600335</v>
      </c>
      <c r="CN64" s="100">
        <v>10.005823418413295</v>
      </c>
      <c r="CO64" s="100">
        <v>10097.876993862696</v>
      </c>
      <c r="CP64" s="100">
        <v>9.584482566861535</v>
      </c>
      <c r="CQ64" s="100">
        <v>9672.6598064766586</v>
      </c>
      <c r="CR64" s="100">
        <v>2.3929572157966446</v>
      </c>
      <c r="CS64" s="100">
        <v>2414.9724221819733</v>
      </c>
      <c r="CT64" s="100">
        <v>14.698076397102879</v>
      </c>
      <c r="CU64" s="100">
        <v>14833.298699956224</v>
      </c>
    </row>
    <row r="65" spans="2:99">
      <c r="C65" s="99" t="s">
        <v>231</v>
      </c>
      <c r="D65" s="100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0.40995967889108803</v>
      </c>
      <c r="O65" s="100">
        <v>420.61863054225631</v>
      </c>
      <c r="P65" s="100">
        <v>1.7446539552816225</v>
      </c>
      <c r="Q65" s="100">
        <v>1790.0149581189446</v>
      </c>
      <c r="R65" s="100">
        <v>0.56710664634026486</v>
      </c>
      <c r="S65" s="100">
        <v>581.85141914511178</v>
      </c>
      <c r="T65" s="100">
        <v>5.8523559558322633</v>
      </c>
      <c r="U65" s="100">
        <v>6004.5172106839018</v>
      </c>
      <c r="V65" s="100">
        <v>1.6329205649938723</v>
      </c>
      <c r="W65" s="100">
        <v>1675.3764996837131</v>
      </c>
      <c r="X65" s="100">
        <v>10.153276905389498</v>
      </c>
      <c r="Y65" s="100">
        <v>10417.262104929625</v>
      </c>
      <c r="Z65" s="100">
        <v>1.4700777301079635</v>
      </c>
      <c r="AA65" s="100">
        <v>1508.2997510907705</v>
      </c>
      <c r="AB65" s="100">
        <v>4.4586118125046452</v>
      </c>
      <c r="AC65" s="100">
        <v>4574.5357196297664</v>
      </c>
      <c r="AD65" s="100">
        <v>0.35804902754018464</v>
      </c>
      <c r="AE65" s="100">
        <v>367.35830225622942</v>
      </c>
      <c r="AF65" s="100">
        <v>2.3086373399736302</v>
      </c>
      <c r="AG65" s="100">
        <v>2368.6619108129444</v>
      </c>
      <c r="AH65" s="100">
        <v>0.22432529991683159</v>
      </c>
      <c r="AI65" s="100">
        <v>230.1577577146692</v>
      </c>
      <c r="AJ65" s="100">
        <v>20</v>
      </c>
      <c r="AK65" s="100">
        <v>20520</v>
      </c>
      <c r="AL65" s="100">
        <v>3.2995091698323895</v>
      </c>
      <c r="AM65" s="100">
        <v>3385.2964082480316</v>
      </c>
      <c r="AN65" s="100">
        <v>10.560355955409486</v>
      </c>
      <c r="AO65" s="100">
        <v>10834.925210250132</v>
      </c>
      <c r="AP65" s="100">
        <v>2.522507290184012</v>
      </c>
      <c r="AQ65" s="100">
        <v>2588.0924797287962</v>
      </c>
      <c r="AR65" s="100">
        <v>5.7948710942614419</v>
      </c>
      <c r="AS65" s="100">
        <v>5945.5377427122394</v>
      </c>
      <c r="AT65" s="100">
        <v>6.9328485922167005</v>
      </c>
      <c r="AU65" s="100">
        <v>7113.1026556143343</v>
      </c>
      <c r="AV65" s="100">
        <v>5.2319025143365296</v>
      </c>
      <c r="AW65" s="100">
        <v>5367.9319797092794</v>
      </c>
      <c r="AX65" s="100">
        <v>11.456695373541352</v>
      </c>
      <c r="AY65" s="100">
        <v>11754.569453253427</v>
      </c>
      <c r="AZ65" s="100">
        <v>1.8208204630558849</v>
      </c>
      <c r="BA65" s="100">
        <v>1868.1617950953378</v>
      </c>
      <c r="BB65" s="100">
        <v>2.4905072478615167</v>
      </c>
      <c r="BC65" s="100">
        <v>2555.2604363059163</v>
      </c>
      <c r="BD65" s="100">
        <v>0.33369751364340522</v>
      </c>
      <c r="BE65" s="100">
        <v>342.37364899813377</v>
      </c>
      <c r="BF65" s="100">
        <v>3.5226333315362917</v>
      </c>
      <c r="BG65" s="100">
        <v>3614.2217981562353</v>
      </c>
      <c r="BH65" s="100">
        <v>0</v>
      </c>
      <c r="BI65" s="100">
        <v>0</v>
      </c>
      <c r="BJ65" s="100">
        <v>13.113270977239956</v>
      </c>
      <c r="BK65" s="100">
        <v>13454.216022648196</v>
      </c>
      <c r="BL65" s="100">
        <v>1.7200948475300739</v>
      </c>
      <c r="BM65" s="100">
        <v>1764.8173135658558</v>
      </c>
      <c r="BN65" s="100">
        <v>9.6526523231121839</v>
      </c>
      <c r="BO65" s="100">
        <v>9903.6212835131009</v>
      </c>
      <c r="BP65" s="100">
        <v>11.981998304855233</v>
      </c>
      <c r="BQ65" s="100">
        <v>12293.53026078147</v>
      </c>
      <c r="BR65" s="100">
        <v>15.959998309816067</v>
      </c>
      <c r="BS65" s="100">
        <v>16374.958265871284</v>
      </c>
      <c r="BT65" s="100">
        <v>3.0602140958774049</v>
      </c>
      <c r="BU65" s="100">
        <v>3139.7796623702175</v>
      </c>
      <c r="BV65" s="100">
        <v>21.566934593705113</v>
      </c>
      <c r="BW65" s="100">
        <v>22127.674893141448</v>
      </c>
      <c r="BX65" s="100">
        <v>1.9628035074168768</v>
      </c>
      <c r="BY65" s="100">
        <v>2013.8363986097156</v>
      </c>
      <c r="BZ65" s="100">
        <v>4.6489428279791358</v>
      </c>
      <c r="CA65" s="100">
        <v>4769.8153415065935</v>
      </c>
      <c r="CB65" s="100">
        <v>4.6493037762534479</v>
      </c>
      <c r="CC65" s="100">
        <v>4770.1856744360375</v>
      </c>
      <c r="CD65" s="100">
        <v>9</v>
      </c>
      <c r="CE65" s="100">
        <v>9234</v>
      </c>
      <c r="CF65" s="100">
        <v>0.51706113233219941</v>
      </c>
      <c r="CG65" s="100">
        <v>530.50472177283655</v>
      </c>
      <c r="CH65" s="100">
        <v>2.5373764996996147</v>
      </c>
      <c r="CI65" s="100">
        <v>2603.3482886918046</v>
      </c>
      <c r="CJ65" s="100">
        <v>0.44724444621582449</v>
      </c>
      <c r="CK65" s="100">
        <v>458.87280181743591</v>
      </c>
      <c r="CL65" s="100">
        <v>1.4022309848366841</v>
      </c>
      <c r="CM65" s="100">
        <v>1438.6889904424379</v>
      </c>
      <c r="CN65" s="100">
        <v>10.986786498649893</v>
      </c>
      <c r="CO65" s="100">
        <v>11272.442947614791</v>
      </c>
      <c r="CP65" s="100">
        <v>8.4785807322236675</v>
      </c>
      <c r="CQ65" s="100">
        <v>8699.023831261482</v>
      </c>
      <c r="CR65" s="100">
        <v>2.3131919752700894</v>
      </c>
      <c r="CS65" s="100">
        <v>2373.3349666271115</v>
      </c>
      <c r="CT65" s="100">
        <v>13.447176278200505</v>
      </c>
      <c r="CU65" s="100">
        <v>13796.802861433718</v>
      </c>
    </row>
    <row r="66" spans="2:99">
      <c r="C66" s="99" t="s">
        <v>232</v>
      </c>
      <c r="D66" s="100">
        <v>0</v>
      </c>
      <c r="E66" s="100">
        <v>0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0.43924251309759427</v>
      </c>
      <c r="O66" s="100">
        <v>522.87428759137617</v>
      </c>
      <c r="P66" s="100">
        <v>2.035429614495226</v>
      </c>
      <c r="Q66" s="100">
        <v>2422.9754130951169</v>
      </c>
      <c r="R66" s="100">
        <v>0.56710664634026486</v>
      </c>
      <c r="S66" s="100">
        <v>675.08375180345126</v>
      </c>
      <c r="T66" s="100">
        <v>5.8523559558322633</v>
      </c>
      <c r="U66" s="100">
        <v>6966.6445298227254</v>
      </c>
      <c r="V66" s="100">
        <v>1.7495577482077205</v>
      </c>
      <c r="W66" s="100">
        <v>2082.6735434664702</v>
      </c>
      <c r="X66" s="100">
        <v>8.591234304560345</v>
      </c>
      <c r="Y66" s="100">
        <v>10227.005316148634</v>
      </c>
      <c r="Z66" s="100">
        <v>1.5750832822585321</v>
      </c>
      <c r="AA66" s="100">
        <v>1874.9791392005563</v>
      </c>
      <c r="AB66" s="100">
        <v>4.1401395401828847</v>
      </c>
      <c r="AC66" s="100">
        <v>4928.4221086337056</v>
      </c>
      <c r="AD66" s="100">
        <v>0.41772386546354873</v>
      </c>
      <c r="AE66" s="100">
        <v>497.25848944780836</v>
      </c>
      <c r="AF66" s="100">
        <v>2.3086373399736302</v>
      </c>
      <c r="AG66" s="100">
        <v>2748.201889504609</v>
      </c>
      <c r="AH66" s="100">
        <v>0.24675782990851472</v>
      </c>
      <c r="AI66" s="100">
        <v>293.74052072309587</v>
      </c>
      <c r="AJ66" s="100">
        <v>21</v>
      </c>
      <c r="AK66" s="100">
        <v>24998.399999999998</v>
      </c>
      <c r="AL66" s="100">
        <v>3.2995091698323895</v>
      </c>
      <c r="AM66" s="100">
        <v>3927.735715768476</v>
      </c>
      <c r="AN66" s="100">
        <v>11.040372135200826</v>
      </c>
      <c r="AO66" s="100">
        <v>13142.458989743061</v>
      </c>
      <c r="AP66" s="100">
        <v>2.7880343733612771</v>
      </c>
      <c r="AQ66" s="100">
        <v>3318.8761180492638</v>
      </c>
      <c r="AR66" s="100">
        <v>5.4898778787739975</v>
      </c>
      <c r="AS66" s="100">
        <v>6535.1506268925659</v>
      </c>
      <c r="AT66" s="100">
        <v>5.8662565011064398</v>
      </c>
      <c r="AU66" s="100">
        <v>6983.1917389171049</v>
      </c>
      <c r="AV66" s="100">
        <v>6.0166878914870088</v>
      </c>
      <c r="AW66" s="100">
        <v>7162.2652660261347</v>
      </c>
      <c r="AX66" s="100">
        <v>11.456695373541352</v>
      </c>
      <c r="AY66" s="100">
        <v>13638.050172663625</v>
      </c>
      <c r="AZ66" s="100">
        <v>1.6066062909316632</v>
      </c>
      <c r="BA66" s="100">
        <v>1912.5041287250517</v>
      </c>
      <c r="BB66" s="100">
        <v>2.3244734313374158</v>
      </c>
      <c r="BC66" s="100">
        <v>2767.0531726640593</v>
      </c>
      <c r="BD66" s="100">
        <v>0.30802847413237411</v>
      </c>
      <c r="BE66" s="100">
        <v>366.6770956071781</v>
      </c>
      <c r="BF66" s="100">
        <v>3.9923177757411312</v>
      </c>
      <c r="BG66" s="100">
        <v>4752.4550802422418</v>
      </c>
      <c r="BH66" s="100">
        <v>0</v>
      </c>
      <c r="BI66" s="100">
        <v>0</v>
      </c>
      <c r="BJ66" s="100">
        <v>12.721830052546226</v>
      </c>
      <c r="BK66" s="100">
        <v>15144.066494551025</v>
      </c>
      <c r="BL66" s="100">
        <v>1.6962046413143783</v>
      </c>
      <c r="BM66" s="100">
        <v>2019.1620050206357</v>
      </c>
      <c r="BN66" s="100">
        <v>8.9631771571755987</v>
      </c>
      <c r="BO66" s="100">
        <v>10669.766087901831</v>
      </c>
      <c r="BP66" s="100">
        <v>9.8313832244966015</v>
      </c>
      <c r="BQ66" s="100">
        <v>11703.278590440754</v>
      </c>
      <c r="BR66" s="100">
        <v>16.443634622234736</v>
      </c>
      <c r="BS66" s="100">
        <v>19574.502654308228</v>
      </c>
      <c r="BT66" s="100">
        <v>3.259793276043323</v>
      </c>
      <c r="BU66" s="100">
        <v>3880.4579158019715</v>
      </c>
      <c r="BV66" s="100">
        <v>20.368771560721498</v>
      </c>
      <c r="BW66" s="100">
        <v>24246.985665882868</v>
      </c>
      <c r="BX66" s="100">
        <v>1.8226032568871</v>
      </c>
      <c r="BY66" s="100">
        <v>2169.6269169984034</v>
      </c>
      <c r="BZ66" s="100">
        <v>4.6489428279791358</v>
      </c>
      <c r="CA66" s="100">
        <v>5534.1015424263624</v>
      </c>
      <c r="CB66" s="100">
        <v>4.6493037762534479</v>
      </c>
      <c r="CC66" s="100">
        <v>5534.5312152521037</v>
      </c>
      <c r="CD66" s="100">
        <v>9</v>
      </c>
      <c r="CE66" s="100">
        <v>10713.599999999999</v>
      </c>
      <c r="CF66" s="100">
        <v>0.45242849079067454</v>
      </c>
      <c r="CG66" s="100">
        <v>538.57087543721889</v>
      </c>
      <c r="CH66" s="100">
        <v>2.5373764996996147</v>
      </c>
      <c r="CI66" s="100">
        <v>3020.4929852424211</v>
      </c>
      <c r="CJ66" s="100">
        <v>0.44724444621582449</v>
      </c>
      <c r="CK66" s="100">
        <v>532.39978877531746</v>
      </c>
      <c r="CL66" s="100">
        <v>1.4022309848366841</v>
      </c>
      <c r="CM66" s="100">
        <v>1669.2157643495884</v>
      </c>
      <c r="CN66" s="100">
        <v>10.594401266555254</v>
      </c>
      <c r="CO66" s="100">
        <v>12611.575267707372</v>
      </c>
      <c r="CP66" s="100">
        <v>8.1099467873443754</v>
      </c>
      <c r="CQ66" s="100">
        <v>9654.0806556547432</v>
      </c>
      <c r="CR66" s="100">
        <v>2.2334267347435346</v>
      </c>
      <c r="CS66" s="100">
        <v>2658.6711850387032</v>
      </c>
      <c r="CT66" s="100">
        <v>15.636251486279656</v>
      </c>
      <c r="CU66" s="100">
        <v>18613.393769267299</v>
      </c>
    </row>
    <row r="67" spans="2:99">
      <c r="C67" s="99" t="s">
        <v>233</v>
      </c>
      <c r="D67" s="100">
        <v>0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0.40995967889108803</v>
      </c>
      <c r="O67" s="100">
        <v>460.4667113304701</v>
      </c>
      <c r="P67" s="100">
        <v>1.8900417848884243</v>
      </c>
      <c r="Q67" s="100">
        <v>2122.8949327866785</v>
      </c>
      <c r="R67" s="100">
        <v>0.614365533535287</v>
      </c>
      <c r="S67" s="100">
        <v>690.05536726683442</v>
      </c>
      <c r="T67" s="100">
        <v>5.8523559558322633</v>
      </c>
      <c r="U67" s="100">
        <v>6573.3662095907985</v>
      </c>
      <c r="V67" s="100">
        <v>1.5162833817800243</v>
      </c>
      <c r="W67" s="100">
        <v>1703.0894944153233</v>
      </c>
      <c r="X67" s="100">
        <v>10.934298205804074</v>
      </c>
      <c r="Y67" s="100">
        <v>12281.403744759136</v>
      </c>
      <c r="Z67" s="100">
        <v>1.3650721779573947</v>
      </c>
      <c r="AA67" s="100">
        <v>1533.2490702817458</v>
      </c>
      <c r="AB67" s="100">
        <v>4.7770840848264049</v>
      </c>
      <c r="AC67" s="100">
        <v>5365.6208440770179</v>
      </c>
      <c r="AD67" s="100">
        <v>0.35804902754018464</v>
      </c>
      <c r="AE67" s="100">
        <v>402.16066773313543</v>
      </c>
      <c r="AF67" s="100">
        <v>2.5651525999707001</v>
      </c>
      <c r="AG67" s="100">
        <v>2881.1794002870906</v>
      </c>
      <c r="AH67" s="100">
        <v>0.22432529991683159</v>
      </c>
      <c r="AI67" s="100">
        <v>251.96217686658525</v>
      </c>
      <c r="AJ67" s="100">
        <v>19</v>
      </c>
      <c r="AK67" s="100">
        <v>21340.799999999999</v>
      </c>
      <c r="AL67" s="100">
        <v>3.1675288030390938</v>
      </c>
      <c r="AM67" s="100">
        <v>3557.7683515735102</v>
      </c>
      <c r="AN67" s="100">
        <v>9.6003235958268043</v>
      </c>
      <c r="AO67" s="100">
        <v>10783.083462832667</v>
      </c>
      <c r="AP67" s="100">
        <v>2.7880343733612771</v>
      </c>
      <c r="AQ67" s="100">
        <v>3131.5202081593866</v>
      </c>
      <c r="AR67" s="100">
        <v>5.1848846632865531</v>
      </c>
      <c r="AS67" s="100">
        <v>5823.6624538034566</v>
      </c>
      <c r="AT67" s="100">
        <v>6.6662005694391366</v>
      </c>
      <c r="AU67" s="100">
        <v>7487.4764795940382</v>
      </c>
      <c r="AV67" s="100">
        <v>5.2319025143365296</v>
      </c>
      <c r="AW67" s="100">
        <v>5876.4729041027904</v>
      </c>
      <c r="AX67" s="100">
        <v>11.897337503292944</v>
      </c>
      <c r="AY67" s="100">
        <v>13363.089483698635</v>
      </c>
      <c r="AZ67" s="100">
        <v>1.6066062909316632</v>
      </c>
      <c r="BA67" s="100">
        <v>1804.5401859744441</v>
      </c>
      <c r="BB67" s="100">
        <v>2.4905072478615167</v>
      </c>
      <c r="BC67" s="100">
        <v>2797.3377407980556</v>
      </c>
      <c r="BD67" s="100">
        <v>0.30802847413237411</v>
      </c>
      <c r="BE67" s="100">
        <v>345.97758214548259</v>
      </c>
      <c r="BF67" s="100">
        <v>3.5226333315362917</v>
      </c>
      <c r="BG67" s="100">
        <v>3956.621757981563</v>
      </c>
      <c r="BH67" s="100">
        <v>0</v>
      </c>
      <c r="BI67" s="100">
        <v>0</v>
      </c>
      <c r="BJ67" s="100">
        <v>13.700432364280552</v>
      </c>
      <c r="BK67" s="100">
        <v>15388.325631559916</v>
      </c>
      <c r="BL67" s="100">
        <v>1.7200948475300739</v>
      </c>
      <c r="BM67" s="100">
        <v>1932.0105327457791</v>
      </c>
      <c r="BN67" s="100">
        <v>7.99791192486438</v>
      </c>
      <c r="BO67" s="100">
        <v>8983.2546740076723</v>
      </c>
      <c r="BP67" s="100">
        <v>9.8313832244966015</v>
      </c>
      <c r="BQ67" s="100">
        <v>11042.609637754584</v>
      </c>
      <c r="BR67" s="100">
        <v>17.894543559490742</v>
      </c>
      <c r="BS67" s="100">
        <v>20099.151326020001</v>
      </c>
      <c r="BT67" s="100">
        <v>3.0602140958774049</v>
      </c>
      <c r="BU67" s="100">
        <v>3437.2324724895011</v>
      </c>
      <c r="BV67" s="100">
        <v>19.17060852773788</v>
      </c>
      <c r="BW67" s="100">
        <v>21532.427498355188</v>
      </c>
      <c r="BX67" s="100">
        <v>1.682403006357323</v>
      </c>
      <c r="BY67" s="100">
        <v>1889.6750567405452</v>
      </c>
      <c r="BZ67" s="100">
        <v>5.1654920310879291</v>
      </c>
      <c r="CA67" s="100">
        <v>5801.8806493179618</v>
      </c>
      <c r="CB67" s="100">
        <v>5.4946317355722574</v>
      </c>
      <c r="CC67" s="100">
        <v>6171.5703653947594</v>
      </c>
      <c r="CD67" s="100">
        <v>9</v>
      </c>
      <c r="CE67" s="100">
        <v>10108.800000000001</v>
      </c>
      <c r="CF67" s="100">
        <v>0.51706113233219941</v>
      </c>
      <c r="CG67" s="100">
        <v>580.7630638355264</v>
      </c>
      <c r="CH67" s="100">
        <v>2.5373764996996147</v>
      </c>
      <c r="CI67" s="100">
        <v>2849.9812844626072</v>
      </c>
      <c r="CJ67" s="100">
        <v>0.50315000199280246</v>
      </c>
      <c r="CK67" s="100">
        <v>565.13808223831575</v>
      </c>
      <c r="CL67" s="100">
        <v>1.4022309848366841</v>
      </c>
      <c r="CM67" s="100">
        <v>1574.9858421685635</v>
      </c>
      <c r="CN67" s="100">
        <v>10.398208650507934</v>
      </c>
      <c r="CO67" s="100">
        <v>11679.267956250513</v>
      </c>
      <c r="CP67" s="100">
        <v>9.4001655944218907</v>
      </c>
      <c r="CQ67" s="100">
        <v>10558.265995654669</v>
      </c>
      <c r="CR67" s="100">
        <v>2.1536614942169798</v>
      </c>
      <c r="CS67" s="100">
        <v>2418.9925903045119</v>
      </c>
      <c r="CT67" s="100">
        <v>15.01080142682847</v>
      </c>
      <c r="CU67" s="100">
        <v>16860.13216261374</v>
      </c>
    </row>
    <row r="68" spans="2:99">
      <c r="C68" s="99" t="s">
        <v>234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0.43924251309759427</v>
      </c>
      <c r="O68" s="100">
        <v>453.82536453243443</v>
      </c>
      <c r="P68" s="100">
        <v>2.035429614495226</v>
      </c>
      <c r="Q68" s="100">
        <v>2103.0058776964675</v>
      </c>
      <c r="R68" s="100">
        <v>0.51984775914524284</v>
      </c>
      <c r="S68" s="100">
        <v>537.1067047488649</v>
      </c>
      <c r="T68" s="100">
        <v>5.8523559558322633</v>
      </c>
      <c r="U68" s="100">
        <v>6046.6541735658948</v>
      </c>
      <c r="V68" s="100">
        <v>1.5162833817800243</v>
      </c>
      <c r="W68" s="100">
        <v>1566.6239900551211</v>
      </c>
      <c r="X68" s="100">
        <v>10.934298205804074</v>
      </c>
      <c r="Y68" s="100">
        <v>11297.316906236771</v>
      </c>
      <c r="Z68" s="100">
        <v>1.5750832822585321</v>
      </c>
      <c r="AA68" s="100">
        <v>1627.3760472295155</v>
      </c>
      <c r="AB68" s="100">
        <v>4.4586118125046452</v>
      </c>
      <c r="AC68" s="100">
        <v>4606.6377246797992</v>
      </c>
      <c r="AD68" s="100">
        <v>0.38788644650186671</v>
      </c>
      <c r="AE68" s="100">
        <v>400.76427652572869</v>
      </c>
      <c r="AF68" s="100">
        <v>2.3086373399736302</v>
      </c>
      <c r="AG68" s="100">
        <v>2385.2840996607547</v>
      </c>
      <c r="AH68" s="100">
        <v>0.24675782990851472</v>
      </c>
      <c r="AI68" s="100">
        <v>254.95018986147741</v>
      </c>
      <c r="AJ68" s="100">
        <v>22</v>
      </c>
      <c r="AK68" s="100">
        <v>22730.400000000001</v>
      </c>
      <c r="AL68" s="100">
        <v>3.563469903418981</v>
      </c>
      <c r="AM68" s="100">
        <v>3681.7771042124914</v>
      </c>
      <c r="AN68" s="100">
        <v>11.040372135200826</v>
      </c>
      <c r="AO68" s="100">
        <v>11406.912490089495</v>
      </c>
      <c r="AP68" s="100">
        <v>2.920797914949909</v>
      </c>
      <c r="AQ68" s="100">
        <v>3017.7684057262463</v>
      </c>
      <c r="AR68" s="100">
        <v>6.0998643097488854</v>
      </c>
      <c r="AS68" s="100">
        <v>6302.3798048325489</v>
      </c>
      <c r="AT68" s="100">
        <v>6.9328485922167005</v>
      </c>
      <c r="AU68" s="100">
        <v>7163.0191654782957</v>
      </c>
      <c r="AV68" s="100">
        <v>5.7550927657701818</v>
      </c>
      <c r="AW68" s="100">
        <v>5946.1618455937523</v>
      </c>
      <c r="AX68" s="100">
        <v>12.337979633044533</v>
      </c>
      <c r="AY68" s="100">
        <v>12747.600556861613</v>
      </c>
      <c r="AZ68" s="100">
        <v>1.713713376993774</v>
      </c>
      <c r="BA68" s="100">
        <v>1770.6086611099674</v>
      </c>
      <c r="BB68" s="100">
        <v>2.3244734313374158</v>
      </c>
      <c r="BC68" s="100">
        <v>2401.6459492578183</v>
      </c>
      <c r="BD68" s="100">
        <v>0.33369751364340522</v>
      </c>
      <c r="BE68" s="100">
        <v>344.77627109636632</v>
      </c>
      <c r="BF68" s="100">
        <v>3.9923177757411312</v>
      </c>
      <c r="BG68" s="100">
        <v>4124.8627258957367</v>
      </c>
      <c r="BH68" s="100">
        <v>0</v>
      </c>
      <c r="BI68" s="100">
        <v>0</v>
      </c>
      <c r="BJ68" s="100">
        <v>14.874755138361742</v>
      </c>
      <c r="BK68" s="100">
        <v>15368.597008955352</v>
      </c>
      <c r="BL68" s="100">
        <v>1.7439850537457693</v>
      </c>
      <c r="BM68" s="100">
        <v>1801.8853575301289</v>
      </c>
      <c r="BN68" s="100">
        <v>9.2389672235502314</v>
      </c>
      <c r="BO68" s="100">
        <v>9545.7009353720987</v>
      </c>
      <c r="BP68" s="100">
        <v>10.44584467602764</v>
      </c>
      <c r="BQ68" s="100">
        <v>10792.646719271759</v>
      </c>
      <c r="BR68" s="100">
        <v>18.37817987190941</v>
      </c>
      <c r="BS68" s="100">
        <v>18988.335443656804</v>
      </c>
      <c r="BT68" s="100">
        <v>3.1267404892660444</v>
      </c>
      <c r="BU68" s="100">
        <v>3230.5482735096771</v>
      </c>
      <c r="BV68" s="100">
        <v>20.368771560721498</v>
      </c>
      <c r="BW68" s="100">
        <v>21045.014776537453</v>
      </c>
      <c r="BX68" s="100">
        <v>1.9628035074168768</v>
      </c>
      <c r="BY68" s="100">
        <v>2027.9685838631171</v>
      </c>
      <c r="BZ68" s="100">
        <v>5.1654920310879291</v>
      </c>
      <c r="CA68" s="100">
        <v>5336.9863665200483</v>
      </c>
      <c r="CB68" s="100">
        <v>4.6493037762534479</v>
      </c>
      <c r="CC68" s="100">
        <v>4803.6606616250629</v>
      </c>
      <c r="CD68" s="100">
        <v>10</v>
      </c>
      <c r="CE68" s="100">
        <v>10332</v>
      </c>
      <c r="CF68" s="100">
        <v>0.51706113233219941</v>
      </c>
      <c r="CG68" s="100">
        <v>534.22756192562849</v>
      </c>
      <c r="CH68" s="100">
        <v>2.5373764996996147</v>
      </c>
      <c r="CI68" s="100">
        <v>2621.6173994896421</v>
      </c>
      <c r="CJ68" s="100">
        <v>0.44724444621582449</v>
      </c>
      <c r="CK68" s="100">
        <v>462.09296183018989</v>
      </c>
      <c r="CL68" s="100">
        <v>1.4022309848366841</v>
      </c>
      <c r="CM68" s="100">
        <v>1448.785053533262</v>
      </c>
      <c r="CN68" s="100">
        <v>10.986786498649893</v>
      </c>
      <c r="CO68" s="100">
        <v>11351.547810405071</v>
      </c>
      <c r="CP68" s="100">
        <v>8.8472146771029561</v>
      </c>
      <c r="CQ68" s="100">
        <v>9140.9422043827744</v>
      </c>
      <c r="CR68" s="100">
        <v>2.3929572157966446</v>
      </c>
      <c r="CS68" s="100">
        <v>2472.4033953610933</v>
      </c>
      <c r="CT68" s="100">
        <v>15.636251486279656</v>
      </c>
      <c r="CU68" s="100">
        <v>16155.375035624142</v>
      </c>
    </row>
    <row r="69" spans="2:99">
      <c r="C69" s="99" t="s">
        <v>235</v>
      </c>
      <c r="D69" s="100">
        <v>0</v>
      </c>
      <c r="E69" s="100">
        <v>0</v>
      </c>
      <c r="F69" s="100"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0.46852534730410056</v>
      </c>
      <c r="O69" s="100">
        <v>355.32962339542985</v>
      </c>
      <c r="P69" s="100">
        <v>2.035429614495226</v>
      </c>
      <c r="Q69" s="100">
        <v>1543.6698196331793</v>
      </c>
      <c r="R69" s="100">
        <v>0.51984775914524284</v>
      </c>
      <c r="S69" s="100">
        <v>394.25254053575213</v>
      </c>
      <c r="T69" s="100">
        <v>7.1528795015727669</v>
      </c>
      <c r="U69" s="100">
        <v>5424.7438139927863</v>
      </c>
      <c r="V69" s="100">
        <v>1.5162833817800243</v>
      </c>
      <c r="W69" s="100">
        <v>1149.9493167419705</v>
      </c>
      <c r="X69" s="100">
        <v>10.153276905389498</v>
      </c>
      <c r="Y69" s="100">
        <v>7700.2452050473958</v>
      </c>
      <c r="Z69" s="100">
        <v>1.5750832822585321</v>
      </c>
      <c r="AA69" s="100">
        <v>1194.5431612648708</v>
      </c>
      <c r="AB69" s="100">
        <v>4.1401395401828847</v>
      </c>
      <c r="AC69" s="100">
        <v>3139.8818272746998</v>
      </c>
      <c r="AD69" s="100">
        <v>0.38788644650186671</v>
      </c>
      <c r="AE69" s="100">
        <v>294.17308102701571</v>
      </c>
      <c r="AF69" s="100">
        <v>2.3086373399736302</v>
      </c>
      <c r="AG69" s="100">
        <v>1750.8705586360011</v>
      </c>
      <c r="AH69" s="100">
        <v>0.22432529991683159</v>
      </c>
      <c r="AI69" s="100">
        <v>170.12830745692509</v>
      </c>
      <c r="AJ69" s="100">
        <v>21</v>
      </c>
      <c r="AK69" s="100">
        <v>15926.4</v>
      </c>
      <c r="AL69" s="100">
        <v>3.4314895366256852</v>
      </c>
      <c r="AM69" s="100">
        <v>2602.4416645769197</v>
      </c>
      <c r="AN69" s="100">
        <v>10.080339775618144</v>
      </c>
      <c r="AO69" s="100">
        <v>7644.9296858288008</v>
      </c>
      <c r="AP69" s="100">
        <v>3.0535614565385414</v>
      </c>
      <c r="AQ69" s="100">
        <v>2315.8210086388299</v>
      </c>
      <c r="AR69" s="100">
        <v>5.7948710942614419</v>
      </c>
      <c r="AS69" s="100">
        <v>4394.830237887877</v>
      </c>
      <c r="AT69" s="100">
        <v>7.199496614994267</v>
      </c>
      <c r="AU69" s="100">
        <v>5460.0982328116515</v>
      </c>
      <c r="AV69" s="100">
        <v>6.2782830172038349</v>
      </c>
      <c r="AW69" s="100">
        <v>4761.4498402473882</v>
      </c>
      <c r="AX69" s="100">
        <v>11.897337503292944</v>
      </c>
      <c r="AY69" s="100">
        <v>9022.9407624973683</v>
      </c>
      <c r="AZ69" s="100">
        <v>1.6066062909316632</v>
      </c>
      <c r="BA69" s="100">
        <v>1218.4502110425733</v>
      </c>
      <c r="BB69" s="100">
        <v>2.4905072478615167</v>
      </c>
      <c r="BC69" s="100">
        <v>1888.8006967781741</v>
      </c>
      <c r="BD69" s="100">
        <v>0.30802847413237411</v>
      </c>
      <c r="BE69" s="100">
        <v>233.60879478199251</v>
      </c>
      <c r="BF69" s="100">
        <v>3.7574755536387112</v>
      </c>
      <c r="BG69" s="100">
        <v>2849.6694598795984</v>
      </c>
      <c r="BH69" s="100">
        <v>0</v>
      </c>
      <c r="BI69" s="100">
        <v>0</v>
      </c>
      <c r="BJ69" s="100">
        <v>13.504711901933687</v>
      </c>
      <c r="BK69" s="100">
        <v>10241.973506426508</v>
      </c>
      <c r="BL69" s="100">
        <v>1.7439850537457693</v>
      </c>
      <c r="BM69" s="100">
        <v>1322.6382647607913</v>
      </c>
      <c r="BN69" s="100">
        <v>8.8252821239882806</v>
      </c>
      <c r="BO69" s="100">
        <v>6693.0939628327114</v>
      </c>
      <c r="BP69" s="100">
        <v>11.674767579089714</v>
      </c>
      <c r="BQ69" s="100">
        <v>8854.1437319816396</v>
      </c>
      <c r="BR69" s="100">
        <v>18.37817987190941</v>
      </c>
      <c r="BS69" s="100">
        <v>13938.011614856096</v>
      </c>
      <c r="BT69" s="100">
        <v>3.4593724562092407</v>
      </c>
      <c r="BU69" s="100">
        <v>2623.5880707890883</v>
      </c>
      <c r="BV69" s="100">
        <v>19.17060852773788</v>
      </c>
      <c r="BW69" s="100">
        <v>14538.989507436407</v>
      </c>
      <c r="BX69" s="100">
        <v>1.9628035074168768</v>
      </c>
      <c r="BY69" s="100">
        <v>1488.5901800249594</v>
      </c>
      <c r="BZ69" s="100">
        <v>5.1654920310879291</v>
      </c>
      <c r="CA69" s="100">
        <v>3917.5091563770852</v>
      </c>
      <c r="CB69" s="100">
        <v>5.4946317355722574</v>
      </c>
      <c r="CC69" s="100">
        <v>4167.1287082580002</v>
      </c>
      <c r="CD69" s="100">
        <v>9</v>
      </c>
      <c r="CE69" s="100">
        <v>6825.5999999999995</v>
      </c>
      <c r="CF69" s="100">
        <v>0.45242849079067454</v>
      </c>
      <c r="CG69" s="100">
        <v>343.12176741564758</v>
      </c>
      <c r="CH69" s="100">
        <v>2.5373764996996147</v>
      </c>
      <c r="CI69" s="100">
        <v>1924.3463373721877</v>
      </c>
      <c r="CJ69" s="100">
        <v>0.44724444621582449</v>
      </c>
      <c r="CK69" s="100">
        <v>339.19018801008127</v>
      </c>
      <c r="CL69" s="100">
        <v>1.2269521117320985</v>
      </c>
      <c r="CM69" s="100">
        <v>930.52048153762348</v>
      </c>
      <c r="CN69" s="100">
        <v>10.398208650507934</v>
      </c>
      <c r="CO69" s="100">
        <v>7886.0014405452166</v>
      </c>
      <c r="CP69" s="100">
        <v>9.4001655944218907</v>
      </c>
      <c r="CQ69" s="100">
        <v>7129.0855868095614</v>
      </c>
      <c r="CR69" s="100">
        <v>2.2334267347435346</v>
      </c>
      <c r="CS69" s="100">
        <v>1693.8308356294965</v>
      </c>
      <c r="CT69" s="100">
        <v>16.261701545730844</v>
      </c>
      <c r="CU69" s="100">
        <v>12332.874452282273</v>
      </c>
    </row>
    <row r="70" spans="2:99">
      <c r="C70" s="99" t="s">
        <v>236</v>
      </c>
      <c r="D70" s="100">
        <v>0</v>
      </c>
      <c r="E70" s="100">
        <v>0</v>
      </c>
      <c r="F70" s="100"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0.46852534730410056</v>
      </c>
      <c r="O70" s="100">
        <v>250.7547658771546</v>
      </c>
      <c r="P70" s="100">
        <v>2.035429614495226</v>
      </c>
      <c r="Q70" s="100">
        <v>1089.3619296778447</v>
      </c>
      <c r="R70" s="100">
        <v>0.51984775914524284</v>
      </c>
      <c r="S70" s="100">
        <v>278.22252069453396</v>
      </c>
      <c r="T70" s="100">
        <v>7.1528795015727669</v>
      </c>
      <c r="U70" s="100">
        <v>3828.2211092417442</v>
      </c>
      <c r="V70" s="100">
        <v>1.7495577482077205</v>
      </c>
      <c r="W70" s="100">
        <v>936.36330684077188</v>
      </c>
      <c r="X70" s="100">
        <v>9.3722556049749208</v>
      </c>
      <c r="Y70" s="100">
        <v>5016.0311997825766</v>
      </c>
      <c r="Z70" s="100">
        <v>1.3650721779573947</v>
      </c>
      <c r="AA70" s="100">
        <v>730.58662964279756</v>
      </c>
      <c r="AB70" s="100">
        <v>4.1401395401828847</v>
      </c>
      <c r="AC70" s="100">
        <v>2215.8026819058796</v>
      </c>
      <c r="AD70" s="100">
        <v>0.4475612844252308</v>
      </c>
      <c r="AE70" s="100">
        <v>239.53479942438349</v>
      </c>
      <c r="AF70" s="100">
        <v>2.3086373399736302</v>
      </c>
      <c r="AG70" s="100">
        <v>1235.5827043538868</v>
      </c>
      <c r="AH70" s="100">
        <v>0.26919035990019791</v>
      </c>
      <c r="AI70" s="100">
        <v>144.0706806185859</v>
      </c>
      <c r="AJ70" s="100">
        <v>20</v>
      </c>
      <c r="AK70" s="100">
        <v>10703.999999999998</v>
      </c>
      <c r="AL70" s="100">
        <v>3.4314895366256852</v>
      </c>
      <c r="AM70" s="100">
        <v>1836.5332000020665</v>
      </c>
      <c r="AN70" s="100">
        <v>10.080339775618144</v>
      </c>
      <c r="AO70" s="100">
        <v>5394.9978479108304</v>
      </c>
      <c r="AP70" s="100">
        <v>3.0535614565385414</v>
      </c>
      <c r="AQ70" s="100">
        <v>1634.2660915394272</v>
      </c>
      <c r="AR70" s="100">
        <v>5.4898778787739975</v>
      </c>
      <c r="AS70" s="100">
        <v>2938.1826407198432</v>
      </c>
      <c r="AT70" s="100">
        <v>6.1329045238840054</v>
      </c>
      <c r="AU70" s="100">
        <v>3282.3305011827192</v>
      </c>
      <c r="AV70" s="100">
        <v>6.0166878914870088</v>
      </c>
      <c r="AW70" s="100">
        <v>3220.1313595238466</v>
      </c>
      <c r="AX70" s="100">
        <v>12.778621762796122</v>
      </c>
      <c r="AY70" s="100">
        <v>6839.1183674484837</v>
      </c>
      <c r="AZ70" s="100">
        <v>1.713713376993774</v>
      </c>
      <c r="BA70" s="100">
        <v>917.17939936706773</v>
      </c>
      <c r="BB70" s="100">
        <v>2.6565410643856184</v>
      </c>
      <c r="BC70" s="100">
        <v>1421.7807776591828</v>
      </c>
      <c r="BD70" s="100">
        <v>0.33369751364340522</v>
      </c>
      <c r="BE70" s="100">
        <v>178.59490930195045</v>
      </c>
      <c r="BF70" s="100">
        <v>3.5226333315362917</v>
      </c>
      <c r="BG70" s="100">
        <v>1885.3133590382231</v>
      </c>
      <c r="BH70" s="100">
        <v>0</v>
      </c>
      <c r="BI70" s="100">
        <v>0</v>
      </c>
      <c r="BJ70" s="100">
        <v>15.070475600708606</v>
      </c>
      <c r="BK70" s="100">
        <v>8065.7185414992455</v>
      </c>
      <c r="BL70" s="100">
        <v>2.0306675283341149</v>
      </c>
      <c r="BM70" s="100">
        <v>1086.8132611644182</v>
      </c>
      <c r="BN70" s="100">
        <v>9.2389672235502314</v>
      </c>
      <c r="BO70" s="100">
        <v>4944.6952580440829</v>
      </c>
      <c r="BP70" s="100">
        <v>12.90369048215179</v>
      </c>
      <c r="BQ70" s="100">
        <v>6906.0551460476372</v>
      </c>
      <c r="BR70" s="100">
        <v>18.37817987190941</v>
      </c>
      <c r="BS70" s="100">
        <v>9836.0018674459152</v>
      </c>
      <c r="BT70" s="100">
        <v>3.5924252429865189</v>
      </c>
      <c r="BU70" s="100">
        <v>1922.6659900463846</v>
      </c>
      <c r="BV70" s="100">
        <v>21.566934593705113</v>
      </c>
      <c r="BW70" s="100">
        <v>11542.623394550976</v>
      </c>
      <c r="BX70" s="100">
        <v>1.8226032568871</v>
      </c>
      <c r="BY70" s="100">
        <v>975.4572630859758</v>
      </c>
      <c r="BZ70" s="100">
        <v>4.6489428279791358</v>
      </c>
      <c r="CA70" s="100">
        <v>2488.1142015344331</v>
      </c>
      <c r="CB70" s="100">
        <v>5.4946317355722574</v>
      </c>
      <c r="CC70" s="100">
        <v>2940.7269048782719</v>
      </c>
      <c r="CD70" s="100">
        <v>9</v>
      </c>
      <c r="CE70" s="100">
        <v>4816.7999999999993</v>
      </c>
      <c r="CF70" s="100">
        <v>0.58169377387372434</v>
      </c>
      <c r="CG70" s="100">
        <v>311.32250777721725</v>
      </c>
      <c r="CH70" s="100">
        <v>2.8193072218884607</v>
      </c>
      <c r="CI70" s="100">
        <v>1508.8932251547039</v>
      </c>
      <c r="CJ70" s="100">
        <v>0.50315000199280246</v>
      </c>
      <c r="CK70" s="100">
        <v>269.28588106654786</v>
      </c>
      <c r="CL70" s="100">
        <v>1.2269521117320985</v>
      </c>
      <c r="CM70" s="100">
        <v>656.66477019901902</v>
      </c>
      <c r="CN70" s="100">
        <v>11.771556962839171</v>
      </c>
      <c r="CO70" s="100">
        <v>6300.1372865115236</v>
      </c>
      <c r="CP70" s="100">
        <v>9.4001655944218907</v>
      </c>
      <c r="CQ70" s="100">
        <v>5030.9686261345951</v>
      </c>
      <c r="CR70" s="100">
        <v>2.3131919752700894</v>
      </c>
      <c r="CS70" s="100">
        <v>1238.0203451645516</v>
      </c>
      <c r="CT70" s="100">
        <v>15.323526456554065</v>
      </c>
      <c r="CU70" s="100">
        <v>8201.1513595477354</v>
      </c>
    </row>
    <row r="71" spans="2:99">
      <c r="B71" s="99" t="s">
        <v>130</v>
      </c>
      <c r="C71" s="99" t="s">
        <v>237</v>
      </c>
      <c r="D71" s="100">
        <v>37</v>
      </c>
      <c r="E71" s="100">
        <v>20868</v>
      </c>
      <c r="F71" s="100">
        <v>33</v>
      </c>
      <c r="G71" s="100">
        <v>18612</v>
      </c>
      <c r="H71" s="100">
        <v>33</v>
      </c>
      <c r="I71" s="100">
        <v>18612</v>
      </c>
      <c r="J71" s="100">
        <v>6.6115869312656423</v>
      </c>
      <c r="K71" s="100">
        <v>3728.9350292338222</v>
      </c>
      <c r="L71" s="100">
        <v>5.557005330639222</v>
      </c>
      <c r="M71" s="100">
        <v>3134.1510064805211</v>
      </c>
      <c r="N71" s="100">
        <v>5.1587194363767388</v>
      </c>
      <c r="O71" s="100">
        <v>2909.5177621164808</v>
      </c>
      <c r="P71" s="100">
        <v>4.2986015393417993</v>
      </c>
      <c r="Q71" s="100">
        <v>2424.411268188775</v>
      </c>
      <c r="R71" s="100">
        <v>5.51498638674025</v>
      </c>
      <c r="S71" s="100">
        <v>3110.4523221215009</v>
      </c>
      <c r="T71" s="100">
        <v>4.6507696454417218</v>
      </c>
      <c r="U71" s="100">
        <v>2623.034080029131</v>
      </c>
      <c r="V71" s="100">
        <v>5.9355010497539684</v>
      </c>
      <c r="W71" s="100">
        <v>3347.6225920612383</v>
      </c>
      <c r="X71" s="100">
        <v>4.2666314896441868</v>
      </c>
      <c r="Y71" s="100">
        <v>2406.3801601593213</v>
      </c>
      <c r="Z71" s="100">
        <v>5.6956828255214855</v>
      </c>
      <c r="AA71" s="100">
        <v>3212.3651135941177</v>
      </c>
      <c r="AB71" s="100">
        <v>6.3688022035321783</v>
      </c>
      <c r="AC71" s="100">
        <v>3592.0044427921484</v>
      </c>
      <c r="AD71" s="100">
        <v>5.930096541627627</v>
      </c>
      <c r="AE71" s="100">
        <v>3344.5744494779815</v>
      </c>
      <c r="AF71" s="100">
        <v>4.8980568686612971</v>
      </c>
      <c r="AG71" s="100">
        <v>2762.5040739249716</v>
      </c>
      <c r="AH71" s="100">
        <v>6.6223472955766081</v>
      </c>
      <c r="AI71" s="100">
        <v>3735.0038747052067</v>
      </c>
      <c r="AJ71" s="100">
        <v>7.857934083245202</v>
      </c>
      <c r="AK71" s="100">
        <v>4431.8748229502944</v>
      </c>
      <c r="AL71" s="100">
        <v>6.8129783228772336</v>
      </c>
      <c r="AM71" s="100">
        <v>3842.5197741027596</v>
      </c>
      <c r="AN71" s="100">
        <v>8.3856547686617962</v>
      </c>
      <c r="AO71" s="100">
        <v>4729.5092895252528</v>
      </c>
      <c r="AP71" s="100">
        <v>5.282302216479871</v>
      </c>
      <c r="AQ71" s="100">
        <v>2979.2184500946473</v>
      </c>
      <c r="AR71" s="100">
        <v>5.3888265674357338</v>
      </c>
      <c r="AS71" s="100">
        <v>3039.2981840337538</v>
      </c>
      <c r="AT71" s="100">
        <v>0</v>
      </c>
      <c r="AU71" s="100">
        <v>0</v>
      </c>
      <c r="AV71" s="100">
        <v>10.154639048331331</v>
      </c>
      <c r="AW71" s="100">
        <v>5727.2164232588711</v>
      </c>
      <c r="AX71" s="100">
        <v>4.979853122585701</v>
      </c>
      <c r="AY71" s="100">
        <v>2808.6371611383352</v>
      </c>
      <c r="AZ71" s="100">
        <v>4.3928344688600562</v>
      </c>
      <c r="BA71" s="100">
        <v>2477.5586404370715</v>
      </c>
      <c r="BB71" s="100">
        <v>4.3816187212799873</v>
      </c>
      <c r="BC71" s="100">
        <v>2471.2329588019129</v>
      </c>
      <c r="BD71" s="100">
        <v>4.3488775807376099</v>
      </c>
      <c r="BE71" s="100">
        <v>2452.7669555360121</v>
      </c>
      <c r="BF71" s="100">
        <v>4.0584249980324216</v>
      </c>
      <c r="BG71" s="100">
        <v>2288.951698890286</v>
      </c>
      <c r="BH71" s="100">
        <v>6.0637376302626862</v>
      </c>
      <c r="BI71" s="100">
        <v>3419.948023468155</v>
      </c>
      <c r="BJ71" s="100">
        <v>6.2602826297960181</v>
      </c>
      <c r="BK71" s="100">
        <v>3530.7994032049542</v>
      </c>
      <c r="BL71" s="100">
        <v>7.2227861917844924</v>
      </c>
      <c r="BM71" s="100">
        <v>4073.6514121664536</v>
      </c>
      <c r="BN71" s="100">
        <v>0</v>
      </c>
      <c r="BO71" s="100">
        <v>0</v>
      </c>
      <c r="BP71" s="100">
        <v>8.1977488332349235</v>
      </c>
      <c r="BQ71" s="100">
        <v>4623.5303419444972</v>
      </c>
      <c r="BR71" s="100">
        <v>4.8800018933687062</v>
      </c>
      <c r="BS71" s="100">
        <v>2752.3210678599503</v>
      </c>
      <c r="BT71" s="100">
        <v>5.9214847255636895</v>
      </c>
      <c r="BU71" s="100">
        <v>3339.7173852179208</v>
      </c>
      <c r="BV71" s="100">
        <v>4.3622123606812124</v>
      </c>
      <c r="BW71" s="100">
        <v>2460.287771424204</v>
      </c>
      <c r="BX71" s="100">
        <v>3.8709789454917183</v>
      </c>
      <c r="BY71" s="100">
        <v>2183.2321252573292</v>
      </c>
      <c r="BZ71" s="100">
        <v>4.2523674315667135</v>
      </c>
      <c r="CA71" s="100">
        <v>2398.3352314036265</v>
      </c>
      <c r="CB71" s="100">
        <v>3.5977651974171811</v>
      </c>
      <c r="CC71" s="100">
        <v>2029.1395713432901</v>
      </c>
      <c r="CD71" s="100">
        <v>2.367081378162752</v>
      </c>
      <c r="CE71" s="100">
        <v>1335.0338972837922</v>
      </c>
      <c r="CF71" s="100">
        <v>2.6789970602255204</v>
      </c>
      <c r="CG71" s="100">
        <v>1510.9543419671936</v>
      </c>
      <c r="CH71" s="100">
        <v>1.332402173267077</v>
      </c>
      <c r="CI71" s="100">
        <v>751.47482572263141</v>
      </c>
      <c r="CJ71" s="100">
        <v>1.9037936599327998</v>
      </c>
      <c r="CK71" s="100">
        <v>1073.7396242020991</v>
      </c>
      <c r="CL71" s="100">
        <v>2.6045878570846468</v>
      </c>
      <c r="CM71" s="100">
        <v>1468.9875513957409</v>
      </c>
      <c r="CN71" s="100">
        <v>0</v>
      </c>
      <c r="CO71" s="100">
        <v>0</v>
      </c>
      <c r="CP71" s="100">
        <v>11.12075051007243</v>
      </c>
      <c r="CQ71" s="100">
        <v>6272.1032876808504</v>
      </c>
      <c r="CR71" s="100">
        <v>4.3972962582559436</v>
      </c>
      <c r="CS71" s="100">
        <v>2480.0750896563522</v>
      </c>
      <c r="CT71" s="100">
        <v>5.3165534556357201</v>
      </c>
      <c r="CU71" s="100">
        <v>2998.536148978546</v>
      </c>
    </row>
    <row r="72" spans="2:99">
      <c r="C72" s="99" t="s">
        <v>238</v>
      </c>
      <c r="D72" s="100">
        <v>40</v>
      </c>
      <c r="E72" s="100">
        <v>2975.9999999999995</v>
      </c>
      <c r="F72" s="100">
        <v>30</v>
      </c>
      <c r="G72" s="100">
        <v>2231.9999999999995</v>
      </c>
      <c r="H72" s="100">
        <v>36</v>
      </c>
      <c r="I72" s="100">
        <v>2678.3999999999996</v>
      </c>
      <c r="J72" s="100">
        <v>7.0838431406417586</v>
      </c>
      <c r="K72" s="100">
        <v>527.03792966374681</v>
      </c>
      <c r="L72" s="100">
        <v>5.8838879971474123</v>
      </c>
      <c r="M72" s="100">
        <v>437.76126698776744</v>
      </c>
      <c r="N72" s="100">
        <v>4.8148048072849567</v>
      </c>
      <c r="O72" s="100">
        <v>358.22147766200072</v>
      </c>
      <c r="P72" s="100">
        <v>4.6292631962142448</v>
      </c>
      <c r="Q72" s="100">
        <v>344.41718179833975</v>
      </c>
      <c r="R72" s="100">
        <v>6.1638083145920435</v>
      </c>
      <c r="S72" s="100">
        <v>458.58733860564797</v>
      </c>
      <c r="T72" s="100">
        <v>4.6507696454417218</v>
      </c>
      <c r="U72" s="100">
        <v>346.01726162086408</v>
      </c>
      <c r="V72" s="100">
        <v>5.4193705236884062</v>
      </c>
      <c r="W72" s="100">
        <v>403.2011669624174</v>
      </c>
      <c r="X72" s="100">
        <v>4.2666314896441868</v>
      </c>
      <c r="Y72" s="100">
        <v>317.43738282952745</v>
      </c>
      <c r="Z72" s="100">
        <v>5.6956828255214855</v>
      </c>
      <c r="AA72" s="100">
        <v>423.75880221879845</v>
      </c>
      <c r="AB72" s="100">
        <v>6.1966724142475256</v>
      </c>
      <c r="AC72" s="100">
        <v>461.03242762001582</v>
      </c>
      <c r="AD72" s="100">
        <v>5.390996856025116</v>
      </c>
      <c r="AE72" s="100">
        <v>401.09016608826857</v>
      </c>
      <c r="AF72" s="100">
        <v>5.442285409623663</v>
      </c>
      <c r="AG72" s="100">
        <v>404.90603447600046</v>
      </c>
      <c r="AH72" s="100">
        <v>6.2439274501150877</v>
      </c>
      <c r="AI72" s="100">
        <v>464.54820228856249</v>
      </c>
      <c r="AJ72" s="100">
        <v>8.6340263383805311</v>
      </c>
      <c r="AK72" s="100">
        <v>642.37155957551147</v>
      </c>
      <c r="AL72" s="100">
        <v>7.9177856184789484</v>
      </c>
      <c r="AM72" s="100">
        <v>589.08325001483365</v>
      </c>
      <c r="AN72" s="100">
        <v>7.60559385994907</v>
      </c>
      <c r="AO72" s="100">
        <v>565.85618318021079</v>
      </c>
      <c r="AP72" s="100">
        <v>6.3879003548128663</v>
      </c>
      <c r="AQ72" s="100">
        <v>475.25978639807721</v>
      </c>
      <c r="AR72" s="100">
        <v>5.8033516880077132</v>
      </c>
      <c r="AS72" s="100">
        <v>431.76936558777379</v>
      </c>
      <c r="AT72" s="100">
        <v>0</v>
      </c>
      <c r="AU72" s="100">
        <v>0</v>
      </c>
      <c r="AV72" s="100">
        <v>11.373195734131093</v>
      </c>
      <c r="AW72" s="100">
        <v>846.16576261935325</v>
      </c>
      <c r="AX72" s="100">
        <v>5.171385934992843</v>
      </c>
      <c r="AY72" s="100">
        <v>384.75111356346747</v>
      </c>
      <c r="AZ72" s="100">
        <v>4.6856901001173927</v>
      </c>
      <c r="BA72" s="100">
        <v>348.615343448734</v>
      </c>
      <c r="BB72" s="100">
        <v>4.3816187212799873</v>
      </c>
      <c r="BC72" s="100">
        <v>325.99243286323104</v>
      </c>
      <c r="BD72" s="100">
        <v>4.6834066254097335</v>
      </c>
      <c r="BE72" s="100">
        <v>348.44545293048412</v>
      </c>
      <c r="BF72" s="100">
        <v>4.3483124978918797</v>
      </c>
      <c r="BG72" s="100">
        <v>323.51444984315583</v>
      </c>
      <c r="BH72" s="100">
        <v>6.5449866485375026</v>
      </c>
      <c r="BI72" s="100">
        <v>486.94700665119012</v>
      </c>
      <c r="BJ72" s="100">
        <v>5.7159102272050593</v>
      </c>
      <c r="BK72" s="100">
        <v>425.26372090405636</v>
      </c>
      <c r="BL72" s="100">
        <v>8.4747357983604701</v>
      </c>
      <c r="BM72" s="100">
        <v>630.52034339801889</v>
      </c>
      <c r="BN72" s="100">
        <v>0</v>
      </c>
      <c r="BO72" s="100">
        <v>0</v>
      </c>
      <c r="BP72" s="100">
        <v>8.6292092981420261</v>
      </c>
      <c r="BQ72" s="100">
        <v>642.01317178176669</v>
      </c>
      <c r="BR72" s="100">
        <v>5.0833353055924029</v>
      </c>
      <c r="BS72" s="100">
        <v>378.20014673607471</v>
      </c>
      <c r="BT72" s="100">
        <v>5.5925133519212631</v>
      </c>
      <c r="BU72" s="100">
        <v>416.08299338294194</v>
      </c>
      <c r="BV72" s="100">
        <v>4.4613535506966944</v>
      </c>
      <c r="BW72" s="100">
        <v>331.92470417183404</v>
      </c>
      <c r="BX72" s="100">
        <v>3.5483973667007418</v>
      </c>
      <c r="BY72" s="100">
        <v>264.00076408253517</v>
      </c>
      <c r="BZ72" s="100">
        <v>4.5561079623929075</v>
      </c>
      <c r="CA72" s="100">
        <v>338.97443240203228</v>
      </c>
      <c r="CB72" s="100">
        <v>3.9575417171588989</v>
      </c>
      <c r="CC72" s="100">
        <v>294.44110375662206</v>
      </c>
      <c r="CD72" s="100">
        <v>2.6629665504330959</v>
      </c>
      <c r="CE72" s="100">
        <v>198.12471135222231</v>
      </c>
      <c r="CF72" s="100">
        <v>2.3638209354931066</v>
      </c>
      <c r="CG72" s="100">
        <v>175.86827760068712</v>
      </c>
      <c r="CH72" s="100">
        <v>1.4656423905937848</v>
      </c>
      <c r="CI72" s="100">
        <v>109.04379386017757</v>
      </c>
      <c r="CJ72" s="100">
        <v>2.0397789213565711</v>
      </c>
      <c r="CK72" s="100">
        <v>151.75955174892889</v>
      </c>
      <c r="CL72" s="100">
        <v>2.3151892062974637</v>
      </c>
      <c r="CM72" s="100">
        <v>172.25007694853127</v>
      </c>
      <c r="CN72" s="100">
        <v>0</v>
      </c>
      <c r="CO72" s="100">
        <v>0</v>
      </c>
      <c r="CP72" s="100">
        <v>10.362517520749309</v>
      </c>
      <c r="CQ72" s="100">
        <v>770.97130354374849</v>
      </c>
      <c r="CR72" s="100">
        <v>4.872679637526856</v>
      </c>
      <c r="CS72" s="100">
        <v>362.52736503199804</v>
      </c>
      <c r="CT72" s="100">
        <v>5.3165534556357201</v>
      </c>
      <c r="CU72" s="100">
        <v>395.55157709929756</v>
      </c>
    </row>
    <row r="73" spans="2:99">
      <c r="C73" s="99" t="s">
        <v>239</v>
      </c>
      <c r="D73" s="100">
        <v>40</v>
      </c>
      <c r="E73" s="100">
        <v>22367.999999999996</v>
      </c>
      <c r="F73" s="100">
        <v>31</v>
      </c>
      <c r="G73" s="100">
        <v>17335.199999999997</v>
      </c>
      <c r="H73" s="100">
        <v>35</v>
      </c>
      <c r="I73" s="100">
        <v>19571.999999999996</v>
      </c>
      <c r="J73" s="100">
        <v>7.0838431406417586</v>
      </c>
      <c r="K73" s="100">
        <v>3961.2850842468711</v>
      </c>
      <c r="L73" s="100">
        <v>4.9032399976228431</v>
      </c>
      <c r="M73" s="100">
        <v>2741.8918066706938</v>
      </c>
      <c r="N73" s="100">
        <v>5.5026340654685217</v>
      </c>
      <c r="O73" s="100">
        <v>3077.0729694099969</v>
      </c>
      <c r="P73" s="100">
        <v>3.967939882469353</v>
      </c>
      <c r="Q73" s="100">
        <v>2218.8719822768621</v>
      </c>
      <c r="R73" s="100">
        <v>5.51498638674025</v>
      </c>
      <c r="S73" s="100">
        <v>3083.9803874651475</v>
      </c>
      <c r="T73" s="100">
        <v>5.1158466099858932</v>
      </c>
      <c r="U73" s="100">
        <v>2860.7814243041112</v>
      </c>
      <c r="V73" s="100">
        <v>5.1613052606556247</v>
      </c>
      <c r="W73" s="100">
        <v>2886.2019017586249</v>
      </c>
      <c r="X73" s="100">
        <v>3.7925613241281662</v>
      </c>
      <c r="Y73" s="100">
        <v>2120.8002924524703</v>
      </c>
      <c r="Z73" s="100">
        <v>5.6956828255214855</v>
      </c>
      <c r="AA73" s="100">
        <v>3185.0258360316143</v>
      </c>
      <c r="AB73" s="100">
        <v>5.8524128356782184</v>
      </c>
      <c r="AC73" s="100">
        <v>3272.6692577112594</v>
      </c>
      <c r="AD73" s="100">
        <v>5.930096541627627</v>
      </c>
      <c r="AE73" s="100">
        <v>3316.1099860781687</v>
      </c>
      <c r="AF73" s="100">
        <v>5.442285409623663</v>
      </c>
      <c r="AG73" s="100">
        <v>3043.3260010615518</v>
      </c>
      <c r="AH73" s="100">
        <v>6.8115572183073683</v>
      </c>
      <c r="AI73" s="100">
        <v>3809.0227964774799</v>
      </c>
      <c r="AJ73" s="100">
        <v>7.275864891893705</v>
      </c>
      <c r="AK73" s="100">
        <v>4068.6636475469595</v>
      </c>
      <c r="AL73" s="100">
        <v>6.5367764989768053</v>
      </c>
      <c r="AM73" s="100">
        <v>3655.3654182278292</v>
      </c>
      <c r="AN73" s="100">
        <v>7.0205481784145256</v>
      </c>
      <c r="AO73" s="100">
        <v>3925.8905413694024</v>
      </c>
      <c r="AP73" s="100">
        <v>5.7736791668500915</v>
      </c>
      <c r="AQ73" s="100">
        <v>3228.6413901025708</v>
      </c>
      <c r="AR73" s="100">
        <v>5.5960891277217231</v>
      </c>
      <c r="AS73" s="100">
        <v>3129.3330402219872</v>
      </c>
      <c r="AT73" s="100">
        <v>0</v>
      </c>
      <c r="AU73" s="100">
        <v>0</v>
      </c>
      <c r="AV73" s="100">
        <v>10.560824610264586</v>
      </c>
      <c r="AW73" s="100">
        <v>5905.6131220599555</v>
      </c>
      <c r="AX73" s="100">
        <v>5.3629187473999851</v>
      </c>
      <c r="AY73" s="100">
        <v>2998.9441635460712</v>
      </c>
      <c r="AZ73" s="100">
        <v>4.0999788376027189</v>
      </c>
      <c r="BA73" s="100">
        <v>2292.7081659874402</v>
      </c>
      <c r="BB73" s="100">
        <v>4.3816187212799873</v>
      </c>
      <c r="BC73" s="100">
        <v>2450.2011889397686</v>
      </c>
      <c r="BD73" s="100">
        <v>4.3488775807376099</v>
      </c>
      <c r="BE73" s="100">
        <v>2431.8923431484714</v>
      </c>
      <c r="BF73" s="100">
        <v>4.3483124978918797</v>
      </c>
      <c r="BG73" s="100">
        <v>2431.5763488211387</v>
      </c>
      <c r="BH73" s="100">
        <v>6.2562372375726136</v>
      </c>
      <c r="BI73" s="100">
        <v>3498.4878632506052</v>
      </c>
      <c r="BJ73" s="100">
        <v>6.2602826297960181</v>
      </c>
      <c r="BK73" s="100">
        <v>3500.750046581933</v>
      </c>
      <c r="BL73" s="100">
        <v>7.0301785600035718</v>
      </c>
      <c r="BM73" s="100">
        <v>3931.275850753997</v>
      </c>
      <c r="BN73" s="100">
        <v>0</v>
      </c>
      <c r="BO73" s="100">
        <v>0</v>
      </c>
      <c r="BP73" s="100">
        <v>8.6292092981420261</v>
      </c>
      <c r="BQ73" s="100">
        <v>4825.4538395210202</v>
      </c>
      <c r="BR73" s="100">
        <v>4.4733350689213145</v>
      </c>
      <c r="BS73" s="100">
        <v>2501.4889705407986</v>
      </c>
      <c r="BT73" s="100">
        <v>5.2635419782788357</v>
      </c>
      <c r="BU73" s="100">
        <v>2943.3726742535246</v>
      </c>
      <c r="BV73" s="100">
        <v>4.1639299806502486</v>
      </c>
      <c r="BW73" s="100">
        <v>2328.4696451796185</v>
      </c>
      <c r="BX73" s="100">
        <v>3.2258157879097653</v>
      </c>
      <c r="BY73" s="100">
        <v>1803.8761885991405</v>
      </c>
      <c r="BZ73" s="100">
        <v>4.2523674315667135</v>
      </c>
      <c r="CA73" s="100">
        <v>2377.9238677321059</v>
      </c>
      <c r="CB73" s="100">
        <v>3.9575417171588989</v>
      </c>
      <c r="CC73" s="100">
        <v>2213.0573282352561</v>
      </c>
      <c r="CD73" s="100">
        <v>2.6629665504330959</v>
      </c>
      <c r="CE73" s="100">
        <v>1489.1308950021871</v>
      </c>
      <c r="CF73" s="100">
        <v>2.2062328731268992</v>
      </c>
      <c r="CG73" s="100">
        <v>1233.725422652562</v>
      </c>
      <c r="CH73" s="100">
        <v>1.332402173267077</v>
      </c>
      <c r="CI73" s="100">
        <v>745.0792952909494</v>
      </c>
      <c r="CJ73" s="100">
        <v>2.1757641827803429</v>
      </c>
      <c r="CK73" s="100">
        <v>1216.6873310107676</v>
      </c>
      <c r="CL73" s="100">
        <v>2.3151892062974637</v>
      </c>
      <c r="CM73" s="100">
        <v>1294.6538041615415</v>
      </c>
      <c r="CN73" s="100">
        <v>0</v>
      </c>
      <c r="CO73" s="100">
        <v>0</v>
      </c>
      <c r="CP73" s="100">
        <v>11.373494839846803</v>
      </c>
      <c r="CQ73" s="100">
        <v>6360.0583144423317</v>
      </c>
      <c r="CR73" s="100">
        <v>4.991525482344584</v>
      </c>
      <c r="CS73" s="100">
        <v>2791.2610497270912</v>
      </c>
      <c r="CT73" s="100">
        <v>5.3165534556357201</v>
      </c>
      <c r="CU73" s="100">
        <v>2973.0166923914944</v>
      </c>
    </row>
    <row r="74" spans="2:99">
      <c r="C74" s="99" t="s">
        <v>240</v>
      </c>
      <c r="D74" s="100">
        <v>35</v>
      </c>
      <c r="E74" s="100">
        <v>14112</v>
      </c>
      <c r="F74" s="100">
        <v>31</v>
      </c>
      <c r="G74" s="100">
        <v>12499.199999999999</v>
      </c>
      <c r="H74" s="100">
        <v>34</v>
      </c>
      <c r="I74" s="100">
        <v>13708.8</v>
      </c>
      <c r="J74" s="100">
        <v>7.0838431406417586</v>
      </c>
      <c r="K74" s="100">
        <v>2856.2055543067568</v>
      </c>
      <c r="L74" s="100">
        <v>5.2301226641310334</v>
      </c>
      <c r="M74" s="100">
        <v>2108.7854581776328</v>
      </c>
      <c r="N74" s="100">
        <v>5.5026340654685217</v>
      </c>
      <c r="O74" s="100">
        <v>2218.6620551969081</v>
      </c>
      <c r="P74" s="100">
        <v>4.2986015393417993</v>
      </c>
      <c r="Q74" s="100">
        <v>1733.1961406626135</v>
      </c>
      <c r="R74" s="100">
        <v>5.51498638674025</v>
      </c>
      <c r="S74" s="100">
        <v>2223.6425111336689</v>
      </c>
      <c r="T74" s="100">
        <v>5.3483850922579794</v>
      </c>
      <c r="U74" s="100">
        <v>2156.4688691984175</v>
      </c>
      <c r="V74" s="100">
        <v>5.4193705236884062</v>
      </c>
      <c r="W74" s="100">
        <v>2185.0901951511655</v>
      </c>
      <c r="X74" s="100">
        <v>4.029596406886176</v>
      </c>
      <c r="Y74" s="100">
        <v>1624.7332712565062</v>
      </c>
      <c r="Z74" s="100">
        <v>5.6956828255214855</v>
      </c>
      <c r="AA74" s="100">
        <v>2296.499315250263</v>
      </c>
      <c r="AB74" s="100">
        <v>6.1966724142475256</v>
      </c>
      <c r="AC74" s="100">
        <v>2498.4983174246022</v>
      </c>
      <c r="AD74" s="100">
        <v>5.5706967512259533</v>
      </c>
      <c r="AE74" s="100">
        <v>2246.1049300943041</v>
      </c>
      <c r="AF74" s="100">
        <v>5.0794663823154194</v>
      </c>
      <c r="AG74" s="100">
        <v>2048.040845349577</v>
      </c>
      <c r="AH74" s="100">
        <v>6.2439274501150877</v>
      </c>
      <c r="AI74" s="100">
        <v>2517.5515478864031</v>
      </c>
      <c r="AJ74" s="100">
        <v>8.3429917427047808</v>
      </c>
      <c r="AK74" s="100">
        <v>3363.8942706585676</v>
      </c>
      <c r="AL74" s="100">
        <v>7.5495165199450431</v>
      </c>
      <c r="AM74" s="100">
        <v>3043.9650608418415</v>
      </c>
      <c r="AN74" s="100">
        <v>7.5080862463599782</v>
      </c>
      <c r="AO74" s="100">
        <v>3027.2603745323431</v>
      </c>
      <c r="AP74" s="100">
        <v>5.7736791668500915</v>
      </c>
      <c r="AQ74" s="100">
        <v>2327.9474400739568</v>
      </c>
      <c r="AR74" s="100">
        <v>6.4251393688656826</v>
      </c>
      <c r="AS74" s="100">
        <v>2590.6161935266432</v>
      </c>
      <c r="AT74" s="100">
        <v>0</v>
      </c>
      <c r="AU74" s="100">
        <v>0</v>
      </c>
      <c r="AV74" s="100">
        <v>10.560824610264586</v>
      </c>
      <c r="AW74" s="100">
        <v>4258.1244828586805</v>
      </c>
      <c r="AX74" s="100">
        <v>4.7883203101785581</v>
      </c>
      <c r="AY74" s="100">
        <v>1930.6507490639945</v>
      </c>
      <c r="AZ74" s="100">
        <v>4.0999788376027189</v>
      </c>
      <c r="BA74" s="100">
        <v>1653.1114673214163</v>
      </c>
      <c r="BB74" s="100">
        <v>4.3816187212799873</v>
      </c>
      <c r="BC74" s="100">
        <v>1766.6686684200909</v>
      </c>
      <c r="BD74" s="100">
        <v>4.3488775807376099</v>
      </c>
      <c r="BE74" s="100">
        <v>1753.4674405534042</v>
      </c>
      <c r="BF74" s="100">
        <v>4.0584249980324216</v>
      </c>
      <c r="BG74" s="100">
        <v>1636.3569592066724</v>
      </c>
      <c r="BH74" s="100">
        <v>6.0637376302626862</v>
      </c>
      <c r="BI74" s="100">
        <v>2444.8990125219152</v>
      </c>
      <c r="BJ74" s="100">
        <v>5.4437240259095798</v>
      </c>
      <c r="BK74" s="100">
        <v>2194.9095272467425</v>
      </c>
      <c r="BL74" s="100">
        <v>7.0301785600035718</v>
      </c>
      <c r="BM74" s="100">
        <v>2834.56799539344</v>
      </c>
      <c r="BN74" s="100">
        <v>0</v>
      </c>
      <c r="BO74" s="100">
        <v>0</v>
      </c>
      <c r="BP74" s="100">
        <v>8.6292092981420261</v>
      </c>
      <c r="BQ74" s="100">
        <v>3479.2971890108647</v>
      </c>
      <c r="BR74" s="100">
        <v>4.981668599480555</v>
      </c>
      <c r="BS74" s="100">
        <v>2008.6087793105596</v>
      </c>
      <c r="BT74" s="100">
        <v>5.4828562273737864</v>
      </c>
      <c r="BU74" s="100">
        <v>2210.6876308771107</v>
      </c>
      <c r="BV74" s="100">
        <v>4.3622123606812124</v>
      </c>
      <c r="BW74" s="100">
        <v>1758.8440238266649</v>
      </c>
      <c r="BX74" s="100">
        <v>3.5483973667007418</v>
      </c>
      <c r="BY74" s="100">
        <v>1430.713818253739</v>
      </c>
      <c r="BZ74" s="100">
        <v>4.2523674315667135</v>
      </c>
      <c r="CA74" s="100">
        <v>1714.5545484076988</v>
      </c>
      <c r="CB74" s="100">
        <v>3.2379886776754625</v>
      </c>
      <c r="CC74" s="100">
        <v>1305.5570348387464</v>
      </c>
      <c r="CD74" s="100">
        <v>2.367081378162752</v>
      </c>
      <c r="CE74" s="100">
        <v>954.40721167522156</v>
      </c>
      <c r="CF74" s="100">
        <v>2.5214089978593135</v>
      </c>
      <c r="CG74" s="100">
        <v>1016.6321079368752</v>
      </c>
      <c r="CH74" s="100">
        <v>1.1991619559403695</v>
      </c>
      <c r="CI74" s="100">
        <v>483.50210063515692</v>
      </c>
      <c r="CJ74" s="100">
        <v>2.0397789213565711</v>
      </c>
      <c r="CK74" s="100">
        <v>822.43886109096945</v>
      </c>
      <c r="CL74" s="100">
        <v>2.3151892062974637</v>
      </c>
      <c r="CM74" s="100">
        <v>933.48428797913732</v>
      </c>
      <c r="CN74" s="100">
        <v>0</v>
      </c>
      <c r="CO74" s="100">
        <v>0</v>
      </c>
      <c r="CP74" s="100">
        <v>9.8570288612005612</v>
      </c>
      <c r="CQ74" s="100">
        <v>3974.3540368360664</v>
      </c>
      <c r="CR74" s="100">
        <v>4.5161421030736717</v>
      </c>
      <c r="CS74" s="100">
        <v>1820.9084959593044</v>
      </c>
      <c r="CT74" s="100">
        <v>5.0692718995596406</v>
      </c>
      <c r="CU74" s="100">
        <v>2043.930429902447</v>
      </c>
    </row>
    <row r="75" spans="2:99">
      <c r="C75" s="99" t="s">
        <v>241</v>
      </c>
      <c r="D75" s="100">
        <v>38</v>
      </c>
      <c r="E75" s="100">
        <v>24441.599999999999</v>
      </c>
      <c r="F75" s="100">
        <v>31</v>
      </c>
      <c r="G75" s="100">
        <v>19939.199999999997</v>
      </c>
      <c r="H75" s="100">
        <v>39</v>
      </c>
      <c r="I75" s="100">
        <v>25084.799999999996</v>
      </c>
      <c r="J75" s="100">
        <v>7.0838431406417586</v>
      </c>
      <c r="K75" s="100">
        <v>4556.327908060779</v>
      </c>
      <c r="L75" s="100">
        <v>5.557005330639222</v>
      </c>
      <c r="M75" s="100">
        <v>3574.2658286671472</v>
      </c>
      <c r="N75" s="100">
        <v>5.5026340654685217</v>
      </c>
      <c r="O75" s="100">
        <v>3539.2942309093528</v>
      </c>
      <c r="P75" s="100">
        <v>4.6292631962142448</v>
      </c>
      <c r="Q75" s="100">
        <v>2977.5420878050018</v>
      </c>
      <c r="R75" s="100">
        <v>5.51498638674025</v>
      </c>
      <c r="S75" s="100">
        <v>3547.2392439513283</v>
      </c>
      <c r="T75" s="100">
        <v>5.3483850922579794</v>
      </c>
      <c r="U75" s="100">
        <v>3440.081291340332</v>
      </c>
      <c r="V75" s="100">
        <v>5.4193705236884062</v>
      </c>
      <c r="W75" s="100">
        <v>3485.7391208363824</v>
      </c>
      <c r="X75" s="100">
        <v>4.029596406886176</v>
      </c>
      <c r="Y75" s="100">
        <v>2591.8364089091883</v>
      </c>
      <c r="Z75" s="100">
        <v>4.7051292906481832</v>
      </c>
      <c r="AA75" s="100">
        <v>3026.3391597449113</v>
      </c>
      <c r="AB75" s="100">
        <v>5.3360234678242584</v>
      </c>
      <c r="AC75" s="100">
        <v>3432.1302945045627</v>
      </c>
      <c r="AD75" s="100">
        <v>4.8518971704226042</v>
      </c>
      <c r="AE75" s="100">
        <v>3120.7402600158189</v>
      </c>
      <c r="AF75" s="100">
        <v>4.5352378413530534</v>
      </c>
      <c r="AG75" s="100">
        <v>2917.0649795582835</v>
      </c>
      <c r="AH75" s="100">
        <v>6.433137372845847</v>
      </c>
      <c r="AI75" s="100">
        <v>4137.7939582144481</v>
      </c>
      <c r="AJ75" s="100">
        <v>6.9848302962179574</v>
      </c>
      <c r="AK75" s="100">
        <v>4492.6428465273893</v>
      </c>
      <c r="AL75" s="100">
        <v>7.2733146960446158</v>
      </c>
      <c r="AM75" s="100">
        <v>4678.196012495896</v>
      </c>
      <c r="AN75" s="100">
        <v>7.0205481784145256</v>
      </c>
      <c r="AO75" s="100">
        <v>4515.6165883562226</v>
      </c>
      <c r="AP75" s="100">
        <v>5.4051464540724261</v>
      </c>
      <c r="AQ75" s="100">
        <v>3476.590199259384</v>
      </c>
      <c r="AR75" s="100">
        <v>5.3888265674357338</v>
      </c>
      <c r="AS75" s="100">
        <v>3466.0932481746636</v>
      </c>
      <c r="AT75" s="100">
        <v>0</v>
      </c>
      <c r="AU75" s="100">
        <v>0</v>
      </c>
      <c r="AV75" s="100">
        <v>10.154639048331331</v>
      </c>
      <c r="AW75" s="100">
        <v>6531.4638358867114</v>
      </c>
      <c r="AX75" s="100">
        <v>4.5967874977714152</v>
      </c>
      <c r="AY75" s="100">
        <v>2956.6537185665738</v>
      </c>
      <c r="AZ75" s="100">
        <v>4.3928344688600562</v>
      </c>
      <c r="BA75" s="100">
        <v>2825.4711303707877</v>
      </c>
      <c r="BB75" s="100">
        <v>4.3816187212799873</v>
      </c>
      <c r="BC75" s="100">
        <v>2818.2571615272877</v>
      </c>
      <c r="BD75" s="100">
        <v>4.3488775807376099</v>
      </c>
      <c r="BE75" s="100">
        <v>2797.1980599304302</v>
      </c>
      <c r="BF75" s="100">
        <v>4.3483124978918797</v>
      </c>
      <c r="BG75" s="100">
        <v>2796.8345986440568</v>
      </c>
      <c r="BH75" s="100">
        <v>6.7374862558474291</v>
      </c>
      <c r="BI75" s="100">
        <v>4333.5511597610657</v>
      </c>
      <c r="BJ75" s="100">
        <v>5.8520033278527981</v>
      </c>
      <c r="BK75" s="100">
        <v>3764.0085404749193</v>
      </c>
      <c r="BL75" s="100">
        <v>6.4523556646608133</v>
      </c>
      <c r="BM75" s="100">
        <v>4150.1551635098349</v>
      </c>
      <c r="BN75" s="100">
        <v>0</v>
      </c>
      <c r="BO75" s="100">
        <v>0</v>
      </c>
      <c r="BP75" s="100">
        <v>7.9820186007813732</v>
      </c>
      <c r="BQ75" s="100">
        <v>5134.0343640225783</v>
      </c>
      <c r="BR75" s="100">
        <v>4.5750017750331624</v>
      </c>
      <c r="BS75" s="100">
        <v>2942.6411417013296</v>
      </c>
      <c r="BT75" s="100">
        <v>5.3731991028263115</v>
      </c>
      <c r="BU75" s="100">
        <v>3456.0416629378833</v>
      </c>
      <c r="BV75" s="100">
        <v>3.668224030572838</v>
      </c>
      <c r="BW75" s="100">
        <v>2359.4016964644493</v>
      </c>
      <c r="BX75" s="100">
        <v>3.5483973667007418</v>
      </c>
      <c r="BY75" s="100">
        <v>2282.3291862619167</v>
      </c>
      <c r="BZ75" s="100">
        <v>3.9486269007405199</v>
      </c>
      <c r="CA75" s="100">
        <v>2539.7568225563023</v>
      </c>
      <c r="CB75" s="100">
        <v>3.2379886776754625</v>
      </c>
      <c r="CC75" s="100">
        <v>2082.6743174808571</v>
      </c>
      <c r="CD75" s="100">
        <v>2.6629665504330959</v>
      </c>
      <c r="CE75" s="100">
        <v>1712.8200852385671</v>
      </c>
      <c r="CF75" s="100">
        <v>2.3638209354931066</v>
      </c>
      <c r="CG75" s="100">
        <v>1520.409625709166</v>
      </c>
      <c r="CH75" s="100">
        <v>1.332402173267077</v>
      </c>
      <c r="CI75" s="100">
        <v>857.00107784538386</v>
      </c>
      <c r="CJ75" s="100">
        <v>2.3117494442041142</v>
      </c>
      <c r="CK75" s="100">
        <v>1486.9172425120862</v>
      </c>
      <c r="CL75" s="100">
        <v>2.4598885316910555</v>
      </c>
      <c r="CM75" s="100">
        <v>1582.2003035836867</v>
      </c>
      <c r="CN75" s="100">
        <v>0</v>
      </c>
      <c r="CO75" s="100">
        <v>0</v>
      </c>
      <c r="CP75" s="100">
        <v>9.8570288612005612</v>
      </c>
      <c r="CQ75" s="100">
        <v>6340.0409635242004</v>
      </c>
      <c r="CR75" s="100">
        <v>4.1596045686204874</v>
      </c>
      <c r="CS75" s="100">
        <v>2675.4576585366972</v>
      </c>
      <c r="CT75" s="100">
        <v>4.9456311215215996</v>
      </c>
      <c r="CU75" s="100">
        <v>3181.0299373626926</v>
      </c>
    </row>
    <row r="76" spans="2:99">
      <c r="C76" s="99" t="s">
        <v>242</v>
      </c>
      <c r="D76" s="100">
        <v>34</v>
      </c>
      <c r="E76" s="100">
        <v>26479.199999999997</v>
      </c>
      <c r="F76" s="100">
        <v>33</v>
      </c>
      <c r="G76" s="100">
        <v>25700.399999999998</v>
      </c>
      <c r="H76" s="100">
        <v>33</v>
      </c>
      <c r="I76" s="100">
        <v>25700.399999999998</v>
      </c>
      <c r="J76" s="100">
        <v>6.3754588265775833</v>
      </c>
      <c r="K76" s="100">
        <v>4965.2073341386213</v>
      </c>
      <c r="L76" s="100">
        <v>4.9032399976228431</v>
      </c>
      <c r="M76" s="100">
        <v>3818.64331014867</v>
      </c>
      <c r="N76" s="100">
        <v>4.4708901781931738</v>
      </c>
      <c r="O76" s="100">
        <v>3481.9292707768436</v>
      </c>
      <c r="P76" s="100">
        <v>4.6292631962142448</v>
      </c>
      <c r="Q76" s="100">
        <v>3605.2701772116534</v>
      </c>
      <c r="R76" s="100">
        <v>5.51498638674025</v>
      </c>
      <c r="S76" s="100">
        <v>4295.0713979933062</v>
      </c>
      <c r="T76" s="100">
        <v>5.1158466099858932</v>
      </c>
      <c r="U76" s="100">
        <v>3984.2213398570134</v>
      </c>
      <c r="V76" s="100">
        <v>5.4193705236884062</v>
      </c>
      <c r="W76" s="100">
        <v>4220.6057638485308</v>
      </c>
      <c r="X76" s="100">
        <v>3.7925613241281662</v>
      </c>
      <c r="Y76" s="100">
        <v>2953.6467592310155</v>
      </c>
      <c r="Z76" s="100">
        <v>5.2004060580848339</v>
      </c>
      <c r="AA76" s="100">
        <v>4050.0762380364686</v>
      </c>
      <c r="AB76" s="100">
        <v>6.024542624962872</v>
      </c>
      <c r="AC76" s="100">
        <v>4691.9137963210842</v>
      </c>
      <c r="AD76" s="100">
        <v>4.8518971704226042</v>
      </c>
      <c r="AE76" s="100">
        <v>3778.6575163251241</v>
      </c>
      <c r="AF76" s="100">
        <v>5.2608758959695416</v>
      </c>
      <c r="AG76" s="100">
        <v>4097.1701477810784</v>
      </c>
      <c r="AH76" s="100">
        <v>6.0547175273843274</v>
      </c>
      <c r="AI76" s="100">
        <v>4715.4140103269137</v>
      </c>
      <c r="AJ76" s="100">
        <v>7.7609225513532856</v>
      </c>
      <c r="AK76" s="100">
        <v>6044.2064829939382</v>
      </c>
      <c r="AL76" s="100">
        <v>7.4574492453115671</v>
      </c>
      <c r="AM76" s="100">
        <v>5807.8614722486482</v>
      </c>
      <c r="AN76" s="100">
        <v>8.0931319278945235</v>
      </c>
      <c r="AO76" s="100">
        <v>6302.931145444255</v>
      </c>
      <c r="AP76" s="100">
        <v>5.4051464540724261</v>
      </c>
      <c r="AQ76" s="100">
        <v>4209.5280584316051</v>
      </c>
      <c r="AR76" s="100">
        <v>5.5960891277217231</v>
      </c>
      <c r="AS76" s="100">
        <v>4358.2342126696776</v>
      </c>
      <c r="AT76" s="100">
        <v>0</v>
      </c>
      <c r="AU76" s="100">
        <v>0</v>
      </c>
      <c r="AV76" s="100">
        <v>9.3422679244648261</v>
      </c>
      <c r="AW76" s="100">
        <v>7275.7582595732065</v>
      </c>
      <c r="AX76" s="100">
        <v>5.3629187473999851</v>
      </c>
      <c r="AY76" s="100">
        <v>4176.6411204751084</v>
      </c>
      <c r="AZ76" s="100">
        <v>4.0999788376027189</v>
      </c>
      <c r="BA76" s="100">
        <v>3193.0635187249973</v>
      </c>
      <c r="BB76" s="100">
        <v>4.0164838278399886</v>
      </c>
      <c r="BC76" s="100">
        <v>3128.0376051217831</v>
      </c>
      <c r="BD76" s="100">
        <v>4.3488775807376099</v>
      </c>
      <c r="BE76" s="100">
        <v>3386.9058598784504</v>
      </c>
      <c r="BF76" s="100">
        <v>4.0584249980324216</v>
      </c>
      <c r="BG76" s="100">
        <v>3160.7013884676498</v>
      </c>
      <c r="BH76" s="100">
        <v>6.1599874339176495</v>
      </c>
      <c r="BI76" s="100">
        <v>4797.3982135350652</v>
      </c>
      <c r="BJ76" s="100">
        <v>5.7159102272050593</v>
      </c>
      <c r="BK76" s="100">
        <v>4451.5508849472999</v>
      </c>
      <c r="BL76" s="100">
        <v>6.3560518487703526</v>
      </c>
      <c r="BM76" s="100">
        <v>4950.0931798223501</v>
      </c>
      <c r="BN76" s="100">
        <v>0</v>
      </c>
      <c r="BO76" s="100">
        <v>0</v>
      </c>
      <c r="BP76" s="100">
        <v>8.6292092981420261</v>
      </c>
      <c r="BQ76" s="100">
        <v>6720.4282013930097</v>
      </c>
      <c r="BR76" s="100">
        <v>4.1683349505857707</v>
      </c>
      <c r="BS76" s="100">
        <v>3246.2992595161982</v>
      </c>
      <c r="BT76" s="100">
        <v>5.702170476468738</v>
      </c>
      <c r="BU76" s="100">
        <v>4440.8503670738528</v>
      </c>
      <c r="BV76" s="100">
        <v>3.668224030572838</v>
      </c>
      <c r="BW76" s="100">
        <v>2856.8128750101259</v>
      </c>
      <c r="BX76" s="100">
        <v>3.5483973667007418</v>
      </c>
      <c r="BY76" s="100">
        <v>2763.4918691865378</v>
      </c>
      <c r="BZ76" s="100">
        <v>4.5561079623929075</v>
      </c>
      <c r="CA76" s="100">
        <v>3548.2968811115961</v>
      </c>
      <c r="CB76" s="100">
        <v>3.5977651974171811</v>
      </c>
      <c r="CC76" s="100">
        <v>2801.9395357485005</v>
      </c>
      <c r="CD76" s="100">
        <v>2.6629665504330959</v>
      </c>
      <c r="CE76" s="100">
        <v>2073.9183494772951</v>
      </c>
      <c r="CF76" s="100">
        <v>2.2062328731268992</v>
      </c>
      <c r="CG76" s="100">
        <v>1718.214161591229</v>
      </c>
      <c r="CH76" s="100">
        <v>1.332402173267077</v>
      </c>
      <c r="CI76" s="100">
        <v>1037.6748125403994</v>
      </c>
      <c r="CJ76" s="100">
        <v>1.9037936599327998</v>
      </c>
      <c r="CK76" s="100">
        <v>1482.6745023556643</v>
      </c>
      <c r="CL76" s="100">
        <v>2.4598885316910555</v>
      </c>
      <c r="CM76" s="100">
        <v>1915.761188480994</v>
      </c>
      <c r="CN76" s="100">
        <v>0</v>
      </c>
      <c r="CO76" s="100">
        <v>0</v>
      </c>
      <c r="CP76" s="100">
        <v>10.615261850523682</v>
      </c>
      <c r="CQ76" s="100">
        <v>8267.1659291878423</v>
      </c>
      <c r="CR76" s="100">
        <v>4.3972962582559436</v>
      </c>
      <c r="CS76" s="100">
        <v>3424.6143259297287</v>
      </c>
      <c r="CT76" s="100">
        <v>5.1929126775976799</v>
      </c>
      <c r="CU76" s="100">
        <v>4044.2403933130727</v>
      </c>
    </row>
    <row r="77" spans="2:99">
      <c r="C77" s="99" t="s">
        <v>243</v>
      </c>
      <c r="D77" s="100">
        <v>42</v>
      </c>
      <c r="E77" s="100">
        <v>11692.8</v>
      </c>
      <c r="F77" s="100">
        <v>33</v>
      </c>
      <c r="G77" s="100">
        <v>9187.1999999999989</v>
      </c>
      <c r="H77" s="100">
        <v>35</v>
      </c>
      <c r="I77" s="100">
        <v>9744</v>
      </c>
      <c r="J77" s="100">
        <v>7.0838431406417586</v>
      </c>
      <c r="K77" s="100">
        <v>1972.1419303546654</v>
      </c>
      <c r="L77" s="100">
        <v>4.9032399976228431</v>
      </c>
      <c r="M77" s="100">
        <v>1365.0620153381994</v>
      </c>
      <c r="N77" s="100">
        <v>5.1587194363767388</v>
      </c>
      <c r="O77" s="100">
        <v>1436.1874910872839</v>
      </c>
      <c r="P77" s="100">
        <v>4.9599248530866911</v>
      </c>
      <c r="Q77" s="100">
        <v>1380.8430790993348</v>
      </c>
      <c r="R77" s="100">
        <v>5.51498638674025</v>
      </c>
      <c r="S77" s="100">
        <v>1535.3722100684854</v>
      </c>
      <c r="T77" s="100">
        <v>5.1158466099858932</v>
      </c>
      <c r="U77" s="100">
        <v>1424.2516962200725</v>
      </c>
      <c r="V77" s="100">
        <v>5.9355010497539684</v>
      </c>
      <c r="W77" s="100">
        <v>1652.4434922515047</v>
      </c>
      <c r="X77" s="100">
        <v>4.2666314896441868</v>
      </c>
      <c r="Y77" s="100">
        <v>1187.8302067169416</v>
      </c>
      <c r="Z77" s="100">
        <v>5.2004060580848339</v>
      </c>
      <c r="AA77" s="100">
        <v>1447.7930465708178</v>
      </c>
      <c r="AB77" s="100">
        <v>6.024542624962872</v>
      </c>
      <c r="AC77" s="100">
        <v>1677.2326667896634</v>
      </c>
      <c r="AD77" s="100">
        <v>5.5706967512259533</v>
      </c>
      <c r="AE77" s="100">
        <v>1550.8819755413053</v>
      </c>
      <c r="AF77" s="100">
        <v>4.8980568686612971</v>
      </c>
      <c r="AG77" s="100">
        <v>1363.619032235305</v>
      </c>
      <c r="AH77" s="100">
        <v>6.0547175273843274</v>
      </c>
      <c r="AI77" s="100">
        <v>1685.6333596237967</v>
      </c>
      <c r="AJ77" s="100">
        <v>7.5668994875694526</v>
      </c>
      <c r="AK77" s="100">
        <v>2106.6248173393356</v>
      </c>
      <c r="AL77" s="100">
        <v>8.1019201677459005</v>
      </c>
      <c r="AM77" s="100">
        <v>2255.5745747004585</v>
      </c>
      <c r="AN77" s="100">
        <v>8.4831623822508853</v>
      </c>
      <c r="AO77" s="100">
        <v>2361.7124072186461</v>
      </c>
      <c r="AP77" s="100">
        <v>5.5279906916649812</v>
      </c>
      <c r="AQ77" s="100">
        <v>1538.9926085595307</v>
      </c>
      <c r="AR77" s="100">
        <v>6.2178768085796934</v>
      </c>
      <c r="AS77" s="100">
        <v>1731.0569035085864</v>
      </c>
      <c r="AT77" s="100">
        <v>0</v>
      </c>
      <c r="AU77" s="100">
        <v>0</v>
      </c>
      <c r="AV77" s="100">
        <v>10.967010172197838</v>
      </c>
      <c r="AW77" s="100">
        <v>3053.2156319398778</v>
      </c>
      <c r="AX77" s="100">
        <v>5.3629187473999851</v>
      </c>
      <c r="AY77" s="100">
        <v>1493.0365792761556</v>
      </c>
      <c r="AZ77" s="100">
        <v>4.0999788376027189</v>
      </c>
      <c r="BA77" s="100">
        <v>1141.4341083885968</v>
      </c>
      <c r="BB77" s="100">
        <v>4.0164838278399886</v>
      </c>
      <c r="BC77" s="100">
        <v>1118.1890976706527</v>
      </c>
      <c r="BD77" s="100">
        <v>4.6834066254097335</v>
      </c>
      <c r="BE77" s="100">
        <v>1303.8604045140696</v>
      </c>
      <c r="BF77" s="100">
        <v>4.0584249980324216</v>
      </c>
      <c r="BG77" s="100">
        <v>1129.8655194522262</v>
      </c>
      <c r="BH77" s="100">
        <v>6.1599874339176495</v>
      </c>
      <c r="BI77" s="100">
        <v>1714.9405016026735</v>
      </c>
      <c r="BJ77" s="100">
        <v>5.7159102272050593</v>
      </c>
      <c r="BK77" s="100">
        <v>1591.3094072538884</v>
      </c>
      <c r="BL77" s="100">
        <v>7.1264823758940317</v>
      </c>
      <c r="BM77" s="100">
        <v>1984.0126934488983</v>
      </c>
      <c r="BN77" s="100">
        <v>0</v>
      </c>
      <c r="BO77" s="100">
        <v>0</v>
      </c>
      <c r="BP77" s="100">
        <v>8.1977488332349235</v>
      </c>
      <c r="BQ77" s="100">
        <v>2282.2532751726026</v>
      </c>
      <c r="BR77" s="100">
        <v>4.6766684811450103</v>
      </c>
      <c r="BS77" s="100">
        <v>1301.9845051507707</v>
      </c>
      <c r="BT77" s="100">
        <v>5.9214847255636895</v>
      </c>
      <c r="BU77" s="100">
        <v>1648.541347596931</v>
      </c>
      <c r="BV77" s="100">
        <v>3.7673652205883204</v>
      </c>
      <c r="BW77" s="100">
        <v>1048.8344774117884</v>
      </c>
      <c r="BX77" s="100">
        <v>3.5483973667007418</v>
      </c>
      <c r="BY77" s="100">
        <v>987.87382688948639</v>
      </c>
      <c r="BZ77" s="100">
        <v>4.8598484932191015</v>
      </c>
      <c r="CA77" s="100">
        <v>1352.9818205121978</v>
      </c>
      <c r="CB77" s="100">
        <v>3.9575417171588989</v>
      </c>
      <c r="CC77" s="100">
        <v>1101.7796140570374</v>
      </c>
      <c r="CD77" s="100">
        <v>2.6629665504330959</v>
      </c>
      <c r="CE77" s="100">
        <v>741.36988764057389</v>
      </c>
      <c r="CF77" s="100">
        <v>2.5214089978593135</v>
      </c>
      <c r="CG77" s="100">
        <v>701.96026500403286</v>
      </c>
      <c r="CH77" s="100">
        <v>1.332402173267077</v>
      </c>
      <c r="CI77" s="100">
        <v>370.94076503755423</v>
      </c>
      <c r="CJ77" s="100">
        <v>2.1757641827803429</v>
      </c>
      <c r="CK77" s="100">
        <v>605.7327484860474</v>
      </c>
      <c r="CL77" s="100">
        <v>2.3151892062974637</v>
      </c>
      <c r="CM77" s="100">
        <v>644.54867503321384</v>
      </c>
      <c r="CN77" s="100">
        <v>0</v>
      </c>
      <c r="CO77" s="100">
        <v>0</v>
      </c>
      <c r="CP77" s="100">
        <v>11.626239169621174</v>
      </c>
      <c r="CQ77" s="100">
        <v>3236.7449848225347</v>
      </c>
      <c r="CR77" s="100">
        <v>4.872679637526856</v>
      </c>
      <c r="CS77" s="100">
        <v>1356.5540110874765</v>
      </c>
      <c r="CT77" s="100">
        <v>5.81111656778788</v>
      </c>
      <c r="CU77" s="100">
        <v>1617.8148524721457</v>
      </c>
    </row>
    <row r="78" spans="2:99">
      <c r="C78" s="99" t="s">
        <v>244</v>
      </c>
      <c r="D78" s="100">
        <v>36</v>
      </c>
      <c r="E78" s="100">
        <v>19872</v>
      </c>
      <c r="F78" s="100">
        <v>32</v>
      </c>
      <c r="G78" s="100">
        <v>17664</v>
      </c>
      <c r="H78" s="100">
        <v>39</v>
      </c>
      <c r="I78" s="100">
        <v>21528</v>
      </c>
      <c r="J78" s="100">
        <v>6.1393307218895243</v>
      </c>
      <c r="K78" s="100">
        <v>3388.9105584830172</v>
      </c>
      <c r="L78" s="100">
        <v>5.557005330639222</v>
      </c>
      <c r="M78" s="100">
        <v>3067.4669425128504</v>
      </c>
      <c r="N78" s="100">
        <v>4.8148048072849567</v>
      </c>
      <c r="O78" s="100">
        <v>2657.7722536212959</v>
      </c>
      <c r="P78" s="100">
        <v>4.2986015393417993</v>
      </c>
      <c r="Q78" s="100">
        <v>2372.8280497166734</v>
      </c>
      <c r="R78" s="100">
        <v>6.4882192785179402</v>
      </c>
      <c r="S78" s="100">
        <v>3581.4970417419031</v>
      </c>
      <c r="T78" s="100">
        <v>5.1158466099858932</v>
      </c>
      <c r="U78" s="100">
        <v>2823.9473287122132</v>
      </c>
      <c r="V78" s="100">
        <v>5.1613052606556247</v>
      </c>
      <c r="W78" s="100">
        <v>2849.0405038819049</v>
      </c>
      <c r="X78" s="100">
        <v>4.029596406886176</v>
      </c>
      <c r="Y78" s="100">
        <v>2224.3372166011691</v>
      </c>
      <c r="Z78" s="100">
        <v>4.7051292906481832</v>
      </c>
      <c r="AA78" s="100">
        <v>2597.2313684377973</v>
      </c>
      <c r="AB78" s="100">
        <v>5.8524128356782184</v>
      </c>
      <c r="AC78" s="100">
        <v>3230.5318852943765</v>
      </c>
      <c r="AD78" s="100">
        <v>5.5706967512259533</v>
      </c>
      <c r="AE78" s="100">
        <v>3075.0246066767263</v>
      </c>
      <c r="AF78" s="100">
        <v>5.0794663823154194</v>
      </c>
      <c r="AG78" s="100">
        <v>2803.8654430381116</v>
      </c>
      <c r="AH78" s="100">
        <v>6.0547175273843274</v>
      </c>
      <c r="AI78" s="100">
        <v>3342.2040751161489</v>
      </c>
      <c r="AJ78" s="100">
        <v>7.6639110194613691</v>
      </c>
      <c r="AK78" s="100">
        <v>4230.4788827426755</v>
      </c>
      <c r="AL78" s="100">
        <v>6.9050455975107106</v>
      </c>
      <c r="AM78" s="100">
        <v>3811.5851698259121</v>
      </c>
      <c r="AN78" s="100">
        <v>7.8006090871272509</v>
      </c>
      <c r="AO78" s="100">
        <v>4305.9362160942428</v>
      </c>
      <c r="AP78" s="100">
        <v>5.6508349292575364</v>
      </c>
      <c r="AQ78" s="100">
        <v>3119.2608809501603</v>
      </c>
      <c r="AR78" s="100">
        <v>5.5960891277217231</v>
      </c>
      <c r="AS78" s="100">
        <v>3089.0411985023911</v>
      </c>
      <c r="AT78" s="100">
        <v>0</v>
      </c>
      <c r="AU78" s="100">
        <v>0</v>
      </c>
      <c r="AV78" s="100">
        <v>9.7484534863980787</v>
      </c>
      <c r="AW78" s="100">
        <v>5381.1463244917395</v>
      </c>
      <c r="AX78" s="100">
        <v>4.5967874977714152</v>
      </c>
      <c r="AY78" s="100">
        <v>2537.4266987698211</v>
      </c>
      <c r="AZ78" s="100">
        <v>4.0999788376027189</v>
      </c>
      <c r="BA78" s="100">
        <v>2263.1883183567006</v>
      </c>
      <c r="BB78" s="100">
        <v>4.0164838278399886</v>
      </c>
      <c r="BC78" s="100">
        <v>2217.0990729676737</v>
      </c>
      <c r="BD78" s="100">
        <v>4.6834066254097335</v>
      </c>
      <c r="BE78" s="100">
        <v>2585.240457226173</v>
      </c>
      <c r="BF78" s="100">
        <v>4.3483124978918797</v>
      </c>
      <c r="BG78" s="100">
        <v>2400.2684988363176</v>
      </c>
      <c r="BH78" s="100">
        <v>6.352487041227576</v>
      </c>
      <c r="BI78" s="100">
        <v>3506.5728467576218</v>
      </c>
      <c r="BJ78" s="100">
        <v>5.9880964285005387</v>
      </c>
      <c r="BK78" s="100">
        <v>3305.4292285322972</v>
      </c>
      <c r="BL78" s="100">
        <v>7.3190900076749514</v>
      </c>
      <c r="BM78" s="100">
        <v>4040.137684236573</v>
      </c>
      <c r="BN78" s="100">
        <v>0</v>
      </c>
      <c r="BO78" s="100">
        <v>0</v>
      </c>
      <c r="BP78" s="100">
        <v>8.1977488332349235</v>
      </c>
      <c r="BQ78" s="100">
        <v>4525.1573559456774</v>
      </c>
      <c r="BR78" s="100">
        <v>4.981668599480555</v>
      </c>
      <c r="BS78" s="100">
        <v>2749.8810669132663</v>
      </c>
      <c r="BT78" s="100">
        <v>5.8118276010162138</v>
      </c>
      <c r="BU78" s="100">
        <v>3208.1288357609501</v>
      </c>
      <c r="BV78" s="100">
        <v>3.9656476006192842</v>
      </c>
      <c r="BW78" s="100">
        <v>2189.0374755418447</v>
      </c>
      <c r="BX78" s="100">
        <v>3.5483973667007418</v>
      </c>
      <c r="BY78" s="100">
        <v>1958.7153464188095</v>
      </c>
      <c r="BZ78" s="100">
        <v>4.8598484932191015</v>
      </c>
      <c r="CA78" s="100">
        <v>2682.636368256944</v>
      </c>
      <c r="CB78" s="100">
        <v>3.9575417171588989</v>
      </c>
      <c r="CC78" s="100">
        <v>2184.5630278717122</v>
      </c>
      <c r="CD78" s="100">
        <v>2.6629665504330959</v>
      </c>
      <c r="CE78" s="100">
        <v>1469.9575358390689</v>
      </c>
      <c r="CF78" s="100">
        <v>2.2062328731268992</v>
      </c>
      <c r="CG78" s="100">
        <v>1217.8405459660485</v>
      </c>
      <c r="CH78" s="100">
        <v>1.332402173267077</v>
      </c>
      <c r="CI78" s="100">
        <v>735.48599964342645</v>
      </c>
      <c r="CJ78" s="100">
        <v>1.9037936599327998</v>
      </c>
      <c r="CK78" s="100">
        <v>1050.8941002829056</v>
      </c>
      <c r="CL78" s="100">
        <v>2.3151892062974637</v>
      </c>
      <c r="CM78" s="100">
        <v>1277.9844418762</v>
      </c>
      <c r="CN78" s="100">
        <v>0</v>
      </c>
      <c r="CO78" s="100">
        <v>0</v>
      </c>
      <c r="CP78" s="100">
        <v>11.373494839846803</v>
      </c>
      <c r="CQ78" s="100">
        <v>6278.1691515954353</v>
      </c>
      <c r="CR78" s="100">
        <v>4.1596045686204874</v>
      </c>
      <c r="CS78" s="100">
        <v>2296.1017218785091</v>
      </c>
      <c r="CT78" s="100">
        <v>4.8219903434835603</v>
      </c>
      <c r="CU78" s="100">
        <v>2661.7386696029253</v>
      </c>
    </row>
    <row r="79" spans="2:99">
      <c r="C79" s="99" t="s">
        <v>245</v>
      </c>
      <c r="D79" s="100">
        <v>34</v>
      </c>
      <c r="E79" s="100">
        <v>25744.799999999999</v>
      </c>
      <c r="F79" s="100">
        <v>28</v>
      </c>
      <c r="G79" s="100">
        <v>21201.599999999999</v>
      </c>
      <c r="H79" s="100">
        <v>38</v>
      </c>
      <c r="I79" s="100">
        <v>28773.599999999999</v>
      </c>
      <c r="J79" s="100">
        <v>6.1393307218895243</v>
      </c>
      <c r="K79" s="100">
        <v>4648.7012226147472</v>
      </c>
      <c r="L79" s="100">
        <v>4.9032399976228431</v>
      </c>
      <c r="M79" s="100">
        <v>3712.7333262000166</v>
      </c>
      <c r="N79" s="100">
        <v>5.1587194363767388</v>
      </c>
      <c r="O79" s="100">
        <v>3906.1823572244662</v>
      </c>
      <c r="P79" s="100">
        <v>4.2986015393417993</v>
      </c>
      <c r="Q79" s="100">
        <v>3254.9010855896104</v>
      </c>
      <c r="R79" s="100">
        <v>5.8393973506661458</v>
      </c>
      <c r="S79" s="100">
        <v>4421.5916739244049</v>
      </c>
      <c r="T79" s="100">
        <v>5.3483850922579794</v>
      </c>
      <c r="U79" s="100">
        <v>4049.7971918577418</v>
      </c>
      <c r="V79" s="100">
        <v>5.9355010497539684</v>
      </c>
      <c r="W79" s="100">
        <v>4494.3613948737047</v>
      </c>
      <c r="X79" s="100">
        <v>4.029596406886176</v>
      </c>
      <c r="Y79" s="100">
        <v>3051.210399294212</v>
      </c>
      <c r="Z79" s="100">
        <v>4.952767674366509</v>
      </c>
      <c r="AA79" s="100">
        <v>3750.2356830303202</v>
      </c>
      <c r="AB79" s="100">
        <v>6.3688022035321783</v>
      </c>
      <c r="AC79" s="100">
        <v>4822.4570285145646</v>
      </c>
      <c r="AD79" s="100">
        <v>5.5706967512259533</v>
      </c>
      <c r="AE79" s="100">
        <v>4218.1315800282919</v>
      </c>
      <c r="AF79" s="100">
        <v>5.0794663823154194</v>
      </c>
      <c r="AG79" s="100">
        <v>3846.1719446892353</v>
      </c>
      <c r="AH79" s="100">
        <v>6.433137372845847</v>
      </c>
      <c r="AI79" s="100">
        <v>4871.1716187188749</v>
      </c>
      <c r="AJ79" s="100">
        <v>6.9848302962179574</v>
      </c>
      <c r="AK79" s="100">
        <v>5288.9135002962366</v>
      </c>
      <c r="AL79" s="100">
        <v>6.5367764989768053</v>
      </c>
      <c r="AM79" s="100">
        <v>4949.647165025237</v>
      </c>
      <c r="AN79" s="100">
        <v>7.9956243143054326</v>
      </c>
      <c r="AO79" s="100">
        <v>6054.2867307920733</v>
      </c>
      <c r="AP79" s="100">
        <v>5.4051464540724261</v>
      </c>
      <c r="AQ79" s="100">
        <v>4092.7768950236405</v>
      </c>
      <c r="AR79" s="100">
        <v>6.0106142482937033</v>
      </c>
      <c r="AS79" s="100">
        <v>4551.2371088079917</v>
      </c>
      <c r="AT79" s="100">
        <v>0</v>
      </c>
      <c r="AU79" s="100">
        <v>0</v>
      </c>
      <c r="AV79" s="100">
        <v>9.3422679244648261</v>
      </c>
      <c r="AW79" s="100">
        <v>7073.9652724047655</v>
      </c>
      <c r="AX79" s="100">
        <v>5.171385934992843</v>
      </c>
      <c r="AY79" s="100">
        <v>3915.7734299765802</v>
      </c>
      <c r="AZ79" s="100">
        <v>4.6856901001173927</v>
      </c>
      <c r="BA79" s="100">
        <v>3548.0045438088896</v>
      </c>
      <c r="BB79" s="100">
        <v>3.6513489343999899</v>
      </c>
      <c r="BC79" s="100">
        <v>2764.8014131276723</v>
      </c>
      <c r="BD79" s="100">
        <v>4.3488775807376099</v>
      </c>
      <c r="BE79" s="100">
        <v>3292.9701041345179</v>
      </c>
      <c r="BF79" s="100">
        <v>4.3483124978918797</v>
      </c>
      <c r="BG79" s="100">
        <v>3292.542223403731</v>
      </c>
      <c r="BH79" s="100">
        <v>6.2562372375726136</v>
      </c>
      <c r="BI79" s="100">
        <v>4737.2228362899823</v>
      </c>
      <c r="BJ79" s="100">
        <v>5.9880964285005387</v>
      </c>
      <c r="BK79" s="100">
        <v>4534.1866156606075</v>
      </c>
      <c r="BL79" s="100">
        <v>7.0301785600035718</v>
      </c>
      <c r="BM79" s="100">
        <v>5323.2512056347041</v>
      </c>
      <c r="BN79" s="100">
        <v>0</v>
      </c>
      <c r="BO79" s="100">
        <v>0</v>
      </c>
      <c r="BP79" s="100">
        <v>8.8449395305955747</v>
      </c>
      <c r="BQ79" s="100">
        <v>6697.3882125669688</v>
      </c>
      <c r="BR79" s="100">
        <v>4.2700016566976187</v>
      </c>
      <c r="BS79" s="100">
        <v>3233.2452544514367</v>
      </c>
      <c r="BT79" s="100">
        <v>5.2635419782788357</v>
      </c>
      <c r="BU79" s="100">
        <v>3985.5539859527339</v>
      </c>
      <c r="BV79" s="100">
        <v>4.0647887906347666</v>
      </c>
      <c r="BW79" s="100">
        <v>3077.8580722686452</v>
      </c>
      <c r="BX79" s="100">
        <v>3.2258157879097653</v>
      </c>
      <c r="BY79" s="100">
        <v>2442.587714605274</v>
      </c>
      <c r="BZ79" s="100">
        <v>3.9486269007405199</v>
      </c>
      <c r="CA79" s="100">
        <v>2989.9002892407216</v>
      </c>
      <c r="CB79" s="100">
        <v>3.5977651974171811</v>
      </c>
      <c r="CC79" s="100">
        <v>2724.2278074842893</v>
      </c>
      <c r="CD79" s="100">
        <v>2.367081378162752</v>
      </c>
      <c r="CE79" s="100">
        <v>1792.3540195448356</v>
      </c>
      <c r="CF79" s="100">
        <v>2.5214089978593135</v>
      </c>
      <c r="CG79" s="100">
        <v>1909.2108931790719</v>
      </c>
      <c r="CH79" s="100">
        <v>1.1991619559403695</v>
      </c>
      <c r="CI79" s="100">
        <v>908.00543303804761</v>
      </c>
      <c r="CJ79" s="100">
        <v>2.3117494442041142</v>
      </c>
      <c r="CK79" s="100">
        <v>1750.456679151355</v>
      </c>
      <c r="CL79" s="100">
        <v>2.4598885316910555</v>
      </c>
      <c r="CM79" s="100">
        <v>1862.627596196467</v>
      </c>
      <c r="CN79" s="100">
        <v>0</v>
      </c>
      <c r="CO79" s="100">
        <v>0</v>
      </c>
      <c r="CP79" s="100">
        <v>11.12075051007243</v>
      </c>
      <c r="CQ79" s="100">
        <v>8420.6322862268426</v>
      </c>
      <c r="CR79" s="100">
        <v>4.2784504134382155</v>
      </c>
      <c r="CS79" s="100">
        <v>3239.6426530554163</v>
      </c>
      <c r="CT79" s="100">
        <v>4.9456311215215996</v>
      </c>
      <c r="CU79" s="100">
        <v>3744.8318852161547</v>
      </c>
    </row>
    <row r="80" spans="2:99">
      <c r="C80" s="99" t="s">
        <v>246</v>
      </c>
      <c r="D80" s="100">
        <v>40</v>
      </c>
      <c r="E80" s="100">
        <v>32207.999999999996</v>
      </c>
      <c r="F80" s="100">
        <v>33</v>
      </c>
      <c r="G80" s="100">
        <v>26571.599999999999</v>
      </c>
      <c r="H80" s="100">
        <v>34</v>
      </c>
      <c r="I80" s="100">
        <v>27376.799999999999</v>
      </c>
      <c r="J80" s="100">
        <v>6.8477150359537005</v>
      </c>
      <c r="K80" s="100">
        <v>5513.7801469499191</v>
      </c>
      <c r="L80" s="100">
        <v>4.9032399976228431</v>
      </c>
      <c r="M80" s="100">
        <v>3948.0888460859128</v>
      </c>
      <c r="N80" s="100">
        <v>5.1587194363767388</v>
      </c>
      <c r="O80" s="100">
        <v>4153.8008901705498</v>
      </c>
      <c r="P80" s="100">
        <v>4.9599248530866911</v>
      </c>
      <c r="Q80" s="100">
        <v>3993.7314917054032</v>
      </c>
      <c r="R80" s="100">
        <v>5.8393973506661458</v>
      </c>
      <c r="S80" s="100">
        <v>4701.8827467563806</v>
      </c>
      <c r="T80" s="100">
        <v>4.6507696454417218</v>
      </c>
      <c r="U80" s="100">
        <v>3744.7997185096742</v>
      </c>
      <c r="V80" s="100">
        <v>5.6774357867211869</v>
      </c>
      <c r="W80" s="100">
        <v>4571.4712954678989</v>
      </c>
      <c r="X80" s="100">
        <v>3.5555262413701558</v>
      </c>
      <c r="Y80" s="100">
        <v>2862.9097295512493</v>
      </c>
      <c r="Z80" s="100">
        <v>4.952767674366509</v>
      </c>
      <c r="AA80" s="100">
        <v>3987.9685313999125</v>
      </c>
      <c r="AB80" s="100">
        <v>6.3688022035321783</v>
      </c>
      <c r="AC80" s="100">
        <v>5128.1595342841092</v>
      </c>
      <c r="AD80" s="100">
        <v>5.5706967512259533</v>
      </c>
      <c r="AE80" s="100">
        <v>4485.5250240871374</v>
      </c>
      <c r="AF80" s="100">
        <v>4.7166473550071748</v>
      </c>
      <c r="AG80" s="100">
        <v>3797.8444502517768</v>
      </c>
      <c r="AH80" s="100">
        <v>6.0547175273843274</v>
      </c>
      <c r="AI80" s="100">
        <v>4875.25855304986</v>
      </c>
      <c r="AJ80" s="100">
        <v>6.9848302962179574</v>
      </c>
      <c r="AK80" s="100">
        <v>5624.1853545146987</v>
      </c>
      <c r="AL80" s="100">
        <v>6.7209110482437584</v>
      </c>
      <c r="AM80" s="100">
        <v>5411.677576045874</v>
      </c>
      <c r="AN80" s="100">
        <v>6.9230405648254356</v>
      </c>
      <c r="AO80" s="100">
        <v>5574.4322627974407</v>
      </c>
      <c r="AP80" s="100">
        <v>6.1422118796277569</v>
      </c>
      <c r="AQ80" s="100">
        <v>4945.7090054762693</v>
      </c>
      <c r="AR80" s="100">
        <v>5.5960891277217231</v>
      </c>
      <c r="AS80" s="100">
        <v>4505.9709656415307</v>
      </c>
      <c r="AT80" s="100">
        <v>0</v>
      </c>
      <c r="AU80" s="100">
        <v>0</v>
      </c>
      <c r="AV80" s="100">
        <v>8.9360823625315717</v>
      </c>
      <c r="AW80" s="100">
        <v>7195.3335183104209</v>
      </c>
      <c r="AX80" s="100">
        <v>4.7883203101785581</v>
      </c>
      <c r="AY80" s="100">
        <v>3855.5555137557744</v>
      </c>
      <c r="AZ80" s="100">
        <v>4.3928344688600562</v>
      </c>
      <c r="BA80" s="100">
        <v>3537.1103143261171</v>
      </c>
      <c r="BB80" s="100">
        <v>3.6513489343999899</v>
      </c>
      <c r="BC80" s="100">
        <v>2940.0661619788716</v>
      </c>
      <c r="BD80" s="100">
        <v>4.0143485360654854</v>
      </c>
      <c r="BE80" s="100">
        <v>3232.3534412399285</v>
      </c>
      <c r="BF80" s="100">
        <v>4.3483124978918797</v>
      </c>
      <c r="BG80" s="100">
        <v>3501.2612233025411</v>
      </c>
      <c r="BH80" s="100">
        <v>5.9674878266077229</v>
      </c>
      <c r="BI80" s="100">
        <v>4805.021197984538</v>
      </c>
      <c r="BJ80" s="100">
        <v>5.307630925261841</v>
      </c>
      <c r="BK80" s="100">
        <v>4273.7044210208342</v>
      </c>
      <c r="BL80" s="100">
        <v>7.5116976394558721</v>
      </c>
      <c r="BM80" s="100">
        <v>6048.4189392898679</v>
      </c>
      <c r="BN80" s="100">
        <v>0</v>
      </c>
      <c r="BO80" s="100">
        <v>0</v>
      </c>
      <c r="BP80" s="100">
        <v>7.9820186007813732</v>
      </c>
      <c r="BQ80" s="100">
        <v>6427.1213773491609</v>
      </c>
      <c r="BR80" s="100">
        <v>4.4733350689213145</v>
      </c>
      <c r="BS80" s="100">
        <v>3601.9293974954421</v>
      </c>
      <c r="BT80" s="100">
        <v>5.9214847255636895</v>
      </c>
      <c r="BU80" s="100">
        <v>4767.9795010238822</v>
      </c>
      <c r="BV80" s="100">
        <v>3.569082840557356</v>
      </c>
      <c r="BW80" s="100">
        <v>2873.8255032167826</v>
      </c>
      <c r="BX80" s="100">
        <v>3.5483973667007418</v>
      </c>
      <c r="BY80" s="100">
        <v>2857.1695596674372</v>
      </c>
      <c r="BZ80" s="100">
        <v>4.2523674315667135</v>
      </c>
      <c r="CA80" s="100">
        <v>3424.0062558975173</v>
      </c>
      <c r="CB80" s="100">
        <v>3.9575417171588989</v>
      </c>
      <c r="CC80" s="100">
        <v>3186.6125906563452</v>
      </c>
      <c r="CD80" s="100">
        <v>2.367081378162752</v>
      </c>
      <c r="CE80" s="100">
        <v>1905.9739256966477</v>
      </c>
      <c r="CF80" s="100">
        <v>2.5214089978593135</v>
      </c>
      <c r="CG80" s="100">
        <v>2030.2385250763191</v>
      </c>
      <c r="CH80" s="100">
        <v>1.332402173267077</v>
      </c>
      <c r="CI80" s="100">
        <v>1072.8502299146503</v>
      </c>
      <c r="CJ80" s="100">
        <v>2.0397789213565711</v>
      </c>
      <c r="CK80" s="100">
        <v>1642.429987476311</v>
      </c>
      <c r="CL80" s="100">
        <v>2.6045878570846468</v>
      </c>
      <c r="CM80" s="100">
        <v>2097.2141425245572</v>
      </c>
      <c r="CN80" s="100">
        <v>0</v>
      </c>
      <c r="CO80" s="100">
        <v>0</v>
      </c>
      <c r="CP80" s="100">
        <v>11.12075051007243</v>
      </c>
      <c r="CQ80" s="100">
        <v>8954.4283107103201</v>
      </c>
      <c r="CR80" s="100">
        <v>4.1596045686204874</v>
      </c>
      <c r="CS80" s="100">
        <v>3349.3135986532161</v>
      </c>
      <c r="CT80" s="100">
        <v>5.4401942336737603</v>
      </c>
      <c r="CU80" s="100">
        <v>4380.4443969541117</v>
      </c>
    </row>
    <row r="81" spans="2:99">
      <c r="C81" s="99" t="s">
        <v>247</v>
      </c>
      <c r="D81" s="100">
        <v>41</v>
      </c>
      <c r="E81" s="100">
        <v>30897.600000000002</v>
      </c>
      <c r="F81" s="100">
        <v>30</v>
      </c>
      <c r="G81" s="100">
        <v>22608</v>
      </c>
      <c r="H81" s="100">
        <v>33</v>
      </c>
      <c r="I81" s="100">
        <v>24868.799999999999</v>
      </c>
      <c r="J81" s="100">
        <v>6.8477150359537005</v>
      </c>
      <c r="K81" s="100">
        <v>5160.4380510947085</v>
      </c>
      <c r="L81" s="100">
        <v>5.2301226641310334</v>
      </c>
      <c r="M81" s="100">
        <v>3941.4204396891469</v>
      </c>
      <c r="N81" s="100">
        <v>5.5026340654685217</v>
      </c>
      <c r="O81" s="100">
        <v>4146.7850317370785</v>
      </c>
      <c r="P81" s="100">
        <v>3.967939882469353</v>
      </c>
      <c r="Q81" s="100">
        <v>2990.2394954289043</v>
      </c>
      <c r="R81" s="100">
        <v>5.8393973506661458</v>
      </c>
      <c r="S81" s="100">
        <v>4400.5698434620081</v>
      </c>
      <c r="T81" s="100">
        <v>4.4182311631696356</v>
      </c>
      <c r="U81" s="100">
        <v>3329.5790045646377</v>
      </c>
      <c r="V81" s="100">
        <v>5.4193705236884062</v>
      </c>
      <c r="W81" s="100">
        <v>4084.0376266515832</v>
      </c>
      <c r="X81" s="100">
        <v>3.5555262413701558</v>
      </c>
      <c r="Y81" s="100">
        <v>2679.4445754965495</v>
      </c>
      <c r="Z81" s="100">
        <v>4.7051292906481832</v>
      </c>
      <c r="AA81" s="100">
        <v>3545.7854334324711</v>
      </c>
      <c r="AB81" s="100">
        <v>6.3688022035321783</v>
      </c>
      <c r="AC81" s="100">
        <v>4799.5293405818493</v>
      </c>
      <c r="AD81" s="100">
        <v>5.2112969608242787</v>
      </c>
      <c r="AE81" s="100">
        <v>3927.2333896771765</v>
      </c>
      <c r="AF81" s="100">
        <v>5.0794663823154194</v>
      </c>
      <c r="AG81" s="100">
        <v>3827.8858657129003</v>
      </c>
      <c r="AH81" s="100">
        <v>6.433137372845847</v>
      </c>
      <c r="AI81" s="100">
        <v>4848.0123241766305</v>
      </c>
      <c r="AJ81" s="100">
        <v>7.857934083245202</v>
      </c>
      <c r="AK81" s="100">
        <v>5921.7391251335848</v>
      </c>
      <c r="AL81" s="100">
        <v>7.6415837945785192</v>
      </c>
      <c r="AM81" s="100">
        <v>5758.6975475943718</v>
      </c>
      <c r="AN81" s="100">
        <v>8.1906395414836144</v>
      </c>
      <c r="AO81" s="100">
        <v>6172.4659584620522</v>
      </c>
      <c r="AP81" s="100">
        <v>5.4051464540724261</v>
      </c>
      <c r="AQ81" s="100">
        <v>4073.3183677889806</v>
      </c>
      <c r="AR81" s="100">
        <v>5.3888265674357338</v>
      </c>
      <c r="AS81" s="100">
        <v>4061.019701219569</v>
      </c>
      <c r="AT81" s="100">
        <v>0</v>
      </c>
      <c r="AU81" s="100">
        <v>0</v>
      </c>
      <c r="AV81" s="100">
        <v>9.3422679244648261</v>
      </c>
      <c r="AW81" s="100">
        <v>7040.3331078766932</v>
      </c>
      <c r="AX81" s="100">
        <v>4.7883203101785581</v>
      </c>
      <c r="AY81" s="100">
        <v>3608.4781857505614</v>
      </c>
      <c r="AZ81" s="100">
        <v>4.3928344688600562</v>
      </c>
      <c r="BA81" s="100">
        <v>3310.4400557329386</v>
      </c>
      <c r="BB81" s="100">
        <v>4.3816187212799873</v>
      </c>
      <c r="BC81" s="100">
        <v>3301.9878683565985</v>
      </c>
      <c r="BD81" s="100">
        <v>4.6834066254097335</v>
      </c>
      <c r="BE81" s="100">
        <v>3529.4152329087751</v>
      </c>
      <c r="BF81" s="100">
        <v>4.6381999977513386</v>
      </c>
      <c r="BG81" s="100">
        <v>3495.3475183054088</v>
      </c>
      <c r="BH81" s="100">
        <v>6.0637376302626862</v>
      </c>
      <c r="BI81" s="100">
        <v>4569.6326781659609</v>
      </c>
      <c r="BJ81" s="100">
        <v>6.2602826297960181</v>
      </c>
      <c r="BK81" s="100">
        <v>4717.7489898142794</v>
      </c>
      <c r="BL81" s="100">
        <v>7.0301785600035718</v>
      </c>
      <c r="BM81" s="100">
        <v>5297.9425628186918</v>
      </c>
      <c r="BN81" s="100">
        <v>0</v>
      </c>
      <c r="BO81" s="100">
        <v>0</v>
      </c>
      <c r="BP81" s="100">
        <v>9.0606697630491251</v>
      </c>
      <c r="BQ81" s="100">
        <v>6828.1207334338205</v>
      </c>
      <c r="BR81" s="100">
        <v>4.6766684811450103</v>
      </c>
      <c r="BS81" s="100">
        <v>3524.33736739088</v>
      </c>
      <c r="BT81" s="100">
        <v>5.1538848537313591</v>
      </c>
      <c r="BU81" s="100">
        <v>3883.9676257719525</v>
      </c>
      <c r="BV81" s="100">
        <v>3.668224030572838</v>
      </c>
      <c r="BW81" s="100">
        <v>2764.3736294396908</v>
      </c>
      <c r="BX81" s="100">
        <v>3.2258157879097653</v>
      </c>
      <c r="BY81" s="100">
        <v>2430.9747777687994</v>
      </c>
      <c r="BZ81" s="100">
        <v>3.9486269007405199</v>
      </c>
      <c r="CA81" s="100">
        <v>2975.6852323980561</v>
      </c>
      <c r="CB81" s="100">
        <v>3.5977651974171811</v>
      </c>
      <c r="CC81" s="100">
        <v>2711.2758527735878</v>
      </c>
      <c r="CD81" s="100">
        <v>2.367081378162752</v>
      </c>
      <c r="CE81" s="100">
        <v>1783.8325265834499</v>
      </c>
      <c r="CF81" s="100">
        <v>2.3638209354931066</v>
      </c>
      <c r="CG81" s="100">
        <v>1781.3754569876053</v>
      </c>
      <c r="CH81" s="100">
        <v>1.332402173267077</v>
      </c>
      <c r="CI81" s="100">
        <v>1004.0982777740693</v>
      </c>
      <c r="CJ81" s="100">
        <v>2.1757641827803429</v>
      </c>
      <c r="CK81" s="100">
        <v>1639.6558881432666</v>
      </c>
      <c r="CL81" s="100">
        <v>2.4598885316910555</v>
      </c>
      <c r="CM81" s="100">
        <v>1853.7719974823794</v>
      </c>
      <c r="CN81" s="100">
        <v>0</v>
      </c>
      <c r="CO81" s="100">
        <v>0</v>
      </c>
      <c r="CP81" s="100">
        <v>10.362517520749309</v>
      </c>
      <c r="CQ81" s="100">
        <v>7809.1932036366798</v>
      </c>
      <c r="CR81" s="100">
        <v>4.6349879478913998</v>
      </c>
      <c r="CS81" s="100">
        <v>3492.9269175309591</v>
      </c>
      <c r="CT81" s="100">
        <v>4.6983495654455201</v>
      </c>
      <c r="CU81" s="100">
        <v>3540.6762325197442</v>
      </c>
    </row>
    <row r="82" spans="2:99">
      <c r="C82" s="99" t="s">
        <v>248</v>
      </c>
      <c r="D82" s="100">
        <v>39</v>
      </c>
      <c r="E82" s="100">
        <v>19843.199999999997</v>
      </c>
      <c r="F82" s="100">
        <v>35</v>
      </c>
      <c r="G82" s="100">
        <v>17807.999999999996</v>
      </c>
      <c r="H82" s="100">
        <v>38</v>
      </c>
      <c r="I82" s="100">
        <v>19334.399999999998</v>
      </c>
      <c r="J82" s="100">
        <v>7.5560993500178766</v>
      </c>
      <c r="K82" s="100">
        <v>3844.5433492890947</v>
      </c>
      <c r="L82" s="100">
        <v>5.557005330639222</v>
      </c>
      <c r="M82" s="100">
        <v>2827.4043122292355</v>
      </c>
      <c r="N82" s="100">
        <v>5.1587194363767388</v>
      </c>
      <c r="O82" s="100">
        <v>2624.7564492284841</v>
      </c>
      <c r="P82" s="100">
        <v>4.6292631962142448</v>
      </c>
      <c r="Q82" s="100">
        <v>2355.3691142338071</v>
      </c>
      <c r="R82" s="100">
        <v>5.51498638674025</v>
      </c>
      <c r="S82" s="100">
        <v>2806.0250735734385</v>
      </c>
      <c r="T82" s="100">
        <v>5.1158466099858932</v>
      </c>
      <c r="U82" s="100">
        <v>2602.9427551608219</v>
      </c>
      <c r="V82" s="100">
        <v>5.6774357867211869</v>
      </c>
      <c r="W82" s="100">
        <v>2888.6793282837393</v>
      </c>
      <c r="X82" s="100">
        <v>4.2666314896441868</v>
      </c>
      <c r="Y82" s="100">
        <v>2170.8621019309617</v>
      </c>
      <c r="Z82" s="100">
        <v>5.2004060580848339</v>
      </c>
      <c r="AA82" s="100">
        <v>2645.9666023535628</v>
      </c>
      <c r="AB82" s="100">
        <v>6.024542624962872</v>
      </c>
      <c r="AC82" s="100">
        <v>3065.2872875811086</v>
      </c>
      <c r="AD82" s="100">
        <v>5.930096541627627</v>
      </c>
      <c r="AE82" s="100">
        <v>3017.2331203801359</v>
      </c>
      <c r="AF82" s="100">
        <v>5.0794663823154194</v>
      </c>
      <c r="AG82" s="100">
        <v>2584.4324953220848</v>
      </c>
      <c r="AH82" s="100">
        <v>5.8655076046535664</v>
      </c>
      <c r="AI82" s="100">
        <v>2984.3702692477341</v>
      </c>
      <c r="AJ82" s="100">
        <v>7.3728764237856215</v>
      </c>
      <c r="AK82" s="100">
        <v>3751.3195244221233</v>
      </c>
      <c r="AL82" s="100">
        <v>7.365381970678091</v>
      </c>
      <c r="AM82" s="100">
        <v>3747.506346681012</v>
      </c>
      <c r="AN82" s="100">
        <v>8.2881471550727035</v>
      </c>
      <c r="AO82" s="100">
        <v>4217.0092725009908</v>
      </c>
      <c r="AP82" s="100">
        <v>6.2650561172203112</v>
      </c>
      <c r="AQ82" s="100">
        <v>3187.6605524416937</v>
      </c>
      <c r="AR82" s="100">
        <v>5.3888265674357338</v>
      </c>
      <c r="AS82" s="100">
        <v>2741.8349575113007</v>
      </c>
      <c r="AT82" s="100">
        <v>0</v>
      </c>
      <c r="AU82" s="100">
        <v>0</v>
      </c>
      <c r="AV82" s="100">
        <v>10.967010172197838</v>
      </c>
      <c r="AW82" s="100">
        <v>5580.0147756142587</v>
      </c>
      <c r="AX82" s="100">
        <v>4.5967874977714152</v>
      </c>
      <c r="AY82" s="100">
        <v>2338.8454788660956</v>
      </c>
      <c r="AZ82" s="100">
        <v>4.0999788376027189</v>
      </c>
      <c r="BA82" s="100">
        <v>2086.069232572263</v>
      </c>
      <c r="BB82" s="100">
        <v>4.0164838278399886</v>
      </c>
      <c r="BC82" s="100">
        <v>2043.5869716049858</v>
      </c>
      <c r="BD82" s="100">
        <v>4.3488775807376099</v>
      </c>
      <c r="BE82" s="100">
        <v>2212.7089130792956</v>
      </c>
      <c r="BF82" s="100">
        <v>4.3483124978918797</v>
      </c>
      <c r="BG82" s="100">
        <v>2212.4213989273881</v>
      </c>
      <c r="BH82" s="100">
        <v>5.9674878266077229</v>
      </c>
      <c r="BI82" s="100">
        <v>3036.2578061780087</v>
      </c>
      <c r="BJ82" s="100">
        <v>5.4437240259095798</v>
      </c>
      <c r="BK82" s="100">
        <v>2769.7667843827935</v>
      </c>
      <c r="BL82" s="100">
        <v>7.6080014553463311</v>
      </c>
      <c r="BM82" s="100">
        <v>3870.9511404802124</v>
      </c>
      <c r="BN82" s="100">
        <v>0</v>
      </c>
      <c r="BO82" s="100">
        <v>0</v>
      </c>
      <c r="BP82" s="100">
        <v>8.1977488332349235</v>
      </c>
      <c r="BQ82" s="100">
        <v>4171.0146063499278</v>
      </c>
      <c r="BR82" s="100">
        <v>4.981668599480555</v>
      </c>
      <c r="BS82" s="100">
        <v>2534.6729834157059</v>
      </c>
      <c r="BT82" s="100">
        <v>5.8118276010162138</v>
      </c>
      <c r="BU82" s="100">
        <v>2957.057883397049</v>
      </c>
      <c r="BV82" s="100">
        <v>4.2630711706657305</v>
      </c>
      <c r="BW82" s="100">
        <v>2169.0506116347233</v>
      </c>
      <c r="BX82" s="100">
        <v>3.2258157879097653</v>
      </c>
      <c r="BY82" s="100">
        <v>1641.2950728884882</v>
      </c>
      <c r="BZ82" s="100">
        <v>4.8598484932191015</v>
      </c>
      <c r="CA82" s="100">
        <v>2472.6909133498784</v>
      </c>
      <c r="CB82" s="100">
        <v>3.9575417171588989</v>
      </c>
      <c r="CC82" s="100">
        <v>2013.5972256904474</v>
      </c>
      <c r="CD82" s="100">
        <v>2.6629665504330959</v>
      </c>
      <c r="CE82" s="100">
        <v>1354.9173808603589</v>
      </c>
      <c r="CF82" s="100">
        <v>2.2062328731268992</v>
      </c>
      <c r="CG82" s="100">
        <v>1122.5312858469661</v>
      </c>
      <c r="CH82" s="100">
        <v>1.1991619559403695</v>
      </c>
      <c r="CI82" s="100">
        <v>610.13360318245986</v>
      </c>
      <c r="CJ82" s="100">
        <v>2.0397789213565711</v>
      </c>
      <c r="CK82" s="100">
        <v>1037.8395151862233</v>
      </c>
      <c r="CL82" s="100">
        <v>2.6045878570846468</v>
      </c>
      <c r="CM82" s="100">
        <v>1325.214301684668</v>
      </c>
      <c r="CN82" s="100">
        <v>0</v>
      </c>
      <c r="CO82" s="100">
        <v>0</v>
      </c>
      <c r="CP82" s="100">
        <v>10.109773190974934</v>
      </c>
      <c r="CQ82" s="100">
        <v>5143.8525995680457</v>
      </c>
      <c r="CR82" s="100">
        <v>4.991525482344584</v>
      </c>
      <c r="CS82" s="100">
        <v>2539.6881654169238</v>
      </c>
      <c r="CT82" s="100">
        <v>5.4401942336737603</v>
      </c>
      <c r="CU82" s="100">
        <v>2767.9708260932089</v>
      </c>
    </row>
    <row r="83" spans="2:99">
      <c r="C83" s="99" t="s">
        <v>249</v>
      </c>
      <c r="D83" s="100">
        <v>34</v>
      </c>
      <c r="E83" s="100">
        <v>29253.599999999999</v>
      </c>
      <c r="F83" s="100">
        <v>32</v>
      </c>
      <c r="G83" s="100">
        <v>27532.799999999999</v>
      </c>
      <c r="H83" s="100">
        <v>39</v>
      </c>
      <c r="I83" s="100">
        <v>33555.599999999999</v>
      </c>
      <c r="J83" s="100">
        <v>6.3754588265775833</v>
      </c>
      <c r="K83" s="100">
        <v>5485.4447743873525</v>
      </c>
      <c r="L83" s="100">
        <v>4.5763573311146546</v>
      </c>
      <c r="M83" s="100">
        <v>3937.4978476910487</v>
      </c>
      <c r="N83" s="100">
        <v>5.1587194363767388</v>
      </c>
      <c r="O83" s="100">
        <v>4438.5622030585455</v>
      </c>
      <c r="P83" s="100">
        <v>4.6292631962142448</v>
      </c>
      <c r="Q83" s="100">
        <v>3983.0180540227361</v>
      </c>
      <c r="R83" s="100">
        <v>5.1905754228143524</v>
      </c>
      <c r="S83" s="100">
        <v>4465.9710937894688</v>
      </c>
      <c r="T83" s="100">
        <v>4.8833081277138071</v>
      </c>
      <c r="U83" s="100">
        <v>4201.598313084959</v>
      </c>
      <c r="V83" s="100">
        <v>4.9032399976228431</v>
      </c>
      <c r="W83" s="100">
        <v>4218.7476939546941</v>
      </c>
      <c r="X83" s="100">
        <v>4.029596406886176</v>
      </c>
      <c r="Y83" s="100">
        <v>3467.064748484866</v>
      </c>
      <c r="Z83" s="100">
        <v>5.2004060580848339</v>
      </c>
      <c r="AA83" s="100">
        <v>4474.4293723761912</v>
      </c>
      <c r="AB83" s="100">
        <v>5.3360234678242584</v>
      </c>
      <c r="AC83" s="100">
        <v>4591.114591715992</v>
      </c>
      <c r="AD83" s="100">
        <v>5.0315970656234414</v>
      </c>
      <c r="AE83" s="100">
        <v>4329.1861152624087</v>
      </c>
      <c r="AF83" s="100">
        <v>4.7166473550071748</v>
      </c>
      <c r="AG83" s="100">
        <v>4058.2033842481733</v>
      </c>
      <c r="AH83" s="100">
        <v>6.433137372845847</v>
      </c>
      <c r="AI83" s="100">
        <v>5535.0713955965666</v>
      </c>
      <c r="AJ83" s="100">
        <v>7.275864891893705</v>
      </c>
      <c r="AK83" s="100">
        <v>6260.1541529853439</v>
      </c>
      <c r="AL83" s="100">
        <v>6.168507400442901</v>
      </c>
      <c r="AM83" s="100">
        <v>5307.3837673410717</v>
      </c>
      <c r="AN83" s="100">
        <v>6.9230405648254356</v>
      </c>
      <c r="AO83" s="100">
        <v>5956.5841019758045</v>
      </c>
      <c r="AP83" s="100">
        <v>6.1422118796277569</v>
      </c>
      <c r="AQ83" s="100">
        <v>5284.7591012317216</v>
      </c>
      <c r="AR83" s="100">
        <v>5.1815640071497437</v>
      </c>
      <c r="AS83" s="100">
        <v>4458.2176717516395</v>
      </c>
      <c r="AT83" s="100">
        <v>0</v>
      </c>
      <c r="AU83" s="100">
        <v>0</v>
      </c>
      <c r="AV83" s="100">
        <v>10.154639048331331</v>
      </c>
      <c r="AW83" s="100">
        <v>8737.0514371842764</v>
      </c>
      <c r="AX83" s="100">
        <v>5.171385934992843</v>
      </c>
      <c r="AY83" s="100">
        <v>4449.4604584678418</v>
      </c>
      <c r="AZ83" s="100">
        <v>4.0999788376027189</v>
      </c>
      <c r="BA83" s="100">
        <v>3527.6217918733792</v>
      </c>
      <c r="BB83" s="100">
        <v>3.6513489343999899</v>
      </c>
      <c r="BC83" s="100">
        <v>3141.6206231577512</v>
      </c>
      <c r="BD83" s="100">
        <v>4.3488775807376099</v>
      </c>
      <c r="BE83" s="100">
        <v>3741.7742704666393</v>
      </c>
      <c r="BF83" s="100">
        <v>4.0584249980324216</v>
      </c>
      <c r="BG83" s="100">
        <v>3491.8688683070955</v>
      </c>
      <c r="BH83" s="100">
        <v>6.1599874339176495</v>
      </c>
      <c r="BI83" s="100">
        <v>5300.0531881427451</v>
      </c>
      <c r="BJ83" s="100">
        <v>5.7159102272050593</v>
      </c>
      <c r="BK83" s="100">
        <v>4917.9691594872329</v>
      </c>
      <c r="BL83" s="100">
        <v>6.9338747441131128</v>
      </c>
      <c r="BM83" s="100">
        <v>5965.9058298349219</v>
      </c>
      <c r="BN83" s="100">
        <v>0</v>
      </c>
      <c r="BO83" s="100">
        <v>0</v>
      </c>
      <c r="BP83" s="100">
        <v>7.7662883683278228</v>
      </c>
      <c r="BQ83" s="100">
        <v>6682.1145121092586</v>
      </c>
      <c r="BR83" s="100">
        <v>4.0666682444739219</v>
      </c>
      <c r="BS83" s="100">
        <v>3498.9613575453623</v>
      </c>
      <c r="BT83" s="100">
        <v>5.5925133519212631</v>
      </c>
      <c r="BU83" s="100">
        <v>4811.7984879930546</v>
      </c>
      <c r="BV83" s="100">
        <v>3.4699416505418741</v>
      </c>
      <c r="BW83" s="100">
        <v>2985.5377961262284</v>
      </c>
      <c r="BX83" s="100">
        <v>3.5483973667007418</v>
      </c>
      <c r="BY83" s="100">
        <v>3053.0410943093179</v>
      </c>
      <c r="BZ83" s="100">
        <v>4.2523674315667135</v>
      </c>
      <c r="CA83" s="100">
        <v>3658.7369381200001</v>
      </c>
      <c r="CB83" s="100">
        <v>3.2379886776754625</v>
      </c>
      <c r="CC83" s="100">
        <v>2785.9654582719677</v>
      </c>
      <c r="CD83" s="100">
        <v>2.6629665504330959</v>
      </c>
      <c r="CE83" s="100">
        <v>2291.2164199926356</v>
      </c>
      <c r="CF83" s="100">
        <v>2.2062328731268992</v>
      </c>
      <c r="CG83" s="100">
        <v>1898.2427640383839</v>
      </c>
      <c r="CH83" s="100">
        <v>1.332402173267077</v>
      </c>
      <c r="CI83" s="100">
        <v>1146.398829878993</v>
      </c>
      <c r="CJ83" s="100">
        <v>2.1757641827803429</v>
      </c>
      <c r="CK83" s="100">
        <v>1872.027502864207</v>
      </c>
      <c r="CL83" s="100">
        <v>2.6045878570846468</v>
      </c>
      <c r="CM83" s="100">
        <v>2240.9873922356301</v>
      </c>
      <c r="CN83" s="100">
        <v>0</v>
      </c>
      <c r="CO83" s="100">
        <v>0</v>
      </c>
      <c r="CP83" s="100">
        <v>11.12075051007243</v>
      </c>
      <c r="CQ83" s="100">
        <v>9568.2937388663177</v>
      </c>
      <c r="CR83" s="100">
        <v>4.1596045686204874</v>
      </c>
      <c r="CS83" s="100">
        <v>3578.9237708410674</v>
      </c>
      <c r="CT83" s="100">
        <v>4.5747087874074799</v>
      </c>
      <c r="CU83" s="100">
        <v>3936.0794406853956</v>
      </c>
    </row>
    <row r="84" spans="2:99">
      <c r="C84" s="99" t="s">
        <v>250</v>
      </c>
      <c r="D84" s="100">
        <v>36</v>
      </c>
      <c r="E84" s="100">
        <v>28123.199999999997</v>
      </c>
      <c r="F84" s="100">
        <v>30</v>
      </c>
      <c r="G84" s="100">
        <v>23435.999999999996</v>
      </c>
      <c r="H84" s="100">
        <v>35</v>
      </c>
      <c r="I84" s="100">
        <v>27341.999999999996</v>
      </c>
      <c r="J84" s="100">
        <v>6.1393307218895243</v>
      </c>
      <c r="K84" s="100">
        <v>4796.0451599400958</v>
      </c>
      <c r="L84" s="100">
        <v>4.9032399976228431</v>
      </c>
      <c r="M84" s="100">
        <v>3830.4110861429649</v>
      </c>
      <c r="N84" s="100">
        <v>4.8148048072849567</v>
      </c>
      <c r="O84" s="100">
        <v>3761.325515451008</v>
      </c>
      <c r="P84" s="100">
        <v>4.6292631962142448</v>
      </c>
      <c r="Q84" s="100">
        <v>3616.3804088825677</v>
      </c>
      <c r="R84" s="100">
        <v>5.51498638674025</v>
      </c>
      <c r="S84" s="100">
        <v>4308.3073653214833</v>
      </c>
      <c r="T84" s="100">
        <v>4.6507696454417218</v>
      </c>
      <c r="U84" s="100">
        <v>3633.1812470190725</v>
      </c>
      <c r="V84" s="100">
        <v>5.1613052606556247</v>
      </c>
      <c r="W84" s="100">
        <v>4032.0116696241735</v>
      </c>
      <c r="X84" s="100">
        <v>3.7925613241281662</v>
      </c>
      <c r="Y84" s="100">
        <v>2962.7489064089232</v>
      </c>
      <c r="Z84" s="100">
        <v>4.7051292906481832</v>
      </c>
      <c r="AA84" s="100">
        <v>3675.6470018543605</v>
      </c>
      <c r="AB84" s="100">
        <v>5.6802830463935656</v>
      </c>
      <c r="AC84" s="100">
        <v>4437.4371158426529</v>
      </c>
      <c r="AD84" s="100">
        <v>5.0315970656234414</v>
      </c>
      <c r="AE84" s="100">
        <v>3930.683627665032</v>
      </c>
      <c r="AF84" s="100">
        <v>5.2608758959695416</v>
      </c>
      <c r="AG84" s="100">
        <v>4109.7962499314053</v>
      </c>
      <c r="AH84" s="100">
        <v>6.0547175273843274</v>
      </c>
      <c r="AI84" s="100">
        <v>4729.9453323926364</v>
      </c>
      <c r="AJ84" s="100">
        <v>7.1788533600017885</v>
      </c>
      <c r="AK84" s="100">
        <v>5608.120244833397</v>
      </c>
      <c r="AL84" s="100">
        <v>6.5367764989768053</v>
      </c>
      <c r="AM84" s="100">
        <v>5106.52980100068</v>
      </c>
      <c r="AN84" s="100">
        <v>6.9230405648254356</v>
      </c>
      <c r="AO84" s="100">
        <v>5408.2792892416301</v>
      </c>
      <c r="AP84" s="100">
        <v>5.7736791668500915</v>
      </c>
      <c r="AQ84" s="100">
        <v>4510.3981651432914</v>
      </c>
      <c r="AR84" s="100">
        <v>5.5960891277217231</v>
      </c>
      <c r="AS84" s="100">
        <v>4371.6648265762096</v>
      </c>
      <c r="AT84" s="100">
        <v>0</v>
      </c>
      <c r="AU84" s="100">
        <v>0</v>
      </c>
      <c r="AV84" s="100">
        <v>10.560824610264586</v>
      </c>
      <c r="AW84" s="100">
        <v>8250.1161855386945</v>
      </c>
      <c r="AX84" s="100">
        <v>4.7883203101785581</v>
      </c>
      <c r="AY84" s="100">
        <v>3740.6358263114894</v>
      </c>
      <c r="AZ84" s="100">
        <v>4.6856901001173927</v>
      </c>
      <c r="BA84" s="100">
        <v>3660.4611062117069</v>
      </c>
      <c r="BB84" s="100">
        <v>4.0164838278399886</v>
      </c>
      <c r="BC84" s="100">
        <v>3137.6771663085988</v>
      </c>
      <c r="BD84" s="100">
        <v>4.0143485360654854</v>
      </c>
      <c r="BE84" s="100">
        <v>3136.0090763743569</v>
      </c>
      <c r="BF84" s="100">
        <v>4.0584249980324216</v>
      </c>
      <c r="BG84" s="100">
        <v>3170.4416084629274</v>
      </c>
      <c r="BH84" s="100">
        <v>6.2562372375726136</v>
      </c>
      <c r="BI84" s="100">
        <v>4887.3725299917251</v>
      </c>
      <c r="BJ84" s="100">
        <v>5.4437240259095798</v>
      </c>
      <c r="BK84" s="100">
        <v>4252.637209040563</v>
      </c>
      <c r="BL84" s="100">
        <v>7.4153938235654113</v>
      </c>
      <c r="BM84" s="100">
        <v>5792.9056549692987</v>
      </c>
      <c r="BN84" s="100">
        <v>0</v>
      </c>
      <c r="BO84" s="100">
        <v>0</v>
      </c>
      <c r="BP84" s="100">
        <v>7.5505581358742724</v>
      </c>
      <c r="BQ84" s="100">
        <v>5898.4960157449814</v>
      </c>
      <c r="BR84" s="100">
        <v>4.8800018933687062</v>
      </c>
      <c r="BS84" s="100">
        <v>3812.2574790996327</v>
      </c>
      <c r="BT84" s="100">
        <v>4.9345706046364075</v>
      </c>
      <c r="BU84" s="100">
        <v>3854.8865563419613</v>
      </c>
      <c r="BV84" s="100">
        <v>3.8665064106038023</v>
      </c>
      <c r="BW84" s="100">
        <v>3020.5148079636901</v>
      </c>
      <c r="BX84" s="100">
        <v>3.2258157879097653</v>
      </c>
      <c r="BY84" s="100">
        <v>2520.0072935151084</v>
      </c>
      <c r="BZ84" s="100">
        <v>4.5561079623929075</v>
      </c>
      <c r="CA84" s="100">
        <v>3559.2315402213389</v>
      </c>
      <c r="CB84" s="100">
        <v>3.2379886776754625</v>
      </c>
      <c r="CC84" s="100">
        <v>2529.516755000071</v>
      </c>
      <c r="CD84" s="100">
        <v>2.6629665504330959</v>
      </c>
      <c r="CE84" s="100">
        <v>2080.3094691983342</v>
      </c>
      <c r="CF84" s="100">
        <v>2.5214089978593135</v>
      </c>
      <c r="CG84" s="100">
        <v>1969.7247091276956</v>
      </c>
      <c r="CH84" s="100">
        <v>1.1991619559403695</v>
      </c>
      <c r="CI84" s="100">
        <v>936.78531998061658</v>
      </c>
      <c r="CJ84" s="100">
        <v>2.0397789213565711</v>
      </c>
      <c r="CK84" s="100">
        <v>1593.4752933637533</v>
      </c>
      <c r="CL84" s="100">
        <v>2.6045878570846468</v>
      </c>
      <c r="CM84" s="100">
        <v>2034.7040339545258</v>
      </c>
      <c r="CN84" s="100">
        <v>0</v>
      </c>
      <c r="CO84" s="100">
        <v>0</v>
      </c>
      <c r="CP84" s="100">
        <v>11.12075051007243</v>
      </c>
      <c r="CQ84" s="100">
        <v>8687.5302984685823</v>
      </c>
      <c r="CR84" s="100">
        <v>4.3972962582559436</v>
      </c>
      <c r="CS84" s="100">
        <v>3435.167836949543</v>
      </c>
      <c r="CT84" s="100">
        <v>4.8219903434835603</v>
      </c>
      <c r="CU84" s="100">
        <v>3766.9388563293569</v>
      </c>
    </row>
    <row r="85" spans="2:99">
      <c r="C85" s="99" t="s">
        <v>251</v>
      </c>
      <c r="D85" s="100">
        <v>41</v>
      </c>
      <c r="E85" s="100">
        <v>6150</v>
      </c>
      <c r="F85" s="100">
        <v>35</v>
      </c>
      <c r="G85" s="100">
        <v>5250</v>
      </c>
      <c r="H85" s="100">
        <v>35</v>
      </c>
      <c r="I85" s="100">
        <v>5250</v>
      </c>
      <c r="J85" s="100">
        <v>6.6115869312656423</v>
      </c>
      <c r="K85" s="100">
        <v>991.73803968984635</v>
      </c>
      <c r="L85" s="100">
        <v>4.9032399976228431</v>
      </c>
      <c r="M85" s="100">
        <v>735.48599964342645</v>
      </c>
      <c r="N85" s="100">
        <v>5.8465486945603047</v>
      </c>
      <c r="O85" s="100">
        <v>876.98230418404569</v>
      </c>
      <c r="P85" s="100">
        <v>4.9599248530866911</v>
      </c>
      <c r="Q85" s="100">
        <v>743.98872796300361</v>
      </c>
      <c r="R85" s="100">
        <v>6.4882192785179402</v>
      </c>
      <c r="S85" s="100">
        <v>973.23289177769107</v>
      </c>
      <c r="T85" s="100">
        <v>5.3483850922579794</v>
      </c>
      <c r="U85" s="100">
        <v>802.25776383869686</v>
      </c>
      <c r="V85" s="100">
        <v>5.9355010497539684</v>
      </c>
      <c r="W85" s="100">
        <v>890.32515746309525</v>
      </c>
      <c r="X85" s="100">
        <v>4.029596406886176</v>
      </c>
      <c r="Y85" s="100">
        <v>604.43946103292637</v>
      </c>
      <c r="Z85" s="100">
        <v>5.4480444418031588</v>
      </c>
      <c r="AA85" s="100">
        <v>817.20666627047387</v>
      </c>
      <c r="AB85" s="100">
        <v>6.7130617821014864</v>
      </c>
      <c r="AC85" s="100">
        <v>1006.959267315223</v>
      </c>
      <c r="AD85" s="100">
        <v>5.390996856025116</v>
      </c>
      <c r="AE85" s="100">
        <v>808.64952840376736</v>
      </c>
      <c r="AF85" s="100">
        <v>5.0794663823154194</v>
      </c>
      <c r="AG85" s="100">
        <v>761.9199573473129</v>
      </c>
      <c r="AH85" s="100">
        <v>7.1899770637688887</v>
      </c>
      <c r="AI85" s="100">
        <v>1078.4965595653332</v>
      </c>
      <c r="AJ85" s="100">
        <v>7.3728764237856215</v>
      </c>
      <c r="AK85" s="100">
        <v>1105.9314635678431</v>
      </c>
      <c r="AL85" s="100">
        <v>6.9971128721441866</v>
      </c>
      <c r="AM85" s="100">
        <v>1049.5669308216279</v>
      </c>
      <c r="AN85" s="100">
        <v>8.3856547686617962</v>
      </c>
      <c r="AO85" s="100">
        <v>1257.8482152992694</v>
      </c>
      <c r="AP85" s="100">
        <v>5.7736791668500915</v>
      </c>
      <c r="AQ85" s="100">
        <v>866.05187502751369</v>
      </c>
      <c r="AR85" s="100">
        <v>6.2178768085796934</v>
      </c>
      <c r="AS85" s="100">
        <v>932.68152128695397</v>
      </c>
      <c r="AT85" s="100">
        <v>0</v>
      </c>
      <c r="AU85" s="100">
        <v>0</v>
      </c>
      <c r="AV85" s="100">
        <v>10.967010172197838</v>
      </c>
      <c r="AW85" s="100">
        <v>1645.0515258296757</v>
      </c>
      <c r="AX85" s="100">
        <v>5.171385934992843</v>
      </c>
      <c r="AY85" s="100">
        <v>775.70789024892645</v>
      </c>
      <c r="AZ85" s="100">
        <v>4.6856901001173927</v>
      </c>
      <c r="BA85" s="100">
        <v>702.85351501760886</v>
      </c>
      <c r="BB85" s="100">
        <v>4.0164838278399886</v>
      </c>
      <c r="BC85" s="100">
        <v>602.47257417599826</v>
      </c>
      <c r="BD85" s="100">
        <v>4.0143485360654854</v>
      </c>
      <c r="BE85" s="100">
        <v>602.15228040982277</v>
      </c>
      <c r="BF85" s="100">
        <v>4.6381999977513386</v>
      </c>
      <c r="BG85" s="100">
        <v>695.72999966270083</v>
      </c>
      <c r="BH85" s="100">
        <v>6.0637376302626862</v>
      </c>
      <c r="BI85" s="100">
        <v>909.56064453940292</v>
      </c>
      <c r="BJ85" s="100">
        <v>6.1241895291482775</v>
      </c>
      <c r="BK85" s="100">
        <v>918.62842937224161</v>
      </c>
      <c r="BL85" s="100">
        <v>7.2227861917844924</v>
      </c>
      <c r="BM85" s="100">
        <v>1083.4179287676739</v>
      </c>
      <c r="BN85" s="100">
        <v>0</v>
      </c>
      <c r="BO85" s="100">
        <v>0</v>
      </c>
      <c r="BP85" s="100">
        <v>9.4921302279562276</v>
      </c>
      <c r="BQ85" s="100">
        <v>1423.819534193434</v>
      </c>
      <c r="BR85" s="100">
        <v>4.7783351872568582</v>
      </c>
      <c r="BS85" s="100">
        <v>716.75027808852872</v>
      </c>
      <c r="BT85" s="100">
        <v>5.702170476468738</v>
      </c>
      <c r="BU85" s="100">
        <v>855.32557147031071</v>
      </c>
      <c r="BV85" s="100">
        <v>4.2630711706657305</v>
      </c>
      <c r="BW85" s="100">
        <v>639.46067559985954</v>
      </c>
      <c r="BX85" s="100">
        <v>3.5483973667007418</v>
      </c>
      <c r="BY85" s="100">
        <v>532.25960500511133</v>
      </c>
      <c r="BZ85" s="100">
        <v>4.2523674315667135</v>
      </c>
      <c r="CA85" s="100">
        <v>637.85511473500708</v>
      </c>
      <c r="CB85" s="100">
        <v>3.5977651974171811</v>
      </c>
      <c r="CC85" s="100">
        <v>539.66477961257715</v>
      </c>
      <c r="CD85" s="100">
        <v>2.6629665504330959</v>
      </c>
      <c r="CE85" s="100">
        <v>399.44498256496439</v>
      </c>
      <c r="CF85" s="100">
        <v>2.3638209354931066</v>
      </c>
      <c r="CG85" s="100">
        <v>354.57314032396596</v>
      </c>
      <c r="CH85" s="100">
        <v>1.4656423905937848</v>
      </c>
      <c r="CI85" s="100">
        <v>219.84635858906771</v>
      </c>
      <c r="CJ85" s="100">
        <v>2.0397789213565711</v>
      </c>
      <c r="CK85" s="100">
        <v>305.96683820348568</v>
      </c>
      <c r="CL85" s="100">
        <v>2.6045878570846468</v>
      </c>
      <c r="CM85" s="100">
        <v>390.68817856269703</v>
      </c>
      <c r="CN85" s="100">
        <v>0</v>
      </c>
      <c r="CO85" s="100">
        <v>0</v>
      </c>
      <c r="CP85" s="100">
        <v>10.615261850523682</v>
      </c>
      <c r="CQ85" s="100">
        <v>1592.2892775785524</v>
      </c>
      <c r="CR85" s="100">
        <v>4.3972962582559436</v>
      </c>
      <c r="CS85" s="100">
        <v>659.59443873839155</v>
      </c>
      <c r="CT85" s="100">
        <v>5.5638350117117996</v>
      </c>
      <c r="CU85" s="100">
        <v>834.57525175676994</v>
      </c>
    </row>
    <row r="86" spans="2:99">
      <c r="C86" s="99" t="s">
        <v>252</v>
      </c>
      <c r="D86" s="100">
        <v>36</v>
      </c>
      <c r="E86" s="100">
        <v>19440</v>
      </c>
      <c r="F86" s="100">
        <v>29</v>
      </c>
      <c r="G86" s="100">
        <v>15660</v>
      </c>
      <c r="H86" s="100">
        <v>37</v>
      </c>
      <c r="I86" s="100">
        <v>19980</v>
      </c>
      <c r="J86" s="100">
        <v>6.8477150359537005</v>
      </c>
      <c r="K86" s="100">
        <v>3697.7661194149982</v>
      </c>
      <c r="L86" s="100">
        <v>4.9032399976228431</v>
      </c>
      <c r="M86" s="100">
        <v>2647.7495987163352</v>
      </c>
      <c r="N86" s="100">
        <v>5.5026340654685217</v>
      </c>
      <c r="O86" s="100">
        <v>2971.4223953530018</v>
      </c>
      <c r="P86" s="100">
        <v>4.2986015393417993</v>
      </c>
      <c r="Q86" s="100">
        <v>2321.2448312445717</v>
      </c>
      <c r="R86" s="100">
        <v>5.51498638674025</v>
      </c>
      <c r="S86" s="100">
        <v>2978.0926488397349</v>
      </c>
      <c r="T86" s="100">
        <v>5.1158466099858932</v>
      </c>
      <c r="U86" s="100">
        <v>2762.5571693923825</v>
      </c>
      <c r="V86" s="100">
        <v>6.19356631278675</v>
      </c>
      <c r="W86" s="100">
        <v>3344.5258089048448</v>
      </c>
      <c r="X86" s="100">
        <v>4.029596406886176</v>
      </c>
      <c r="Y86" s="100">
        <v>2175.9820597185349</v>
      </c>
      <c r="Z86" s="100">
        <v>4.952767674366509</v>
      </c>
      <c r="AA86" s="100">
        <v>2674.4945441579148</v>
      </c>
      <c r="AB86" s="100">
        <v>6.5409319928168328</v>
      </c>
      <c r="AC86" s="100">
        <v>3532.1032761210895</v>
      </c>
      <c r="AD86" s="100">
        <v>5.930096541627627</v>
      </c>
      <c r="AE86" s="100">
        <v>3202.2521324789186</v>
      </c>
      <c r="AF86" s="100">
        <v>5.2608758959695416</v>
      </c>
      <c r="AG86" s="100">
        <v>2840.8729838235527</v>
      </c>
      <c r="AH86" s="100">
        <v>5.8655076046535664</v>
      </c>
      <c r="AI86" s="100">
        <v>3167.3741065129257</v>
      </c>
      <c r="AJ86" s="100">
        <v>7.9549456151371176</v>
      </c>
      <c r="AK86" s="100">
        <v>4295.6706321740439</v>
      </c>
      <c r="AL86" s="100">
        <v>7.365381970678091</v>
      </c>
      <c r="AM86" s="100">
        <v>3977.3062641661691</v>
      </c>
      <c r="AN86" s="100">
        <v>7.70310147353816</v>
      </c>
      <c r="AO86" s="100">
        <v>4159.6747957106063</v>
      </c>
      <c r="AP86" s="100">
        <v>5.8965234044426467</v>
      </c>
      <c r="AQ86" s="100">
        <v>3184.1226383990293</v>
      </c>
      <c r="AR86" s="100">
        <v>5.8033516880077132</v>
      </c>
      <c r="AS86" s="100">
        <v>3133.8099115241653</v>
      </c>
      <c r="AT86" s="100">
        <v>0</v>
      </c>
      <c r="AU86" s="100">
        <v>0</v>
      </c>
      <c r="AV86" s="100">
        <v>9.7484534863980787</v>
      </c>
      <c r="AW86" s="100">
        <v>5264.1648826549626</v>
      </c>
      <c r="AX86" s="100">
        <v>4.7883203101785581</v>
      </c>
      <c r="AY86" s="100">
        <v>2585.6929674964213</v>
      </c>
      <c r="AZ86" s="100">
        <v>3.8071232063453819</v>
      </c>
      <c r="BA86" s="100">
        <v>2055.8465314265063</v>
      </c>
      <c r="BB86" s="100">
        <v>4.3816187212799873</v>
      </c>
      <c r="BC86" s="100">
        <v>2366.0741094911932</v>
      </c>
      <c r="BD86" s="100">
        <v>4.6834066254097335</v>
      </c>
      <c r="BE86" s="100">
        <v>2529.0395777212561</v>
      </c>
      <c r="BF86" s="100">
        <v>4.0584249980324216</v>
      </c>
      <c r="BG86" s="100">
        <v>2191.5494989375075</v>
      </c>
      <c r="BH86" s="100">
        <v>6.9299858631573565</v>
      </c>
      <c r="BI86" s="100">
        <v>3742.1923661049727</v>
      </c>
      <c r="BJ86" s="100">
        <v>6.2602826297960181</v>
      </c>
      <c r="BK86" s="100">
        <v>3380.5526200898498</v>
      </c>
      <c r="BL86" s="100">
        <v>6.7412671123321921</v>
      </c>
      <c r="BM86" s="100">
        <v>3640.2842406593836</v>
      </c>
      <c r="BN86" s="100">
        <v>0</v>
      </c>
      <c r="BO86" s="100">
        <v>0</v>
      </c>
      <c r="BP86" s="100">
        <v>7.9820186007813732</v>
      </c>
      <c r="BQ86" s="100">
        <v>4310.2900444219413</v>
      </c>
      <c r="BR86" s="100">
        <v>4.5750017750331624</v>
      </c>
      <c r="BS86" s="100">
        <v>2470.5009585179077</v>
      </c>
      <c r="BT86" s="100">
        <v>5.702170476468738</v>
      </c>
      <c r="BU86" s="100">
        <v>3079.1720572931185</v>
      </c>
      <c r="BV86" s="100">
        <v>3.8665064106038023</v>
      </c>
      <c r="BW86" s="100">
        <v>2087.9134617260534</v>
      </c>
      <c r="BX86" s="100">
        <v>3.8709789454917183</v>
      </c>
      <c r="BY86" s="100">
        <v>2090.3286305655279</v>
      </c>
      <c r="BZ86" s="100">
        <v>4.2523674315667135</v>
      </c>
      <c r="CA86" s="100">
        <v>2296.2784130460254</v>
      </c>
      <c r="CB86" s="100">
        <v>3.5977651974171811</v>
      </c>
      <c r="CC86" s="100">
        <v>1942.7932066052779</v>
      </c>
      <c r="CD86" s="100">
        <v>2.6629665504330959</v>
      </c>
      <c r="CE86" s="100">
        <v>1438.0019372338718</v>
      </c>
      <c r="CF86" s="100">
        <v>2.6789970602255204</v>
      </c>
      <c r="CG86" s="100">
        <v>1446.658412521781</v>
      </c>
      <c r="CH86" s="100">
        <v>1.4656423905937848</v>
      </c>
      <c r="CI86" s="100">
        <v>791.4468909206438</v>
      </c>
      <c r="CJ86" s="100">
        <v>2.3117494442041142</v>
      </c>
      <c r="CK86" s="100">
        <v>1248.3446998702216</v>
      </c>
      <c r="CL86" s="100">
        <v>2.4598885316910555</v>
      </c>
      <c r="CM86" s="100">
        <v>1328.3398071131699</v>
      </c>
      <c r="CN86" s="100">
        <v>0</v>
      </c>
      <c r="CO86" s="100">
        <v>0</v>
      </c>
      <c r="CP86" s="100">
        <v>10.615261850523682</v>
      </c>
      <c r="CQ86" s="100">
        <v>5732.2413992827878</v>
      </c>
      <c r="CR86" s="100">
        <v>4.3972962582559436</v>
      </c>
      <c r="CS86" s="100">
        <v>2374.5399794582095</v>
      </c>
      <c r="CT86" s="100">
        <v>4.9456311215215996</v>
      </c>
      <c r="CU86" s="100">
        <v>2670.6408056216637</v>
      </c>
    </row>
    <row r="87" spans="2:99">
      <c r="B87" s="99" t="s">
        <v>131</v>
      </c>
      <c r="C87" s="99" t="s">
        <v>253</v>
      </c>
      <c r="D87" s="100">
        <v>10</v>
      </c>
      <c r="E87" s="100">
        <v>19548</v>
      </c>
      <c r="F87" s="100">
        <v>9</v>
      </c>
      <c r="G87" s="100">
        <v>17593.2</v>
      </c>
      <c r="H87" s="100">
        <v>12</v>
      </c>
      <c r="I87" s="100">
        <v>23457.599999999999</v>
      </c>
      <c r="J87" s="100">
        <v>3.3057934656328212</v>
      </c>
      <c r="K87" s="100">
        <v>6462.165066619039</v>
      </c>
      <c r="L87" s="100">
        <v>2.6150613320655167</v>
      </c>
      <c r="M87" s="100">
        <v>5111.9218919216719</v>
      </c>
      <c r="N87" s="100">
        <v>2.7513170327342609</v>
      </c>
      <c r="O87" s="100">
        <v>5378.2745355889328</v>
      </c>
      <c r="P87" s="100">
        <v>4.9599248530866911</v>
      </c>
      <c r="Q87" s="100">
        <v>9695.6611028138632</v>
      </c>
      <c r="R87" s="100">
        <v>2.9196986753330729</v>
      </c>
      <c r="S87" s="100">
        <v>5707.4269705410907</v>
      </c>
      <c r="T87" s="100">
        <v>8.1388468795230136</v>
      </c>
      <c r="U87" s="100">
        <v>15909.817880091587</v>
      </c>
      <c r="V87" s="100">
        <v>5.4193705236884062</v>
      </c>
      <c r="W87" s="100">
        <v>10593.785499706097</v>
      </c>
      <c r="X87" s="100">
        <v>8.2962278965303646</v>
      </c>
      <c r="Y87" s="100">
        <v>16217.466292137557</v>
      </c>
      <c r="Z87" s="100">
        <v>4.7051292906481832</v>
      </c>
      <c r="AA87" s="100">
        <v>9197.5867373590681</v>
      </c>
      <c r="AB87" s="100">
        <v>5.8524128356782184</v>
      </c>
      <c r="AC87" s="100">
        <v>11440.296611183781</v>
      </c>
      <c r="AD87" s="100">
        <v>5.930096541627627</v>
      </c>
      <c r="AE87" s="100">
        <v>11592.152719573685</v>
      </c>
      <c r="AF87" s="100">
        <v>7.8006090871272509</v>
      </c>
      <c r="AG87" s="100">
        <v>15248.63064351635</v>
      </c>
      <c r="AH87" s="100">
        <v>4.3518282228074847</v>
      </c>
      <c r="AI87" s="100">
        <v>8506.9538099440706</v>
      </c>
      <c r="AJ87" s="100">
        <v>2.8133344248655661</v>
      </c>
      <c r="AK87" s="100">
        <v>5499.5061337272082</v>
      </c>
      <c r="AL87" s="100">
        <v>4.9716328302077111</v>
      </c>
      <c r="AM87" s="100">
        <v>9718.5478564900332</v>
      </c>
      <c r="AN87" s="100">
        <v>3.3152588620290815</v>
      </c>
      <c r="AO87" s="100">
        <v>6480.6680234944488</v>
      </c>
      <c r="AP87" s="100">
        <v>6.6335888299979775</v>
      </c>
      <c r="AQ87" s="100">
        <v>12967.339444880046</v>
      </c>
      <c r="AR87" s="100">
        <v>4.3525137660057851</v>
      </c>
      <c r="AS87" s="100">
        <v>8508.2939097881081</v>
      </c>
      <c r="AT87" s="100">
        <v>0</v>
      </c>
      <c r="AU87" s="100">
        <v>0</v>
      </c>
      <c r="AV87" s="100">
        <v>7.3113401147985595</v>
      </c>
      <c r="AW87" s="100">
        <v>14292.207656408224</v>
      </c>
      <c r="AX87" s="100">
        <v>3.447590623328562</v>
      </c>
      <c r="AY87" s="100">
        <v>6739.3501504826727</v>
      </c>
      <c r="AZ87" s="100">
        <v>7.3213907814334274</v>
      </c>
      <c r="BA87" s="100">
        <v>14311.854699546064</v>
      </c>
      <c r="BB87" s="100">
        <v>8.7632374425599746</v>
      </c>
      <c r="BC87" s="100">
        <v>17130.37655271624</v>
      </c>
      <c r="BD87" s="100">
        <v>6.0215228040982289</v>
      </c>
      <c r="BE87" s="100">
        <v>11770.872777451217</v>
      </c>
      <c r="BF87" s="100">
        <v>6.3775249969080905</v>
      </c>
      <c r="BG87" s="100">
        <v>12466.785863955934</v>
      </c>
      <c r="BH87" s="100">
        <v>1.4437470548244491</v>
      </c>
      <c r="BI87" s="100">
        <v>2822.2367427708332</v>
      </c>
      <c r="BJ87" s="100">
        <v>1.6331172077728739</v>
      </c>
      <c r="BK87" s="100">
        <v>3192.4175177544139</v>
      </c>
      <c r="BL87" s="100">
        <v>0.96303815890459887</v>
      </c>
      <c r="BM87" s="100">
        <v>1882.5469930267097</v>
      </c>
      <c r="BN87" s="100">
        <v>0</v>
      </c>
      <c r="BO87" s="100">
        <v>0</v>
      </c>
      <c r="BP87" s="100">
        <v>3.6674139517103606</v>
      </c>
      <c r="BQ87" s="100">
        <v>7169.0607928034124</v>
      </c>
      <c r="BR87" s="100">
        <v>1.423333885565873</v>
      </c>
      <c r="BS87" s="100">
        <v>2782.3330795041684</v>
      </c>
      <c r="BT87" s="100">
        <v>1.4255426191171845</v>
      </c>
      <c r="BU87" s="100">
        <v>2786.6507118502723</v>
      </c>
      <c r="BV87" s="100">
        <v>1.6854002302631956</v>
      </c>
      <c r="BW87" s="100">
        <v>3294.6203701184945</v>
      </c>
      <c r="BX87" s="100">
        <v>3.2258157879097653</v>
      </c>
      <c r="BY87" s="100">
        <v>6305.8247022060095</v>
      </c>
      <c r="BZ87" s="100">
        <v>3.6448863699143259</v>
      </c>
      <c r="CA87" s="100">
        <v>7125.0238759085241</v>
      </c>
      <c r="CB87" s="100">
        <v>3.2379886776754625</v>
      </c>
      <c r="CC87" s="100">
        <v>6329.6202671199935</v>
      </c>
      <c r="CD87" s="100">
        <v>2.9588517227034399</v>
      </c>
      <c r="CE87" s="100">
        <v>5783.9633475406845</v>
      </c>
      <c r="CF87" s="100">
        <v>2.0486448107606923</v>
      </c>
      <c r="CG87" s="100">
        <v>4004.6908760750011</v>
      </c>
      <c r="CH87" s="100">
        <v>2.7980445638608615</v>
      </c>
      <c r="CI87" s="100">
        <v>5469.6175134352115</v>
      </c>
      <c r="CJ87" s="100">
        <v>2.0397789213565711</v>
      </c>
      <c r="CK87" s="100">
        <v>3987.3598354678252</v>
      </c>
      <c r="CL87" s="100">
        <v>1.5916925793295067</v>
      </c>
      <c r="CM87" s="100">
        <v>3111.4406540733198</v>
      </c>
      <c r="CN87" s="100">
        <v>0</v>
      </c>
      <c r="CO87" s="100">
        <v>0</v>
      </c>
      <c r="CP87" s="100">
        <v>11.626239169621174</v>
      </c>
      <c r="CQ87" s="100">
        <v>22726.972328775471</v>
      </c>
      <c r="CR87" s="100">
        <v>6.5365214649750509</v>
      </c>
      <c r="CS87" s="100">
        <v>12777.592159733229</v>
      </c>
      <c r="CT87" s="100">
        <v>6.5529612360161194</v>
      </c>
      <c r="CU87" s="100">
        <v>12809.728624164311</v>
      </c>
    </row>
    <row r="88" spans="2:99">
      <c r="C88" s="99" t="s">
        <v>254</v>
      </c>
      <c r="D88" s="100">
        <v>11</v>
      </c>
      <c r="E88" s="100">
        <v>20816.399999999998</v>
      </c>
      <c r="F88" s="100">
        <v>10</v>
      </c>
      <c r="G88" s="100">
        <v>18924</v>
      </c>
      <c r="H88" s="100">
        <v>12</v>
      </c>
      <c r="I88" s="100">
        <v>22708.799999999999</v>
      </c>
      <c r="J88" s="100">
        <v>2.8335372562567036</v>
      </c>
      <c r="K88" s="100">
        <v>5362.1859037401855</v>
      </c>
      <c r="L88" s="100">
        <v>2.9419439985737061</v>
      </c>
      <c r="M88" s="100">
        <v>5567.3348229008807</v>
      </c>
      <c r="N88" s="100">
        <v>2.7513170327342609</v>
      </c>
      <c r="O88" s="100">
        <v>5206.5923527463146</v>
      </c>
      <c r="P88" s="100">
        <v>4.2986015393417993</v>
      </c>
      <c r="Q88" s="100">
        <v>8134.6735530504202</v>
      </c>
      <c r="R88" s="100">
        <v>2.5952877114071762</v>
      </c>
      <c r="S88" s="100">
        <v>4911.3224650669399</v>
      </c>
      <c r="T88" s="100">
        <v>7.208692950434668</v>
      </c>
      <c r="U88" s="100">
        <v>13641.730539402564</v>
      </c>
      <c r="V88" s="100">
        <v>5.1613052606556247</v>
      </c>
      <c r="W88" s="100">
        <v>9767.2540752647037</v>
      </c>
      <c r="X88" s="100">
        <v>7.5851226482563323</v>
      </c>
      <c r="Y88" s="100">
        <v>14354.086099560282</v>
      </c>
      <c r="Z88" s="100">
        <v>5.4480444418031588</v>
      </c>
      <c r="AA88" s="100">
        <v>10309.879301668298</v>
      </c>
      <c r="AB88" s="100">
        <v>5.5081532571089111</v>
      </c>
      <c r="AC88" s="100">
        <v>10423.629223752903</v>
      </c>
      <c r="AD88" s="100">
        <v>5.7503966464267906</v>
      </c>
      <c r="AE88" s="100">
        <v>10882.050613698058</v>
      </c>
      <c r="AF88" s="100">
        <v>7.6191995734731295</v>
      </c>
      <c r="AG88" s="100">
        <v>14418.573272840549</v>
      </c>
      <c r="AH88" s="100">
        <v>4.5410381455382458</v>
      </c>
      <c r="AI88" s="100">
        <v>8593.4605866165766</v>
      </c>
      <c r="AJ88" s="100">
        <v>3.1043690205413141</v>
      </c>
      <c r="AK88" s="100">
        <v>5874.7079344723825</v>
      </c>
      <c r="AL88" s="100">
        <v>4.5112964570403307</v>
      </c>
      <c r="AM88" s="100">
        <v>8537.177415303122</v>
      </c>
      <c r="AN88" s="100">
        <v>3.4127664756181724</v>
      </c>
      <c r="AO88" s="100">
        <v>6458.3192784598286</v>
      </c>
      <c r="AP88" s="100">
        <v>5.5279906916649812</v>
      </c>
      <c r="AQ88" s="100">
        <v>10461.169584906809</v>
      </c>
      <c r="AR88" s="100">
        <v>4.5597763262917752</v>
      </c>
      <c r="AS88" s="100">
        <v>8628.9207198745553</v>
      </c>
      <c r="AT88" s="100">
        <v>0</v>
      </c>
      <c r="AU88" s="100">
        <v>0</v>
      </c>
      <c r="AV88" s="100">
        <v>7.3113401147985595</v>
      </c>
      <c r="AW88" s="100">
        <v>13835.980033244792</v>
      </c>
      <c r="AX88" s="100">
        <v>3.8306562481428466</v>
      </c>
      <c r="AY88" s="100">
        <v>7249.1338839855225</v>
      </c>
      <c r="AZ88" s="100">
        <v>7.9071020439481003</v>
      </c>
      <c r="BA88" s="100">
        <v>14963.399907967383</v>
      </c>
      <c r="BB88" s="100">
        <v>8.0329676556799772</v>
      </c>
      <c r="BC88" s="100">
        <v>15201.587991608787</v>
      </c>
      <c r="BD88" s="100">
        <v>6.3560518487703526</v>
      </c>
      <c r="BE88" s="100">
        <v>12028.192518613014</v>
      </c>
      <c r="BF88" s="100">
        <v>6.0876374970486316</v>
      </c>
      <c r="BG88" s="100">
        <v>11520.245199414829</v>
      </c>
      <c r="BH88" s="100">
        <v>1.3474972511694858</v>
      </c>
      <c r="BI88" s="100">
        <v>2550.003798113135</v>
      </c>
      <c r="BJ88" s="100">
        <v>1.7692103084206137</v>
      </c>
      <c r="BK88" s="100">
        <v>3348.0535876551689</v>
      </c>
      <c r="BL88" s="100">
        <v>0.96303815890459887</v>
      </c>
      <c r="BM88" s="100">
        <v>1822.4534119110629</v>
      </c>
      <c r="BN88" s="100">
        <v>0</v>
      </c>
      <c r="BO88" s="100">
        <v>0</v>
      </c>
      <c r="BP88" s="100">
        <v>3.6674139517103606</v>
      </c>
      <c r="BQ88" s="100">
        <v>6940.2141622166855</v>
      </c>
      <c r="BR88" s="100">
        <v>1.423333885565873</v>
      </c>
      <c r="BS88" s="100">
        <v>2693.5170450448582</v>
      </c>
      <c r="BT88" s="100">
        <v>1.7545139927596118</v>
      </c>
      <c r="BU88" s="100">
        <v>3320.2422798982893</v>
      </c>
      <c r="BV88" s="100">
        <v>1.8836826102941602</v>
      </c>
      <c r="BW88" s="100">
        <v>3564.6809717206684</v>
      </c>
      <c r="BX88" s="100">
        <v>3.2258157879097653</v>
      </c>
      <c r="BY88" s="100">
        <v>6104.5337970404398</v>
      </c>
      <c r="BZ88" s="100">
        <v>4.2523674315667135</v>
      </c>
      <c r="CA88" s="100">
        <v>8047.1801274968484</v>
      </c>
      <c r="CB88" s="100">
        <v>3.2379886776754625</v>
      </c>
      <c r="CC88" s="100">
        <v>6127.5697736330449</v>
      </c>
      <c r="CD88" s="100">
        <v>3.2547368949737838</v>
      </c>
      <c r="CE88" s="100">
        <v>6159.2641000483882</v>
      </c>
      <c r="CF88" s="100">
        <v>1.7334686860282782</v>
      </c>
      <c r="CG88" s="100">
        <v>3280.4161414399136</v>
      </c>
      <c r="CH88" s="100">
        <v>2.664804346534154</v>
      </c>
      <c r="CI88" s="100">
        <v>5042.8757453812323</v>
      </c>
      <c r="CJ88" s="100">
        <v>2.3117494442041142</v>
      </c>
      <c r="CK88" s="100">
        <v>4374.7546482118651</v>
      </c>
      <c r="CL88" s="100">
        <v>1.8810912301166895</v>
      </c>
      <c r="CM88" s="100">
        <v>3559.777043872823</v>
      </c>
      <c r="CN88" s="100">
        <v>0</v>
      </c>
      <c r="CO88" s="100">
        <v>0</v>
      </c>
      <c r="CP88" s="100">
        <v>12.63721648871867</v>
      </c>
      <c r="CQ88" s="100">
        <v>23914.668483251207</v>
      </c>
      <c r="CR88" s="100">
        <v>7.4872882235168765</v>
      </c>
      <c r="CS88" s="100">
        <v>14168.944234183336</v>
      </c>
      <c r="CT88" s="100">
        <v>6.6766020140541604</v>
      </c>
      <c r="CU88" s="100">
        <v>12634.801651396092</v>
      </c>
    </row>
    <row r="89" spans="2:99">
      <c r="C89" s="99" t="s">
        <v>255</v>
      </c>
      <c r="D89" s="100">
        <v>10</v>
      </c>
      <c r="E89" s="100">
        <v>23976</v>
      </c>
      <c r="F89" s="100">
        <v>9</v>
      </c>
      <c r="G89" s="100">
        <v>21578.399999999998</v>
      </c>
      <c r="H89" s="100">
        <v>12</v>
      </c>
      <c r="I89" s="100">
        <v>28771.199999999997</v>
      </c>
      <c r="J89" s="100">
        <v>2.8335372562567036</v>
      </c>
      <c r="K89" s="100">
        <v>6793.6889256010727</v>
      </c>
      <c r="L89" s="100">
        <v>2.6150613320655167</v>
      </c>
      <c r="M89" s="100">
        <v>6269.8710497602824</v>
      </c>
      <c r="N89" s="100">
        <v>2.7513170327342609</v>
      </c>
      <c r="O89" s="100">
        <v>6596.5577176836632</v>
      </c>
      <c r="P89" s="100">
        <v>4.6292631962142448</v>
      </c>
      <c r="Q89" s="100">
        <v>11099.121439243272</v>
      </c>
      <c r="R89" s="100">
        <v>2.9196986753330729</v>
      </c>
      <c r="S89" s="100">
        <v>7000.2695439785757</v>
      </c>
      <c r="T89" s="100">
        <v>7.9063083972509265</v>
      </c>
      <c r="U89" s="100">
        <v>18956.165013248821</v>
      </c>
      <c r="V89" s="100">
        <v>4.1290442085245003</v>
      </c>
      <c r="W89" s="100">
        <v>9899.7963943583418</v>
      </c>
      <c r="X89" s="100">
        <v>6.636982317224291</v>
      </c>
      <c r="Y89" s="100">
        <v>15912.82880377696</v>
      </c>
      <c r="Z89" s="100">
        <v>4.952767674366509</v>
      </c>
      <c r="AA89" s="100">
        <v>11874.755776061142</v>
      </c>
      <c r="AB89" s="100">
        <v>5.8524128356782184</v>
      </c>
      <c r="AC89" s="100">
        <v>14031.745014822096</v>
      </c>
      <c r="AD89" s="100">
        <v>5.2112969608242787</v>
      </c>
      <c r="AE89" s="100">
        <v>12494.60559327229</v>
      </c>
      <c r="AF89" s="100">
        <v>7.9820186007813732</v>
      </c>
      <c r="AG89" s="100">
        <v>19137.687797233419</v>
      </c>
      <c r="AH89" s="100">
        <v>4.5410381455382458</v>
      </c>
      <c r="AI89" s="100">
        <v>10887.593057742497</v>
      </c>
      <c r="AJ89" s="100">
        <v>2.7163228929736496</v>
      </c>
      <c r="AK89" s="100">
        <v>6512.655768193622</v>
      </c>
      <c r="AL89" s="100">
        <v>4.4192291824068546</v>
      </c>
      <c r="AM89" s="100">
        <v>10595.543887738675</v>
      </c>
      <c r="AN89" s="100">
        <v>3.4127664756181724</v>
      </c>
      <c r="AO89" s="100">
        <v>8182.4489019421299</v>
      </c>
      <c r="AP89" s="100">
        <v>5.7736791668500915</v>
      </c>
      <c r="AQ89" s="100">
        <v>13842.973170439778</v>
      </c>
      <c r="AR89" s="100">
        <v>4.145251205719795</v>
      </c>
      <c r="AS89" s="100">
        <v>9938.6542908337797</v>
      </c>
      <c r="AT89" s="100">
        <v>0</v>
      </c>
      <c r="AU89" s="100">
        <v>0</v>
      </c>
      <c r="AV89" s="100">
        <v>6.905154552865306</v>
      </c>
      <c r="AW89" s="100">
        <v>16555.798555949856</v>
      </c>
      <c r="AX89" s="100">
        <v>4.022189060549989</v>
      </c>
      <c r="AY89" s="100">
        <v>9643.6004915746526</v>
      </c>
      <c r="AZ89" s="100">
        <v>6.7356795189187526</v>
      </c>
      <c r="BA89" s="100">
        <v>16149.465214559601</v>
      </c>
      <c r="BB89" s="100">
        <v>7.6678327622399793</v>
      </c>
      <c r="BC89" s="100">
        <v>18384.395830746573</v>
      </c>
      <c r="BD89" s="100">
        <v>6.3560518487703526</v>
      </c>
      <c r="BE89" s="100">
        <v>15239.269912611797</v>
      </c>
      <c r="BF89" s="100">
        <v>6.6674124967675485</v>
      </c>
      <c r="BG89" s="100">
        <v>15985.788202249874</v>
      </c>
      <c r="BH89" s="100">
        <v>1.3474972511694858</v>
      </c>
      <c r="BI89" s="100">
        <v>3230.7594094039591</v>
      </c>
      <c r="BJ89" s="100">
        <v>1.6331172077728739</v>
      </c>
      <c r="BK89" s="100">
        <v>3915.5618173562425</v>
      </c>
      <c r="BL89" s="100">
        <v>0.96303815890459887</v>
      </c>
      <c r="BM89" s="100">
        <v>2308.9802897896661</v>
      </c>
      <c r="BN89" s="100">
        <v>0</v>
      </c>
      <c r="BO89" s="100">
        <v>0</v>
      </c>
      <c r="BP89" s="100">
        <v>3.6674139517103606</v>
      </c>
      <c r="BQ89" s="100">
        <v>8792.99169062076</v>
      </c>
      <c r="BR89" s="100">
        <v>1.3216671794540247</v>
      </c>
      <c r="BS89" s="100">
        <v>3168.8292294589696</v>
      </c>
      <c r="BT89" s="100">
        <v>1.5351997436646603</v>
      </c>
      <c r="BU89" s="100">
        <v>3680.7949054103892</v>
      </c>
      <c r="BV89" s="100">
        <v>1.6854002302631956</v>
      </c>
      <c r="BW89" s="100">
        <v>4040.9155920790377</v>
      </c>
      <c r="BX89" s="100">
        <v>3.2258157879097653</v>
      </c>
      <c r="BY89" s="100">
        <v>7734.2159330924533</v>
      </c>
      <c r="BZ89" s="100">
        <v>3.9486269007405199</v>
      </c>
      <c r="CA89" s="100">
        <v>9467.2278572154701</v>
      </c>
      <c r="CB89" s="100">
        <v>3.2379886776754625</v>
      </c>
      <c r="CC89" s="100">
        <v>7763.4016535946885</v>
      </c>
      <c r="CD89" s="100">
        <v>2.9588517227034399</v>
      </c>
      <c r="CE89" s="100">
        <v>7094.1428903537671</v>
      </c>
      <c r="CF89" s="100">
        <v>1.8910567483944851</v>
      </c>
      <c r="CG89" s="100">
        <v>4533.9976599506172</v>
      </c>
      <c r="CH89" s="100">
        <v>2.664804346534154</v>
      </c>
      <c r="CI89" s="100">
        <v>6389.1349012502869</v>
      </c>
      <c r="CJ89" s="100">
        <v>2.1757641827803429</v>
      </c>
      <c r="CK89" s="100">
        <v>5216.6122046341497</v>
      </c>
      <c r="CL89" s="100">
        <v>1.5916925793295067</v>
      </c>
      <c r="CM89" s="100">
        <v>3816.2421282004252</v>
      </c>
      <c r="CN89" s="100">
        <v>0</v>
      </c>
      <c r="CO89" s="100">
        <v>0</v>
      </c>
      <c r="CP89" s="100">
        <v>10.615261850523682</v>
      </c>
      <c r="CQ89" s="100">
        <v>25451.15181281558</v>
      </c>
      <c r="CR89" s="100">
        <v>7.2495965338814203</v>
      </c>
      <c r="CS89" s="100">
        <v>17381.632649634092</v>
      </c>
      <c r="CT89" s="100">
        <v>6.6766020140541604</v>
      </c>
      <c r="CU89" s="100">
        <v>16007.820988896254</v>
      </c>
    </row>
    <row r="90" spans="2:99">
      <c r="C90" s="99" t="s">
        <v>256</v>
      </c>
      <c r="D90" s="100">
        <v>10</v>
      </c>
      <c r="E90" s="100">
        <v>21972</v>
      </c>
      <c r="F90" s="100">
        <v>9</v>
      </c>
      <c r="G90" s="100">
        <v>19774.8</v>
      </c>
      <c r="H90" s="100">
        <v>12</v>
      </c>
      <c r="I90" s="100">
        <v>26366.399999999998</v>
      </c>
      <c r="J90" s="100">
        <v>3.0696653609447622</v>
      </c>
      <c r="K90" s="100">
        <v>6744.6687310678308</v>
      </c>
      <c r="L90" s="100">
        <v>2.9419439985737061</v>
      </c>
      <c r="M90" s="100">
        <v>6464.0393536661468</v>
      </c>
      <c r="N90" s="100">
        <v>2.4074024036424784</v>
      </c>
      <c r="O90" s="100">
        <v>5289.5445612832527</v>
      </c>
      <c r="P90" s="100">
        <v>4.9599248530866911</v>
      </c>
      <c r="Q90" s="100">
        <v>10897.946887202077</v>
      </c>
      <c r="R90" s="100">
        <v>3.2441096392589701</v>
      </c>
      <c r="S90" s="100">
        <v>7127.9576993798082</v>
      </c>
      <c r="T90" s="100">
        <v>7.6737699149788403</v>
      </c>
      <c r="U90" s="100">
        <v>16860.807257191507</v>
      </c>
      <c r="V90" s="100">
        <v>4.3871094715572809</v>
      </c>
      <c r="W90" s="100">
        <v>9639.3569309056566</v>
      </c>
      <c r="X90" s="100">
        <v>6.636982317224291</v>
      </c>
      <c r="Y90" s="100">
        <v>14582.77754740521</v>
      </c>
      <c r="Z90" s="100">
        <v>4.952767674366509</v>
      </c>
      <c r="AA90" s="100">
        <v>10882.221134118092</v>
      </c>
      <c r="AB90" s="100">
        <v>5.6802830463935656</v>
      </c>
      <c r="AC90" s="100">
        <v>12480.717909535941</v>
      </c>
      <c r="AD90" s="100">
        <v>5.5706967512259533</v>
      </c>
      <c r="AE90" s="100">
        <v>12239.934901793664</v>
      </c>
      <c r="AF90" s="100">
        <v>7.2563805461648849</v>
      </c>
      <c r="AG90" s="100">
        <v>15943.719336033484</v>
      </c>
      <c r="AH90" s="100">
        <v>4.7302480682690051</v>
      </c>
      <c r="AI90" s="100">
        <v>10393.301055600657</v>
      </c>
      <c r="AJ90" s="100">
        <v>2.9103459567574816</v>
      </c>
      <c r="AK90" s="100">
        <v>6394.6121361875385</v>
      </c>
      <c r="AL90" s="100">
        <v>4.6033637316738067</v>
      </c>
      <c r="AM90" s="100">
        <v>10114.510791233688</v>
      </c>
      <c r="AN90" s="100">
        <v>3.6077817027963537</v>
      </c>
      <c r="AO90" s="100">
        <v>7927.0179573841478</v>
      </c>
      <c r="AP90" s="100">
        <v>6.1422118796277569</v>
      </c>
      <c r="AQ90" s="100">
        <v>13495.667941918107</v>
      </c>
      <c r="AR90" s="100">
        <v>3.9379886454338058</v>
      </c>
      <c r="AS90" s="100">
        <v>8652.5486517471581</v>
      </c>
      <c r="AT90" s="100">
        <v>0</v>
      </c>
      <c r="AU90" s="100">
        <v>0</v>
      </c>
      <c r="AV90" s="100">
        <v>7.717525676731813</v>
      </c>
      <c r="AW90" s="100">
        <v>16956.94741691514</v>
      </c>
      <c r="AX90" s="100">
        <v>3.447590623328562</v>
      </c>
      <c r="AY90" s="100">
        <v>7575.0461175775163</v>
      </c>
      <c r="AZ90" s="100">
        <v>6.4428238876614161</v>
      </c>
      <c r="BA90" s="100">
        <v>14156.172645969662</v>
      </c>
      <c r="BB90" s="100">
        <v>7.6678327622399793</v>
      </c>
      <c r="BC90" s="100">
        <v>16847.762145193683</v>
      </c>
      <c r="BD90" s="100">
        <v>5.6869937594261044</v>
      </c>
      <c r="BE90" s="100">
        <v>12495.462688211035</v>
      </c>
      <c r="BF90" s="100">
        <v>6.6674124967675485</v>
      </c>
      <c r="BG90" s="100">
        <v>14649.638737897656</v>
      </c>
      <c r="BH90" s="100">
        <v>1.2512474475145225</v>
      </c>
      <c r="BI90" s="100">
        <v>2749.2408916789086</v>
      </c>
      <c r="BJ90" s="100">
        <v>1.6331172077728739</v>
      </c>
      <c r="BK90" s="100">
        <v>3588.2851289185583</v>
      </c>
      <c r="BL90" s="100">
        <v>0.8667343430141391</v>
      </c>
      <c r="BM90" s="100">
        <v>1904.3886984706662</v>
      </c>
      <c r="BN90" s="100">
        <v>0</v>
      </c>
      <c r="BO90" s="100">
        <v>0</v>
      </c>
      <c r="BP90" s="100">
        <v>3.4516837192568102</v>
      </c>
      <c r="BQ90" s="100">
        <v>7584.0394679510628</v>
      </c>
      <c r="BR90" s="100">
        <v>1.3216671794540247</v>
      </c>
      <c r="BS90" s="100">
        <v>2903.9671266963828</v>
      </c>
      <c r="BT90" s="100">
        <v>1.4255426191171845</v>
      </c>
      <c r="BU90" s="100">
        <v>3132.2022427242773</v>
      </c>
      <c r="BV90" s="100">
        <v>1.5862590402477137</v>
      </c>
      <c r="BW90" s="100">
        <v>3485.3283632322764</v>
      </c>
      <c r="BX90" s="100">
        <v>2.9032342091187888</v>
      </c>
      <c r="BY90" s="100">
        <v>6378.9862042758023</v>
      </c>
      <c r="BZ90" s="100">
        <v>3.9486269007405199</v>
      </c>
      <c r="CA90" s="100">
        <v>8675.9230263070694</v>
      </c>
      <c r="CB90" s="100">
        <v>3.2379886776754625</v>
      </c>
      <c r="CC90" s="100">
        <v>7114.5087225885254</v>
      </c>
      <c r="CD90" s="100">
        <v>3.2547368949737838</v>
      </c>
      <c r="CE90" s="100">
        <v>7151.3079056363977</v>
      </c>
      <c r="CF90" s="100">
        <v>1.8910567483944851</v>
      </c>
      <c r="CG90" s="100">
        <v>4155.029887572362</v>
      </c>
      <c r="CH90" s="100">
        <v>2.3983239118807389</v>
      </c>
      <c r="CI90" s="100">
        <v>5269.5972991843591</v>
      </c>
      <c r="CJ90" s="100">
        <v>2.0397789213565711</v>
      </c>
      <c r="CK90" s="100">
        <v>4481.8022460046577</v>
      </c>
      <c r="CL90" s="100">
        <v>1.5916925793295067</v>
      </c>
      <c r="CM90" s="100">
        <v>3497.2669353027918</v>
      </c>
      <c r="CN90" s="100">
        <v>0</v>
      </c>
      <c r="CO90" s="100">
        <v>0</v>
      </c>
      <c r="CP90" s="100">
        <v>12.63721648871867</v>
      </c>
      <c r="CQ90" s="100">
        <v>27766.49206901266</v>
      </c>
      <c r="CR90" s="100">
        <v>7.3684423786991484</v>
      </c>
      <c r="CS90" s="100">
        <v>16189.941594477768</v>
      </c>
      <c r="CT90" s="100">
        <v>7.2948059042443605</v>
      </c>
      <c r="CU90" s="100">
        <v>16028.147532805708</v>
      </c>
    </row>
    <row r="91" spans="2:99">
      <c r="C91" s="99" t="s">
        <v>257</v>
      </c>
      <c r="D91" s="100">
        <v>12</v>
      </c>
      <c r="E91" s="100">
        <v>27561.599999999999</v>
      </c>
      <c r="F91" s="100">
        <v>11</v>
      </c>
      <c r="G91" s="100">
        <v>25264.799999999996</v>
      </c>
      <c r="H91" s="100">
        <v>13</v>
      </c>
      <c r="I91" s="100">
        <v>29858.399999999998</v>
      </c>
      <c r="J91" s="100">
        <v>2.597409151568645</v>
      </c>
      <c r="K91" s="100">
        <v>5965.7293393228629</v>
      </c>
      <c r="L91" s="100">
        <v>2.9419439985737061</v>
      </c>
      <c r="M91" s="100">
        <v>6757.0569759240871</v>
      </c>
      <c r="N91" s="100">
        <v>2.7513170327342609</v>
      </c>
      <c r="O91" s="100">
        <v>6319.2249607840495</v>
      </c>
      <c r="P91" s="100">
        <v>4.2986015393417993</v>
      </c>
      <c r="Q91" s="100">
        <v>9873.0280155602431</v>
      </c>
      <c r="R91" s="100">
        <v>2.5952877114071762</v>
      </c>
      <c r="S91" s="100">
        <v>5960.8568155600015</v>
      </c>
      <c r="T91" s="100">
        <v>7.9063083972509265</v>
      </c>
      <c r="U91" s="100">
        <v>18159.209126805927</v>
      </c>
      <c r="V91" s="100">
        <v>4.6451747345900625</v>
      </c>
      <c r="W91" s="100">
        <v>10669.037330406454</v>
      </c>
      <c r="X91" s="100">
        <v>7.8221577310143431</v>
      </c>
      <c r="Y91" s="100">
        <v>17965.931876593742</v>
      </c>
      <c r="Z91" s="100">
        <v>4.952767674366509</v>
      </c>
      <c r="AA91" s="100">
        <v>11375.516794484996</v>
      </c>
      <c r="AB91" s="100">
        <v>5.8524128356782184</v>
      </c>
      <c r="AC91" s="100">
        <v>13441.82180098573</v>
      </c>
      <c r="AD91" s="100">
        <v>5.5706967512259533</v>
      </c>
      <c r="AE91" s="100">
        <v>12794.776298215767</v>
      </c>
      <c r="AF91" s="100">
        <v>7.9820186007813732</v>
      </c>
      <c r="AG91" s="100">
        <v>18333.100322274655</v>
      </c>
      <c r="AH91" s="100">
        <v>4.3518282228074847</v>
      </c>
      <c r="AI91" s="100">
        <v>9995.2790621442291</v>
      </c>
      <c r="AJ91" s="100">
        <v>2.9103459567574816</v>
      </c>
      <c r="AK91" s="100">
        <v>6684.4825934805831</v>
      </c>
      <c r="AL91" s="100">
        <v>4.6033637316738067</v>
      </c>
      <c r="AM91" s="100">
        <v>10573.005818908397</v>
      </c>
      <c r="AN91" s="100">
        <v>3.5102740892072628</v>
      </c>
      <c r="AO91" s="100">
        <v>8062.39752809124</v>
      </c>
      <c r="AP91" s="100">
        <v>5.5279906916649812</v>
      </c>
      <c r="AQ91" s="100">
        <v>12696.689020616128</v>
      </c>
      <c r="AR91" s="100">
        <v>4.145251205719795</v>
      </c>
      <c r="AS91" s="100">
        <v>9520.8129692972234</v>
      </c>
      <c r="AT91" s="100">
        <v>0</v>
      </c>
      <c r="AU91" s="100">
        <v>0</v>
      </c>
      <c r="AV91" s="100">
        <v>6.905154552865306</v>
      </c>
      <c r="AW91" s="100">
        <v>15859.758977021032</v>
      </c>
      <c r="AX91" s="100">
        <v>3.6391234357357045</v>
      </c>
      <c r="AY91" s="100">
        <v>8358.338707197765</v>
      </c>
      <c r="AZ91" s="100">
        <v>6.4428238876614161</v>
      </c>
      <c r="BA91" s="100">
        <v>14797.87790518074</v>
      </c>
      <c r="BB91" s="100">
        <v>7.3026978687999797</v>
      </c>
      <c r="BC91" s="100">
        <v>16772.83646505979</v>
      </c>
      <c r="BD91" s="100">
        <v>5.6869937594261044</v>
      </c>
      <c r="BE91" s="100">
        <v>13061.887266649876</v>
      </c>
      <c r="BF91" s="100">
        <v>6.6674124967675485</v>
      </c>
      <c r="BG91" s="100">
        <v>15313.713022575703</v>
      </c>
      <c r="BH91" s="100">
        <v>1.5399968584794124</v>
      </c>
      <c r="BI91" s="100">
        <v>3537.0647845555141</v>
      </c>
      <c r="BJ91" s="100">
        <v>1.6331172077728739</v>
      </c>
      <c r="BK91" s="100">
        <v>3750.9436028127366</v>
      </c>
      <c r="BL91" s="100">
        <v>0.96303815890459887</v>
      </c>
      <c r="BM91" s="100">
        <v>2211.9060433720824</v>
      </c>
      <c r="BN91" s="100">
        <v>0</v>
      </c>
      <c r="BO91" s="100">
        <v>0</v>
      </c>
      <c r="BP91" s="100">
        <v>3.4516837192568102</v>
      </c>
      <c r="BQ91" s="100">
        <v>7927.8271663890409</v>
      </c>
      <c r="BR91" s="100">
        <v>1.3216671794540247</v>
      </c>
      <c r="BS91" s="100">
        <v>3035.6051777700036</v>
      </c>
      <c r="BT91" s="100">
        <v>1.5351997436646603</v>
      </c>
      <c r="BU91" s="100">
        <v>3526.0467712489913</v>
      </c>
      <c r="BV91" s="100">
        <v>1.5862590402477137</v>
      </c>
      <c r="BW91" s="100">
        <v>3643.3197636409482</v>
      </c>
      <c r="BX91" s="100">
        <v>3.2258157879097653</v>
      </c>
      <c r="BY91" s="100">
        <v>7409.0537016711478</v>
      </c>
      <c r="BZ91" s="100">
        <v>3.9486269007405199</v>
      </c>
      <c r="CA91" s="100">
        <v>9069.2062656208254</v>
      </c>
      <c r="CB91" s="100">
        <v>2.8782121579337447</v>
      </c>
      <c r="CC91" s="100">
        <v>6610.677684342224</v>
      </c>
      <c r="CD91" s="100">
        <v>2.9588517227034399</v>
      </c>
      <c r="CE91" s="100">
        <v>6795.8906367052596</v>
      </c>
      <c r="CF91" s="100">
        <v>1.8910567483944851</v>
      </c>
      <c r="CG91" s="100">
        <v>4343.3791397124533</v>
      </c>
      <c r="CH91" s="100">
        <v>2.5315641292074464</v>
      </c>
      <c r="CI91" s="100">
        <v>5814.4964919636623</v>
      </c>
      <c r="CJ91" s="100">
        <v>2.3117494442041142</v>
      </c>
      <c r="CK91" s="100">
        <v>5309.6261234480089</v>
      </c>
      <c r="CL91" s="100">
        <v>1.5916925793295067</v>
      </c>
      <c r="CM91" s="100">
        <v>3655.7995162040106</v>
      </c>
      <c r="CN91" s="100">
        <v>0</v>
      </c>
      <c r="CO91" s="100">
        <v>0</v>
      </c>
      <c r="CP91" s="100">
        <v>10.615261850523682</v>
      </c>
      <c r="CQ91" s="100">
        <v>24381.133418282789</v>
      </c>
      <c r="CR91" s="100">
        <v>7.3684423786991484</v>
      </c>
      <c r="CS91" s="100">
        <v>16923.838455396202</v>
      </c>
      <c r="CT91" s="100">
        <v>7.2948059042443605</v>
      </c>
      <c r="CU91" s="100">
        <v>16754.710200868445</v>
      </c>
    </row>
    <row r="92" spans="2:99">
      <c r="C92" s="99" t="s">
        <v>258</v>
      </c>
      <c r="D92" s="100">
        <v>12</v>
      </c>
      <c r="E92" s="100">
        <v>17049.599999999999</v>
      </c>
      <c r="F92" s="100">
        <v>11</v>
      </c>
      <c r="G92" s="100">
        <v>15628.8</v>
      </c>
      <c r="H92" s="100">
        <v>12</v>
      </c>
      <c r="I92" s="100">
        <v>17049.599999999999</v>
      </c>
      <c r="J92" s="100">
        <v>3.0696653609447622</v>
      </c>
      <c r="K92" s="100">
        <v>4361.3805448303183</v>
      </c>
      <c r="L92" s="100">
        <v>2.6150613320655167</v>
      </c>
      <c r="M92" s="100">
        <v>3715.4791405986862</v>
      </c>
      <c r="N92" s="100">
        <v>2.7513170327342609</v>
      </c>
      <c r="O92" s="100">
        <v>3909.0712401088376</v>
      </c>
      <c r="P92" s="100">
        <v>4.9599248530866911</v>
      </c>
      <c r="Q92" s="100">
        <v>7047.0612312655703</v>
      </c>
      <c r="R92" s="100">
        <v>3.2441096392589701</v>
      </c>
      <c r="S92" s="100">
        <v>4609.2309754591442</v>
      </c>
      <c r="T92" s="100">
        <v>8.6039238440671859</v>
      </c>
      <c r="U92" s="100">
        <v>12224.454997650657</v>
      </c>
      <c r="V92" s="100">
        <v>5.4193705236884062</v>
      </c>
      <c r="W92" s="100">
        <v>7699.8416400564874</v>
      </c>
      <c r="X92" s="100">
        <v>8.5332629792883736</v>
      </c>
      <c r="Y92" s="100">
        <v>12124.060040972921</v>
      </c>
      <c r="Z92" s="100">
        <v>5.4480444418031588</v>
      </c>
      <c r="AA92" s="100">
        <v>7740.5815429139275</v>
      </c>
      <c r="AB92" s="100">
        <v>7.0573213606707927</v>
      </c>
      <c r="AC92" s="100">
        <v>10027.042189241061</v>
      </c>
      <c r="AD92" s="100">
        <v>7.0082959128326507</v>
      </c>
      <c r="AE92" s="100">
        <v>9957.3868329526304</v>
      </c>
      <c r="AF92" s="100">
        <v>9.0704756827061068</v>
      </c>
      <c r="AG92" s="100">
        <v>12887.331849988836</v>
      </c>
      <c r="AH92" s="100">
        <v>4.5410381455382458</v>
      </c>
      <c r="AI92" s="100">
        <v>6451.9069971807394</v>
      </c>
      <c r="AJ92" s="100">
        <v>3.1043690205413141</v>
      </c>
      <c r="AK92" s="100">
        <v>4410.6875043850987</v>
      </c>
      <c r="AL92" s="100">
        <v>5.5240364780085685</v>
      </c>
      <c r="AM92" s="100">
        <v>7848.5510279545742</v>
      </c>
      <c r="AN92" s="100">
        <v>4.1928273843308981</v>
      </c>
      <c r="AO92" s="100">
        <v>5957.1691476573396</v>
      </c>
      <c r="AP92" s="100">
        <v>6.8792773051830878</v>
      </c>
      <c r="AQ92" s="100">
        <v>9774.0771952041305</v>
      </c>
      <c r="AR92" s="100">
        <v>4.145251205719795</v>
      </c>
      <c r="AS92" s="100">
        <v>5889.5729130866848</v>
      </c>
      <c r="AT92" s="100">
        <v>0</v>
      </c>
      <c r="AU92" s="100">
        <v>0</v>
      </c>
      <c r="AV92" s="100">
        <v>6.905154552865306</v>
      </c>
      <c r="AW92" s="100">
        <v>9810.8435887110263</v>
      </c>
      <c r="AX92" s="100">
        <v>4.022189060549989</v>
      </c>
      <c r="AY92" s="100">
        <v>5714.726217229424</v>
      </c>
      <c r="AZ92" s="100">
        <v>7.3213907814334274</v>
      </c>
      <c r="BA92" s="100">
        <v>10402.232022260614</v>
      </c>
      <c r="BB92" s="100">
        <v>9.1283723359999751</v>
      </c>
      <c r="BC92" s="100">
        <v>12969.591414988765</v>
      </c>
      <c r="BD92" s="100">
        <v>6.6905808934424762</v>
      </c>
      <c r="BE92" s="100">
        <v>9505.9773334030706</v>
      </c>
      <c r="BF92" s="100">
        <v>6.3775249969080905</v>
      </c>
      <c r="BG92" s="100">
        <v>9061.1875156070146</v>
      </c>
      <c r="BH92" s="100">
        <v>1.5399968584794124</v>
      </c>
      <c r="BI92" s="100">
        <v>2188.0275365275488</v>
      </c>
      <c r="BJ92" s="100">
        <v>1.7692103084206137</v>
      </c>
      <c r="BK92" s="100">
        <v>2513.694006204008</v>
      </c>
      <c r="BL92" s="100">
        <v>1.0593419747950588</v>
      </c>
      <c r="BM92" s="100">
        <v>1505.1130777888195</v>
      </c>
      <c r="BN92" s="100">
        <v>0</v>
      </c>
      <c r="BO92" s="100">
        <v>0</v>
      </c>
      <c r="BP92" s="100">
        <v>3.4516837192568102</v>
      </c>
      <c r="BQ92" s="100">
        <v>4904.1522283200757</v>
      </c>
      <c r="BR92" s="100">
        <v>1.423333885565873</v>
      </c>
      <c r="BS92" s="100">
        <v>2022.2727846119924</v>
      </c>
      <c r="BT92" s="100">
        <v>1.5351997436646603</v>
      </c>
      <c r="BU92" s="100">
        <v>2181.2117957987493</v>
      </c>
      <c r="BV92" s="100">
        <v>1.784541420278678</v>
      </c>
      <c r="BW92" s="100">
        <v>2535.4764499319458</v>
      </c>
      <c r="BX92" s="100">
        <v>2.9032342091187888</v>
      </c>
      <c r="BY92" s="100">
        <v>4124.9151643159748</v>
      </c>
      <c r="BZ92" s="100">
        <v>4.5561079623929075</v>
      </c>
      <c r="CA92" s="100">
        <v>6473.3181929678431</v>
      </c>
      <c r="CB92" s="100">
        <v>3.2379886776754625</v>
      </c>
      <c r="CC92" s="100">
        <v>4600.5343132412972</v>
      </c>
      <c r="CD92" s="100">
        <v>3.2547368949737838</v>
      </c>
      <c r="CE92" s="100">
        <v>4624.3301803787517</v>
      </c>
      <c r="CF92" s="100">
        <v>2.0486448107606923</v>
      </c>
      <c r="CG92" s="100">
        <v>2910.7145471287913</v>
      </c>
      <c r="CH92" s="100">
        <v>2.5315641292074464</v>
      </c>
      <c r="CI92" s="100">
        <v>3596.8463147779398</v>
      </c>
      <c r="CJ92" s="100">
        <v>2.4477347056278855</v>
      </c>
      <c r="CK92" s="100">
        <v>3477.7414697560998</v>
      </c>
      <c r="CL92" s="100">
        <v>1.736391904723098</v>
      </c>
      <c r="CM92" s="100">
        <v>2467.0656182305775</v>
      </c>
      <c r="CN92" s="100">
        <v>0</v>
      </c>
      <c r="CO92" s="100">
        <v>0</v>
      </c>
      <c r="CP92" s="100">
        <v>13.900938137590536</v>
      </c>
      <c r="CQ92" s="100">
        <v>19750.452905888633</v>
      </c>
      <c r="CR92" s="100">
        <v>8.2003632924232459</v>
      </c>
      <c r="CS92" s="100">
        <v>11651.076165874947</v>
      </c>
      <c r="CT92" s="100">
        <v>7.9130097944345597</v>
      </c>
      <c r="CU92" s="100">
        <v>11242.804315932623</v>
      </c>
    </row>
    <row r="93" spans="2:99">
      <c r="C93" s="99" t="s">
        <v>259</v>
      </c>
      <c r="D93" s="100">
        <v>10</v>
      </c>
      <c r="E93" s="100">
        <v>17724</v>
      </c>
      <c r="F93" s="100">
        <v>10</v>
      </c>
      <c r="G93" s="100">
        <v>17724</v>
      </c>
      <c r="H93" s="100">
        <v>12</v>
      </c>
      <c r="I93" s="100">
        <v>21268.799999999999</v>
      </c>
      <c r="J93" s="100">
        <v>2.8335372562567036</v>
      </c>
      <c r="K93" s="100">
        <v>5022.161432989381</v>
      </c>
      <c r="L93" s="100">
        <v>2.6150613320655167</v>
      </c>
      <c r="M93" s="100">
        <v>4634.9347049529215</v>
      </c>
      <c r="N93" s="100">
        <v>2.7513170327342609</v>
      </c>
      <c r="O93" s="100">
        <v>4876.434308818204</v>
      </c>
      <c r="P93" s="100">
        <v>4.2986015393417993</v>
      </c>
      <c r="Q93" s="100">
        <v>7618.8413683294048</v>
      </c>
      <c r="R93" s="100">
        <v>2.9196986753330729</v>
      </c>
      <c r="S93" s="100">
        <v>5174.873932160338</v>
      </c>
      <c r="T93" s="100">
        <v>7.4412314327067541</v>
      </c>
      <c r="U93" s="100">
        <v>13188.83859132945</v>
      </c>
      <c r="V93" s="100">
        <v>5.1613052606556247</v>
      </c>
      <c r="W93" s="100">
        <v>9147.8974439860285</v>
      </c>
      <c r="X93" s="100">
        <v>8.0591928137723521</v>
      </c>
      <c r="Y93" s="100">
        <v>14284.113343130115</v>
      </c>
      <c r="Z93" s="100">
        <v>5.4480444418031588</v>
      </c>
      <c r="AA93" s="100">
        <v>9656.1139686519182</v>
      </c>
      <c r="AB93" s="100">
        <v>6.7130617821014864</v>
      </c>
      <c r="AC93" s="100">
        <v>11898.230702596673</v>
      </c>
      <c r="AD93" s="100">
        <v>6.6488961224309771</v>
      </c>
      <c r="AE93" s="100">
        <v>11784.503487396663</v>
      </c>
      <c r="AF93" s="100">
        <v>8.52624714174374</v>
      </c>
      <c r="AG93" s="100">
        <v>15111.920434026604</v>
      </c>
      <c r="AH93" s="100">
        <v>5.1086679137305264</v>
      </c>
      <c r="AI93" s="100">
        <v>9054.6030102959849</v>
      </c>
      <c r="AJ93" s="100">
        <v>3.2983920843251462</v>
      </c>
      <c r="AK93" s="100">
        <v>5846.0701302578891</v>
      </c>
      <c r="AL93" s="100">
        <v>4.6033637316738067</v>
      </c>
      <c r="AM93" s="100">
        <v>8159.0018780186547</v>
      </c>
      <c r="AN93" s="100">
        <v>3.7052893163854441</v>
      </c>
      <c r="AO93" s="100">
        <v>6567.2547843615603</v>
      </c>
      <c r="AP93" s="100">
        <v>6.2650561172203112</v>
      </c>
      <c r="AQ93" s="100">
        <v>11104.185462161278</v>
      </c>
      <c r="AR93" s="100">
        <v>4.5597763262917752</v>
      </c>
      <c r="AS93" s="100">
        <v>8081.747560719542</v>
      </c>
      <c r="AT93" s="100">
        <v>0</v>
      </c>
      <c r="AU93" s="100">
        <v>0</v>
      </c>
      <c r="AV93" s="100">
        <v>7.717525676731813</v>
      </c>
      <c r="AW93" s="100">
        <v>13678.542509439465</v>
      </c>
      <c r="AX93" s="100">
        <v>3.6391234357357045</v>
      </c>
      <c r="AY93" s="100">
        <v>6449.9823774979623</v>
      </c>
      <c r="AZ93" s="100">
        <v>7.6142464126907639</v>
      </c>
      <c r="BA93" s="100">
        <v>13495.490341853108</v>
      </c>
      <c r="BB93" s="100">
        <v>7.6678327622399793</v>
      </c>
      <c r="BC93" s="100">
        <v>13590.466787794139</v>
      </c>
      <c r="BD93" s="100">
        <v>5.6869937594261044</v>
      </c>
      <c r="BE93" s="100">
        <v>10079.627739206826</v>
      </c>
      <c r="BF93" s="100">
        <v>6.3775249969080905</v>
      </c>
      <c r="BG93" s="100">
        <v>11303.525304519899</v>
      </c>
      <c r="BH93" s="100">
        <v>1.3474972511694858</v>
      </c>
      <c r="BI93" s="100">
        <v>2388.3041279727963</v>
      </c>
      <c r="BJ93" s="100">
        <v>1.6331172077728739</v>
      </c>
      <c r="BK93" s="100">
        <v>2894.5369390566416</v>
      </c>
      <c r="BL93" s="100">
        <v>0.96303815890459887</v>
      </c>
      <c r="BM93" s="100">
        <v>1706.888832842511</v>
      </c>
      <c r="BN93" s="100">
        <v>0</v>
      </c>
      <c r="BO93" s="100">
        <v>0</v>
      </c>
      <c r="BP93" s="100">
        <v>3.8831441841639114</v>
      </c>
      <c r="BQ93" s="100">
        <v>6882.4847520121157</v>
      </c>
      <c r="BR93" s="100">
        <v>1.423333885565873</v>
      </c>
      <c r="BS93" s="100">
        <v>2522.7169787769531</v>
      </c>
      <c r="BT93" s="100">
        <v>1.7545139927596118</v>
      </c>
      <c r="BU93" s="100">
        <v>3109.7006007671357</v>
      </c>
      <c r="BV93" s="100">
        <v>1.6854002302631956</v>
      </c>
      <c r="BW93" s="100">
        <v>2987.2033681184876</v>
      </c>
      <c r="BX93" s="100">
        <v>2.9032342091187888</v>
      </c>
      <c r="BY93" s="100">
        <v>5145.6923122421413</v>
      </c>
      <c r="BZ93" s="100">
        <v>4.2523674315667135</v>
      </c>
      <c r="CA93" s="100">
        <v>7536.8960357088426</v>
      </c>
      <c r="CB93" s="100">
        <v>2.8782121579337447</v>
      </c>
      <c r="CC93" s="100">
        <v>5101.3432287217684</v>
      </c>
      <c r="CD93" s="100">
        <v>3.2547368949737838</v>
      </c>
      <c r="CE93" s="100">
        <v>5768.6956726515336</v>
      </c>
      <c r="CF93" s="100">
        <v>1.8910567483944851</v>
      </c>
      <c r="CG93" s="100">
        <v>3351.7089808543851</v>
      </c>
      <c r="CH93" s="100">
        <v>2.664804346534154</v>
      </c>
      <c r="CI93" s="100">
        <v>4723.0992237971341</v>
      </c>
      <c r="CJ93" s="100">
        <v>2.4477347056278855</v>
      </c>
      <c r="CK93" s="100">
        <v>4338.3649922548639</v>
      </c>
      <c r="CL93" s="100">
        <v>1.8810912301166895</v>
      </c>
      <c r="CM93" s="100">
        <v>3334.0460962588204</v>
      </c>
      <c r="CN93" s="100">
        <v>0</v>
      </c>
      <c r="CO93" s="100">
        <v>0</v>
      </c>
      <c r="CP93" s="100">
        <v>11.878983499395549</v>
      </c>
      <c r="CQ93" s="100">
        <v>21054.310354328671</v>
      </c>
      <c r="CR93" s="100">
        <v>6.8930589994282352</v>
      </c>
      <c r="CS93" s="100">
        <v>12217.257770586602</v>
      </c>
      <c r="CT93" s="100">
        <v>7.7893690163965195</v>
      </c>
      <c r="CU93" s="100">
        <v>13805.87764466119</v>
      </c>
    </row>
    <row r="94" spans="2:99">
      <c r="C94" s="99" t="s">
        <v>260</v>
      </c>
      <c r="D94" s="100">
        <v>11</v>
      </c>
      <c r="E94" s="100">
        <v>26347.199999999997</v>
      </c>
      <c r="F94" s="100">
        <v>11</v>
      </c>
      <c r="G94" s="100">
        <v>26347.199999999997</v>
      </c>
      <c r="H94" s="100">
        <v>11</v>
      </c>
      <c r="I94" s="100">
        <v>26347.199999999997</v>
      </c>
      <c r="J94" s="100">
        <v>2.8335372562567036</v>
      </c>
      <c r="K94" s="100">
        <v>6786.8884361860555</v>
      </c>
      <c r="L94" s="100">
        <v>2.6150613320655167</v>
      </c>
      <c r="M94" s="100">
        <v>6263.5949025633254</v>
      </c>
      <c r="N94" s="100">
        <v>2.7513170327342609</v>
      </c>
      <c r="O94" s="100">
        <v>6589.9545568051008</v>
      </c>
      <c r="P94" s="100">
        <v>4.6292631962142448</v>
      </c>
      <c r="Q94" s="100">
        <v>11088.011207572357</v>
      </c>
      <c r="R94" s="100">
        <v>2.9196986753330729</v>
      </c>
      <c r="S94" s="100">
        <v>6993.2622671577756</v>
      </c>
      <c r="T94" s="100">
        <v>6.9761544681625818</v>
      </c>
      <c r="U94" s="100">
        <v>16709.285182143016</v>
      </c>
      <c r="V94" s="100">
        <v>4.9032399976228431</v>
      </c>
      <c r="W94" s="100">
        <v>11744.240442306233</v>
      </c>
      <c r="X94" s="100">
        <v>7.5851226482563323</v>
      </c>
      <c r="Y94" s="100">
        <v>18167.885767103566</v>
      </c>
      <c r="Z94" s="100">
        <v>4.7051292906481832</v>
      </c>
      <c r="AA94" s="100">
        <v>11269.725676960528</v>
      </c>
      <c r="AB94" s="100">
        <v>5.8524128356782184</v>
      </c>
      <c r="AC94" s="100">
        <v>14017.699224016467</v>
      </c>
      <c r="AD94" s="100">
        <v>5.930096541627627</v>
      </c>
      <c r="AE94" s="100">
        <v>14203.767236506492</v>
      </c>
      <c r="AF94" s="100">
        <v>6.8935615188566395</v>
      </c>
      <c r="AG94" s="100">
        <v>16511.45854996542</v>
      </c>
      <c r="AH94" s="100">
        <v>4.9194579909997662</v>
      </c>
      <c r="AI94" s="100">
        <v>11783.085780042638</v>
      </c>
      <c r="AJ94" s="100">
        <v>2.9103459567574816</v>
      </c>
      <c r="AK94" s="100">
        <v>6970.8606356255195</v>
      </c>
      <c r="AL94" s="100">
        <v>4.5112964570403307</v>
      </c>
      <c r="AM94" s="100">
        <v>10805.457273902999</v>
      </c>
      <c r="AN94" s="100">
        <v>3.4127664756181724</v>
      </c>
      <c r="AO94" s="100">
        <v>8174.2582624006454</v>
      </c>
      <c r="AP94" s="100">
        <v>6.0193676420352018</v>
      </c>
      <c r="AQ94" s="100">
        <v>14417.589376202714</v>
      </c>
      <c r="AR94" s="100">
        <v>4.145251205719795</v>
      </c>
      <c r="AS94" s="100">
        <v>9928.7056879400516</v>
      </c>
      <c r="AT94" s="100">
        <v>0</v>
      </c>
      <c r="AU94" s="100">
        <v>0</v>
      </c>
      <c r="AV94" s="100">
        <v>7.3113401147985595</v>
      </c>
      <c r="AW94" s="100">
        <v>17512.121842965509</v>
      </c>
      <c r="AX94" s="100">
        <v>3.8306562481428466</v>
      </c>
      <c r="AY94" s="100">
        <v>9175.1878455517453</v>
      </c>
      <c r="AZ94" s="100">
        <v>7.0285351501760891</v>
      </c>
      <c r="BA94" s="100">
        <v>16834.747391701767</v>
      </c>
      <c r="BB94" s="100">
        <v>7.6678327622399793</v>
      </c>
      <c r="BC94" s="100">
        <v>18365.993032117196</v>
      </c>
      <c r="BD94" s="100">
        <v>6.6905808934424762</v>
      </c>
      <c r="BE94" s="100">
        <v>16025.279355973418</v>
      </c>
      <c r="BF94" s="100">
        <v>6.6674124967675485</v>
      </c>
      <c r="BG94" s="100">
        <v>15969.78641225763</v>
      </c>
      <c r="BH94" s="100">
        <v>1.4437470548244491</v>
      </c>
      <c r="BI94" s="100">
        <v>3458.0629457155201</v>
      </c>
      <c r="BJ94" s="100">
        <v>1.7692103084206137</v>
      </c>
      <c r="BK94" s="100">
        <v>4237.6125307290531</v>
      </c>
      <c r="BL94" s="100">
        <v>0.96303815890459887</v>
      </c>
      <c r="BM94" s="100">
        <v>2306.6689982082949</v>
      </c>
      <c r="BN94" s="100">
        <v>0</v>
      </c>
      <c r="BO94" s="100">
        <v>0</v>
      </c>
      <c r="BP94" s="100">
        <v>3.020223254349709</v>
      </c>
      <c r="BQ94" s="100">
        <v>7234.0387388184226</v>
      </c>
      <c r="BR94" s="100">
        <v>1.2200004733421765</v>
      </c>
      <c r="BS94" s="100">
        <v>2922.1451337491812</v>
      </c>
      <c r="BT94" s="100">
        <v>1.4255426191171845</v>
      </c>
      <c r="BU94" s="100">
        <v>3414.4596813094799</v>
      </c>
      <c r="BV94" s="100">
        <v>1.6854002302631956</v>
      </c>
      <c r="BW94" s="100">
        <v>4036.8706315264058</v>
      </c>
      <c r="BX94" s="100">
        <v>2.9032342091187888</v>
      </c>
      <c r="BY94" s="100">
        <v>6953.8265776813223</v>
      </c>
      <c r="BZ94" s="100">
        <v>3.6448863699143259</v>
      </c>
      <c r="CA94" s="100">
        <v>8730.2318332187933</v>
      </c>
      <c r="CB94" s="100">
        <v>3.2379886776754625</v>
      </c>
      <c r="CC94" s="100">
        <v>7755.6304807682673</v>
      </c>
      <c r="CD94" s="100">
        <v>3.2547368949737838</v>
      </c>
      <c r="CE94" s="100">
        <v>7795.7458108412065</v>
      </c>
      <c r="CF94" s="100">
        <v>1.8910567483944851</v>
      </c>
      <c r="CG94" s="100">
        <v>4529.4591237544701</v>
      </c>
      <c r="CH94" s="100">
        <v>2.7980445638608615</v>
      </c>
      <c r="CI94" s="100">
        <v>6701.8763393595355</v>
      </c>
      <c r="CJ94" s="100">
        <v>2.0397789213565711</v>
      </c>
      <c r="CK94" s="100">
        <v>4885.6784724332592</v>
      </c>
      <c r="CL94" s="100">
        <v>1.5916925793295067</v>
      </c>
      <c r="CM94" s="100">
        <v>3812.4220660100341</v>
      </c>
      <c r="CN94" s="100">
        <v>0</v>
      </c>
      <c r="CO94" s="100">
        <v>0</v>
      </c>
      <c r="CP94" s="100">
        <v>11.878983499395549</v>
      </c>
      <c r="CQ94" s="100">
        <v>28452.541277752218</v>
      </c>
      <c r="CR94" s="100">
        <v>6.0611380857041386</v>
      </c>
      <c r="CS94" s="100">
        <v>14517.637942878551</v>
      </c>
      <c r="CT94" s="100">
        <v>7.2948059042443605</v>
      </c>
      <c r="CU94" s="100">
        <v>17472.51910184609</v>
      </c>
    </row>
    <row r="95" spans="2:99">
      <c r="B95" s="99" t="s">
        <v>132</v>
      </c>
      <c r="C95" s="99" t="s">
        <v>261</v>
      </c>
      <c r="D95" s="100">
        <v>32</v>
      </c>
      <c r="E95" s="100">
        <v>55449.599999999999</v>
      </c>
      <c r="F95" s="100">
        <v>40</v>
      </c>
      <c r="G95" s="100">
        <v>69312</v>
      </c>
      <c r="H95" s="100">
        <v>54</v>
      </c>
      <c r="I95" s="100">
        <v>93571.199999999997</v>
      </c>
      <c r="J95" s="100">
        <v>11.334149025026814</v>
      </c>
      <c r="K95" s="100">
        <v>19639.813430566464</v>
      </c>
      <c r="L95" s="100">
        <v>4.5763573311146546</v>
      </c>
      <c r="M95" s="100">
        <v>7929.9119833554732</v>
      </c>
      <c r="N95" s="100">
        <v>5.1587194363767388</v>
      </c>
      <c r="O95" s="100">
        <v>8939.0290393536125</v>
      </c>
      <c r="P95" s="100">
        <v>4.6292631962142448</v>
      </c>
      <c r="Q95" s="100">
        <v>8021.5872664000435</v>
      </c>
      <c r="R95" s="100">
        <v>3.8929315671107645</v>
      </c>
      <c r="S95" s="100">
        <v>6745.6718194895329</v>
      </c>
      <c r="T95" s="100">
        <v>2.3253848227208609</v>
      </c>
      <c r="U95" s="100">
        <v>4029.4268208107078</v>
      </c>
      <c r="V95" s="100">
        <v>2.8387178933605934</v>
      </c>
      <c r="W95" s="100">
        <v>4918.930365615236</v>
      </c>
      <c r="X95" s="100">
        <v>3.5555262413701558</v>
      </c>
      <c r="Y95" s="100">
        <v>6161.0158710462056</v>
      </c>
      <c r="Z95" s="100">
        <v>3.7145757557748813</v>
      </c>
      <c r="AA95" s="100">
        <v>6436.6168696067143</v>
      </c>
      <c r="AB95" s="100">
        <v>1.5491681035618814</v>
      </c>
      <c r="AC95" s="100">
        <v>2684.398489852028</v>
      </c>
      <c r="AD95" s="100">
        <v>2.8751983232133953</v>
      </c>
      <c r="AE95" s="100">
        <v>4982.143654464171</v>
      </c>
      <c r="AF95" s="100">
        <v>2.1769141638494656</v>
      </c>
      <c r="AG95" s="100">
        <v>3772.1568631183536</v>
      </c>
      <c r="AH95" s="100">
        <v>2.4597289954998831</v>
      </c>
      <c r="AI95" s="100">
        <v>4262.2184034021975</v>
      </c>
      <c r="AJ95" s="100">
        <v>1.9402306378383214</v>
      </c>
      <c r="AK95" s="100">
        <v>3362.0316492462434</v>
      </c>
      <c r="AL95" s="100">
        <v>1.1968745702351899</v>
      </c>
      <c r="AM95" s="100">
        <v>2073.9442553035369</v>
      </c>
      <c r="AN95" s="100">
        <v>1.1700913630690877</v>
      </c>
      <c r="AO95" s="100">
        <v>2027.5343139261151</v>
      </c>
      <c r="AP95" s="100">
        <v>2.3340405142585476</v>
      </c>
      <c r="AQ95" s="100">
        <v>4044.4254031072114</v>
      </c>
      <c r="AR95" s="100">
        <v>2.9016758440038566</v>
      </c>
      <c r="AS95" s="100">
        <v>5028.0239024898829</v>
      </c>
      <c r="AT95" s="100">
        <v>0</v>
      </c>
      <c r="AU95" s="100">
        <v>0</v>
      </c>
      <c r="AV95" s="100">
        <v>8.5298968005983191</v>
      </c>
      <c r="AW95" s="100">
        <v>14780.605176076768</v>
      </c>
      <c r="AX95" s="100">
        <v>4.2137218729571311</v>
      </c>
      <c r="AY95" s="100">
        <v>7301.5372614601165</v>
      </c>
      <c r="AZ95" s="100">
        <v>3.2214119438307081</v>
      </c>
      <c r="BA95" s="100">
        <v>5582.0626162698509</v>
      </c>
      <c r="BB95" s="100">
        <v>2.921079147519992</v>
      </c>
      <c r="BC95" s="100">
        <v>5061.6459468226421</v>
      </c>
      <c r="BD95" s="100">
        <v>4.0143485360654854</v>
      </c>
      <c r="BE95" s="100">
        <v>6956.0631432942728</v>
      </c>
      <c r="BF95" s="100">
        <v>3.4786499983135042</v>
      </c>
      <c r="BG95" s="100">
        <v>6027.8047170776399</v>
      </c>
      <c r="BH95" s="100">
        <v>4.5237407717832738</v>
      </c>
      <c r="BI95" s="100">
        <v>7838.738009346057</v>
      </c>
      <c r="BJ95" s="100">
        <v>3.2662344155457479</v>
      </c>
      <c r="BK95" s="100">
        <v>5659.7309952576716</v>
      </c>
      <c r="BL95" s="100">
        <v>2.600203029042417</v>
      </c>
      <c r="BM95" s="100">
        <v>4505.6318087247</v>
      </c>
      <c r="BN95" s="100">
        <v>0</v>
      </c>
      <c r="BO95" s="100">
        <v>0</v>
      </c>
      <c r="BP95" s="100">
        <v>13.806734877027241</v>
      </c>
      <c r="BQ95" s="100">
        <v>23924.310194912803</v>
      </c>
      <c r="BR95" s="100">
        <v>7.1166694278293638</v>
      </c>
      <c r="BS95" s="100">
        <v>12331.764784542722</v>
      </c>
      <c r="BT95" s="100">
        <v>5.2635419782788357</v>
      </c>
      <c r="BU95" s="100">
        <v>9120.6655399615665</v>
      </c>
      <c r="BV95" s="100">
        <v>7.3364480611456759</v>
      </c>
      <c r="BW95" s="100">
        <v>12712.597200353226</v>
      </c>
      <c r="BX95" s="100">
        <v>7.7419578909834366</v>
      </c>
      <c r="BY95" s="100">
        <v>13415.264633496099</v>
      </c>
      <c r="BZ95" s="100">
        <v>5.1635890240452955</v>
      </c>
      <c r="CA95" s="100">
        <v>8947.467060865687</v>
      </c>
      <c r="CB95" s="100">
        <v>6.8357538750926432</v>
      </c>
      <c r="CC95" s="100">
        <v>11844.994314760532</v>
      </c>
      <c r="CD95" s="100">
        <v>8.5806699958399761</v>
      </c>
      <c r="CE95" s="100">
        <v>14868.584968791511</v>
      </c>
      <c r="CF95" s="100">
        <v>11.031164365634497</v>
      </c>
      <c r="CG95" s="100">
        <v>19114.801612771458</v>
      </c>
      <c r="CH95" s="100">
        <v>12.391340211383817</v>
      </c>
      <c r="CI95" s="100">
        <v>21471.714318285878</v>
      </c>
      <c r="CJ95" s="100">
        <v>10.878820913901713</v>
      </c>
      <c r="CK95" s="100">
        <v>18850.820879608887</v>
      </c>
      <c r="CL95" s="100">
        <v>10.273652102944997</v>
      </c>
      <c r="CM95" s="100">
        <v>17802.184363983091</v>
      </c>
      <c r="CN95" s="100">
        <v>0</v>
      </c>
      <c r="CO95" s="100">
        <v>0</v>
      </c>
      <c r="CP95" s="100">
        <v>3.7911649466156008</v>
      </c>
      <c r="CQ95" s="100">
        <v>6569.330619495513</v>
      </c>
      <c r="CR95" s="100">
        <v>1.9015335170836511</v>
      </c>
      <c r="CS95" s="100">
        <v>3294.9772784025508</v>
      </c>
      <c r="CT95" s="100">
        <v>1.3600485584184401</v>
      </c>
      <c r="CU95" s="100">
        <v>2356.692142027473</v>
      </c>
    </row>
    <row r="96" spans="2:99">
      <c r="C96" s="99" t="s">
        <v>262</v>
      </c>
      <c r="D96" s="100">
        <v>35</v>
      </c>
      <c r="E96" s="100">
        <v>28811.999999999996</v>
      </c>
      <c r="F96" s="100">
        <v>47</v>
      </c>
      <c r="G96" s="100">
        <v>38690.399999999994</v>
      </c>
      <c r="H96" s="100">
        <v>56</v>
      </c>
      <c r="I96" s="100">
        <v>46099.199999999997</v>
      </c>
      <c r="J96" s="100">
        <v>11.334149025026814</v>
      </c>
      <c r="K96" s="100">
        <v>9330.2714774020733</v>
      </c>
      <c r="L96" s="100">
        <v>4.9032399976228431</v>
      </c>
      <c r="M96" s="100">
        <v>4036.3471660431242</v>
      </c>
      <c r="N96" s="100">
        <v>4.8148048072849567</v>
      </c>
      <c r="O96" s="100">
        <v>3963.5473173569762</v>
      </c>
      <c r="P96" s="100">
        <v>4.6292631962142448</v>
      </c>
      <c r="Q96" s="100">
        <v>3810.8094631235658</v>
      </c>
      <c r="R96" s="100">
        <v>4.541753494962558</v>
      </c>
      <c r="S96" s="100">
        <v>3738.7714770531775</v>
      </c>
      <c r="T96" s="100">
        <v>2.0928463404487747</v>
      </c>
      <c r="U96" s="100">
        <v>1722.8311074574312</v>
      </c>
      <c r="V96" s="100">
        <v>3.3548484194261561</v>
      </c>
      <c r="W96" s="100">
        <v>2761.7112188716114</v>
      </c>
      <c r="X96" s="100">
        <v>3.7925613241281662</v>
      </c>
      <c r="Y96" s="100">
        <v>3122.0364820223062</v>
      </c>
      <c r="Z96" s="100">
        <v>4.2098525232115325</v>
      </c>
      <c r="AA96" s="100">
        <v>3465.5505971077332</v>
      </c>
      <c r="AB96" s="100">
        <v>1.7212978928465348</v>
      </c>
      <c r="AC96" s="100">
        <v>1416.9724253912673</v>
      </c>
      <c r="AD96" s="100">
        <v>2.695498428012558</v>
      </c>
      <c r="AE96" s="100">
        <v>2218.9343059399375</v>
      </c>
      <c r="AF96" s="100">
        <v>2.1769141638494656</v>
      </c>
      <c r="AG96" s="100">
        <v>1792.0357396808799</v>
      </c>
      <c r="AH96" s="100">
        <v>2.6489389182306429</v>
      </c>
      <c r="AI96" s="100">
        <v>2180.6065174874652</v>
      </c>
      <c r="AJ96" s="100">
        <v>2.1342537016221534</v>
      </c>
      <c r="AK96" s="100">
        <v>1756.9176471753565</v>
      </c>
      <c r="AL96" s="100">
        <v>1.1968745702351899</v>
      </c>
      <c r="AM96" s="100">
        <v>985.26714621760823</v>
      </c>
      <c r="AN96" s="100">
        <v>1.3651065902472688</v>
      </c>
      <c r="AO96" s="100">
        <v>1123.7557450915515</v>
      </c>
      <c r="AP96" s="100">
        <v>2.3340405142585476</v>
      </c>
      <c r="AQ96" s="100">
        <v>1921.3821513376363</v>
      </c>
      <c r="AR96" s="100">
        <v>3.7307260851478157</v>
      </c>
      <c r="AS96" s="100">
        <v>3071.1337132936815</v>
      </c>
      <c r="AT96" s="100">
        <v>0</v>
      </c>
      <c r="AU96" s="100">
        <v>0</v>
      </c>
      <c r="AV96" s="100">
        <v>9.3422679244648261</v>
      </c>
      <c r="AW96" s="100">
        <v>7690.554955419444</v>
      </c>
      <c r="AX96" s="100">
        <v>4.5967874977714152</v>
      </c>
      <c r="AY96" s="100">
        <v>3784.0754681654284</v>
      </c>
      <c r="AZ96" s="100">
        <v>3.2214119438307081</v>
      </c>
      <c r="BA96" s="100">
        <v>2651.8663121614386</v>
      </c>
      <c r="BB96" s="100">
        <v>2.921079147519992</v>
      </c>
      <c r="BC96" s="100">
        <v>2404.6323542384571</v>
      </c>
      <c r="BD96" s="100">
        <v>4.0143485360654854</v>
      </c>
      <c r="BE96" s="100">
        <v>3304.6117148891071</v>
      </c>
      <c r="BF96" s="100">
        <v>3.4786499983135042</v>
      </c>
      <c r="BG96" s="100">
        <v>2863.6246786116762</v>
      </c>
      <c r="BH96" s="100">
        <v>4.6199905754382371</v>
      </c>
      <c r="BI96" s="100">
        <v>3803.1762417007567</v>
      </c>
      <c r="BJ96" s="100">
        <v>3.5384206168412273</v>
      </c>
      <c r="BK96" s="100">
        <v>2912.827851783698</v>
      </c>
      <c r="BL96" s="100">
        <v>2.8891144767137966</v>
      </c>
      <c r="BM96" s="100">
        <v>2378.3190372307972</v>
      </c>
      <c r="BN96" s="100">
        <v>0</v>
      </c>
      <c r="BO96" s="100">
        <v>0</v>
      </c>
      <c r="BP96" s="100">
        <v>15.532576736655646</v>
      </c>
      <c r="BQ96" s="100">
        <v>12786.417169614926</v>
      </c>
      <c r="BR96" s="100">
        <v>7.9300030767241481</v>
      </c>
      <c r="BS96" s="100">
        <v>6527.9785327593181</v>
      </c>
      <c r="BT96" s="100">
        <v>5.3731991028263115</v>
      </c>
      <c r="BU96" s="100">
        <v>4423.2175014466193</v>
      </c>
      <c r="BV96" s="100">
        <v>9.6166954315017641</v>
      </c>
      <c r="BW96" s="100">
        <v>7916.4636792122519</v>
      </c>
      <c r="BX96" s="100">
        <v>8.3871210485653904</v>
      </c>
      <c r="BY96" s="100">
        <v>6904.2780471790293</v>
      </c>
      <c r="BZ96" s="100">
        <v>6.0748106165238767</v>
      </c>
      <c r="CA96" s="100">
        <v>5000.7840995224551</v>
      </c>
      <c r="CB96" s="100">
        <v>7.9150834343177978</v>
      </c>
      <c r="CC96" s="100">
        <v>6515.6966831304107</v>
      </c>
      <c r="CD96" s="100">
        <v>8.5806699958399761</v>
      </c>
      <c r="CE96" s="100">
        <v>7063.6075405754682</v>
      </c>
      <c r="CF96" s="100">
        <v>12.764633051662775</v>
      </c>
      <c r="CG96" s="100">
        <v>10507.845928128796</v>
      </c>
      <c r="CH96" s="100">
        <v>12.924301080690649</v>
      </c>
      <c r="CI96" s="100">
        <v>10639.28464962454</v>
      </c>
      <c r="CJ96" s="100">
        <v>11.694732482444342</v>
      </c>
      <c r="CK96" s="100">
        <v>9627.1037795481825</v>
      </c>
      <c r="CL96" s="100">
        <v>13.167638610816827</v>
      </c>
      <c r="CM96" s="100">
        <v>10839.600104424411</v>
      </c>
      <c r="CN96" s="100">
        <v>0</v>
      </c>
      <c r="CO96" s="100">
        <v>0</v>
      </c>
      <c r="CP96" s="100">
        <v>3.7911649466156008</v>
      </c>
      <c r="CQ96" s="100">
        <v>3120.8869840539624</v>
      </c>
      <c r="CR96" s="100">
        <v>2.0203793619013797</v>
      </c>
      <c r="CS96" s="100">
        <v>1663.1762907172156</v>
      </c>
      <c r="CT96" s="100">
        <v>1.60733011449452</v>
      </c>
      <c r="CU96" s="100">
        <v>1323.1541502518887</v>
      </c>
    </row>
    <row r="97" spans="2:99">
      <c r="C97" s="99" t="s">
        <v>263</v>
      </c>
      <c r="D97" s="100">
        <v>28</v>
      </c>
      <c r="E97" s="100">
        <v>51206.400000000001</v>
      </c>
      <c r="F97" s="100">
        <v>40</v>
      </c>
      <c r="G97" s="100">
        <v>73152</v>
      </c>
      <c r="H97" s="100">
        <v>53</v>
      </c>
      <c r="I97" s="100">
        <v>96926.399999999994</v>
      </c>
      <c r="J97" s="100">
        <v>10.625764710962638</v>
      </c>
      <c r="K97" s="100">
        <v>19432.398503408473</v>
      </c>
      <c r="L97" s="100">
        <v>4.9032399976228431</v>
      </c>
      <c r="M97" s="100">
        <v>8967.0453076526555</v>
      </c>
      <c r="N97" s="100">
        <v>4.4708901781931738</v>
      </c>
      <c r="O97" s="100">
        <v>8176.3639578796765</v>
      </c>
      <c r="P97" s="100">
        <v>4.6292631962142448</v>
      </c>
      <c r="Q97" s="100">
        <v>8465.99653323661</v>
      </c>
      <c r="R97" s="100">
        <v>3.8929315671107645</v>
      </c>
      <c r="S97" s="100">
        <v>7119.3932499321663</v>
      </c>
      <c r="T97" s="100">
        <v>1.8603078581766885</v>
      </c>
      <c r="U97" s="100">
        <v>3402.131011033528</v>
      </c>
      <c r="V97" s="100">
        <v>2.8387178933605934</v>
      </c>
      <c r="W97" s="100">
        <v>5191.4472833778527</v>
      </c>
      <c r="X97" s="100">
        <v>3.3184911586121455</v>
      </c>
      <c r="Y97" s="100">
        <v>6068.8566308698919</v>
      </c>
      <c r="Z97" s="100">
        <v>3.4669373720565564</v>
      </c>
      <c r="AA97" s="100">
        <v>6340.3350660170299</v>
      </c>
      <c r="AB97" s="100">
        <v>1.8934276821311884</v>
      </c>
      <c r="AC97" s="100">
        <v>3462.7005450815172</v>
      </c>
      <c r="AD97" s="100">
        <v>2.5157985328117207</v>
      </c>
      <c r="AE97" s="100">
        <v>4600.8923568060745</v>
      </c>
      <c r="AF97" s="100">
        <v>2.1769141638494656</v>
      </c>
      <c r="AG97" s="100">
        <v>3981.1406228479027</v>
      </c>
      <c r="AH97" s="100">
        <v>2.6489389182306429</v>
      </c>
      <c r="AI97" s="100">
        <v>4844.3794936601998</v>
      </c>
      <c r="AJ97" s="100">
        <v>1.8432191059464054</v>
      </c>
      <c r="AK97" s="100">
        <v>3370.8791009547858</v>
      </c>
      <c r="AL97" s="100">
        <v>1.1048072956017136</v>
      </c>
      <c r="AM97" s="100">
        <v>2020.4715821964139</v>
      </c>
      <c r="AN97" s="100">
        <v>1.2675989766581783</v>
      </c>
      <c r="AO97" s="100">
        <v>2318.1850085124765</v>
      </c>
      <c r="AP97" s="100">
        <v>1.965507801480882</v>
      </c>
      <c r="AQ97" s="100">
        <v>3594.5206673482371</v>
      </c>
      <c r="AR97" s="100">
        <v>3.1089384042898467</v>
      </c>
      <c r="AS97" s="100">
        <v>5685.6265537652716</v>
      </c>
      <c r="AT97" s="100">
        <v>0</v>
      </c>
      <c r="AU97" s="100">
        <v>0</v>
      </c>
      <c r="AV97" s="100">
        <v>8.5298968005983191</v>
      </c>
      <c r="AW97" s="100">
        <v>15599.475268934206</v>
      </c>
      <c r="AX97" s="100">
        <v>4.2137218729571311</v>
      </c>
      <c r="AY97" s="100">
        <v>7706.0545612640008</v>
      </c>
      <c r="AZ97" s="100">
        <v>2.9285563125733707</v>
      </c>
      <c r="BA97" s="100">
        <v>5355.7437844341803</v>
      </c>
      <c r="BB97" s="100">
        <v>2.5559442540799928</v>
      </c>
      <c r="BC97" s="100">
        <v>4674.3108518614908</v>
      </c>
      <c r="BD97" s="100">
        <v>3.3452904467212381</v>
      </c>
      <c r="BE97" s="100">
        <v>6117.8671689638004</v>
      </c>
      <c r="BF97" s="100">
        <v>3.4786499983135042</v>
      </c>
      <c r="BG97" s="100">
        <v>6361.7551169157359</v>
      </c>
      <c r="BH97" s="100">
        <v>3.8499921461985314</v>
      </c>
      <c r="BI97" s="100">
        <v>7040.8656369678738</v>
      </c>
      <c r="BJ97" s="100">
        <v>3.1301413148980091</v>
      </c>
      <c r="BK97" s="100">
        <v>5724.4024366854792</v>
      </c>
      <c r="BL97" s="100">
        <v>2.4075953972614972</v>
      </c>
      <c r="BM97" s="100">
        <v>4403.0104625118256</v>
      </c>
      <c r="BN97" s="100">
        <v>0</v>
      </c>
      <c r="BO97" s="100">
        <v>0</v>
      </c>
      <c r="BP97" s="100">
        <v>15.316846504202093</v>
      </c>
      <c r="BQ97" s="100">
        <v>28011.448886884787</v>
      </c>
      <c r="BR97" s="100">
        <v>6.6083358972701243</v>
      </c>
      <c r="BS97" s="100">
        <v>12085.324688927603</v>
      </c>
      <c r="BT97" s="100">
        <v>5.2635419782788357</v>
      </c>
      <c r="BU97" s="100">
        <v>9625.9655698763345</v>
      </c>
      <c r="BV97" s="100">
        <v>7.9312952012385685</v>
      </c>
      <c r="BW97" s="100">
        <v>14504.752664025094</v>
      </c>
      <c r="BX97" s="100">
        <v>7.4193763121924601</v>
      </c>
      <c r="BY97" s="100">
        <v>13568.55539973757</v>
      </c>
      <c r="BZ97" s="100">
        <v>6.0748106165238767</v>
      </c>
      <c r="CA97" s="100">
        <v>11109.613655498866</v>
      </c>
      <c r="CB97" s="100">
        <v>6.475977355350925</v>
      </c>
      <c r="CC97" s="100">
        <v>11843.267387465772</v>
      </c>
      <c r="CD97" s="100">
        <v>9.468325512651008</v>
      </c>
      <c r="CE97" s="100">
        <v>17315.673697536164</v>
      </c>
      <c r="CF97" s="100">
        <v>9.6128718043386332</v>
      </c>
      <c r="CG97" s="100">
        <v>17580.019955774493</v>
      </c>
      <c r="CH97" s="100">
        <v>11.991619559403691</v>
      </c>
      <c r="CI97" s="100">
        <v>21930.27385023747</v>
      </c>
      <c r="CJ97" s="100">
        <v>9.9269240839353134</v>
      </c>
      <c r="CK97" s="100">
        <v>18154.358764700901</v>
      </c>
      <c r="CL97" s="100">
        <v>9.9842534521578141</v>
      </c>
      <c r="CM97" s="100">
        <v>18259.202713306211</v>
      </c>
      <c r="CN97" s="100">
        <v>0</v>
      </c>
      <c r="CO97" s="100">
        <v>0</v>
      </c>
      <c r="CP97" s="100">
        <v>3.2856762870668543</v>
      </c>
      <c r="CQ97" s="100">
        <v>6008.8447937878627</v>
      </c>
      <c r="CR97" s="100">
        <v>1.9015335170836511</v>
      </c>
      <c r="CS97" s="100">
        <v>3477.5244960425812</v>
      </c>
      <c r="CT97" s="100">
        <v>1.3600485584184401</v>
      </c>
      <c r="CU97" s="100">
        <v>2487.2568036356433</v>
      </c>
    </row>
    <row r="98" spans="2:99">
      <c r="C98" s="99" t="s">
        <v>264</v>
      </c>
      <c r="D98" s="100">
        <v>35</v>
      </c>
      <c r="E98" s="100">
        <v>44226</v>
      </c>
      <c r="F98" s="100">
        <v>42</v>
      </c>
      <c r="G98" s="100">
        <v>53071.199999999997</v>
      </c>
      <c r="H98" s="100">
        <v>53</v>
      </c>
      <c r="I98" s="100">
        <v>66970.799999999988</v>
      </c>
      <c r="J98" s="100">
        <v>12.042533339090991</v>
      </c>
      <c r="K98" s="100">
        <v>15216.945127275374</v>
      </c>
      <c r="L98" s="100">
        <v>5.2301226641310334</v>
      </c>
      <c r="M98" s="100">
        <v>6608.7829983959737</v>
      </c>
      <c r="N98" s="100">
        <v>4.4708901781931738</v>
      </c>
      <c r="O98" s="100">
        <v>5649.4168291648939</v>
      </c>
      <c r="P98" s="100">
        <v>4.2986015393417993</v>
      </c>
      <c r="Q98" s="100">
        <v>5431.7129051122974</v>
      </c>
      <c r="R98" s="100">
        <v>3.8929315671107645</v>
      </c>
      <c r="S98" s="100">
        <v>4919.1083282011614</v>
      </c>
      <c r="T98" s="100">
        <v>2.0928463404487747</v>
      </c>
      <c r="U98" s="100">
        <v>2644.5206357910715</v>
      </c>
      <c r="V98" s="100">
        <v>3.3548484194261561</v>
      </c>
      <c r="W98" s="100">
        <v>4239.1864627868908</v>
      </c>
      <c r="X98" s="100">
        <v>3.5555262413701558</v>
      </c>
      <c r="Y98" s="100">
        <v>4492.7629585953282</v>
      </c>
      <c r="Z98" s="100">
        <v>3.2192989883382306</v>
      </c>
      <c r="AA98" s="100">
        <v>4067.9062016641878</v>
      </c>
      <c r="AB98" s="100">
        <v>1.8934276821311884</v>
      </c>
      <c r="AC98" s="100">
        <v>2392.5352191409693</v>
      </c>
      <c r="AD98" s="100">
        <v>2.695498428012558</v>
      </c>
      <c r="AE98" s="100">
        <v>3406.0318136366682</v>
      </c>
      <c r="AF98" s="100">
        <v>2.3583236775035874</v>
      </c>
      <c r="AG98" s="100">
        <v>2979.977798893533</v>
      </c>
      <c r="AH98" s="100">
        <v>2.6489389182306429</v>
      </c>
      <c r="AI98" s="100">
        <v>3347.1992170762401</v>
      </c>
      <c r="AJ98" s="100">
        <v>2.1342537016221534</v>
      </c>
      <c r="AK98" s="100">
        <v>2696.842977369753</v>
      </c>
      <c r="AL98" s="100">
        <v>1.1048072956017136</v>
      </c>
      <c r="AM98" s="100">
        <v>1396.0344987223252</v>
      </c>
      <c r="AN98" s="100">
        <v>1.2675989766581783</v>
      </c>
      <c r="AO98" s="100">
        <v>1601.7380669052741</v>
      </c>
      <c r="AP98" s="100">
        <v>2.3340405142585476</v>
      </c>
      <c r="AQ98" s="100">
        <v>2949.2935938171004</v>
      </c>
      <c r="AR98" s="100">
        <v>3.1089384042898467</v>
      </c>
      <c r="AS98" s="100">
        <v>3928.4545676606499</v>
      </c>
      <c r="AT98" s="100">
        <v>0</v>
      </c>
      <c r="AU98" s="100">
        <v>0</v>
      </c>
      <c r="AV98" s="100">
        <v>9.3422679244648261</v>
      </c>
      <c r="AW98" s="100">
        <v>11804.889749353753</v>
      </c>
      <c r="AX98" s="100">
        <v>4.4052546853642731</v>
      </c>
      <c r="AY98" s="100">
        <v>5566.4798204262952</v>
      </c>
      <c r="AZ98" s="100">
        <v>2.9285563125733707</v>
      </c>
      <c r="BA98" s="100">
        <v>3700.5237565677107</v>
      </c>
      <c r="BB98" s="100">
        <v>2.5559442540799928</v>
      </c>
      <c r="BC98" s="100">
        <v>3229.6911594554786</v>
      </c>
      <c r="BD98" s="100">
        <v>4.0143485360654854</v>
      </c>
      <c r="BE98" s="100">
        <v>5072.5308101723467</v>
      </c>
      <c r="BF98" s="100">
        <v>3.4786499983135042</v>
      </c>
      <c r="BG98" s="100">
        <v>4395.6221378689434</v>
      </c>
      <c r="BH98" s="100">
        <v>4.4274909681283106</v>
      </c>
      <c r="BI98" s="100">
        <v>5594.5775873269331</v>
      </c>
      <c r="BJ98" s="100">
        <v>3.2662344155457479</v>
      </c>
      <c r="BK98" s="100">
        <v>4127.2138074836066</v>
      </c>
      <c r="BL98" s="100">
        <v>2.6965068449328773</v>
      </c>
      <c r="BM98" s="100">
        <v>3407.3060492571835</v>
      </c>
      <c r="BN98" s="100">
        <v>0</v>
      </c>
      <c r="BO98" s="100">
        <v>0</v>
      </c>
      <c r="BP98" s="100">
        <v>14.885386039294993</v>
      </c>
      <c r="BQ98" s="100">
        <v>18809.173799253153</v>
      </c>
      <c r="BR98" s="100">
        <v>7.6250029583886043</v>
      </c>
      <c r="BS98" s="100">
        <v>9634.9537382198396</v>
      </c>
      <c r="BT98" s="100">
        <v>5.5925133519212631</v>
      </c>
      <c r="BU98" s="100">
        <v>7066.6998714877072</v>
      </c>
      <c r="BV98" s="100">
        <v>8.0304363912540513</v>
      </c>
      <c r="BW98" s="100">
        <v>10147.259423988618</v>
      </c>
      <c r="BX98" s="100">
        <v>8.3871210485653904</v>
      </c>
      <c r="BY98" s="100">
        <v>10597.966156967226</v>
      </c>
      <c r="BZ98" s="100">
        <v>5.4673295548714895</v>
      </c>
      <c r="CA98" s="100">
        <v>6908.5176255356137</v>
      </c>
      <c r="CB98" s="100">
        <v>7.5553069145760787</v>
      </c>
      <c r="CC98" s="100">
        <v>9546.8858172583332</v>
      </c>
      <c r="CD98" s="100">
        <v>9.7642106849213519</v>
      </c>
      <c r="CE98" s="100">
        <v>12338.05662146662</v>
      </c>
      <c r="CF98" s="100">
        <v>11.503928552733118</v>
      </c>
      <c r="CG98" s="100">
        <v>14536.364119233567</v>
      </c>
      <c r="CH98" s="100">
        <v>12.391340211383817</v>
      </c>
      <c r="CI98" s="100">
        <v>15657.697491104589</v>
      </c>
      <c r="CJ98" s="100">
        <v>11.422761959596798</v>
      </c>
      <c r="CK98" s="100">
        <v>14433.802012146512</v>
      </c>
      <c r="CL98" s="100">
        <v>11.141848055306546</v>
      </c>
      <c r="CM98" s="100">
        <v>14078.839202685351</v>
      </c>
      <c r="CN98" s="100">
        <v>0</v>
      </c>
      <c r="CO98" s="100">
        <v>0</v>
      </c>
      <c r="CP98" s="100">
        <v>3.7911649466156008</v>
      </c>
      <c r="CQ98" s="100">
        <v>4790.5160265434724</v>
      </c>
      <c r="CR98" s="100">
        <v>2.2580710515368358</v>
      </c>
      <c r="CS98" s="100">
        <v>2853.2985807219457</v>
      </c>
      <c r="CT98" s="100">
        <v>1.3600485584184401</v>
      </c>
      <c r="CU98" s="100">
        <v>1718.5573584175409</v>
      </c>
    </row>
    <row r="99" spans="2:99">
      <c r="C99" s="99" t="s">
        <v>265</v>
      </c>
      <c r="D99" s="100">
        <v>21</v>
      </c>
      <c r="E99" s="100">
        <v>115113.59999999999</v>
      </c>
      <c r="F99" s="100">
        <v>26</v>
      </c>
      <c r="G99" s="100">
        <v>142521.59999999998</v>
      </c>
      <c r="H99" s="100">
        <v>36</v>
      </c>
      <c r="I99" s="100">
        <v>197337.59999999998</v>
      </c>
      <c r="J99" s="100">
        <v>7.0838431406417586</v>
      </c>
      <c r="K99" s="100">
        <v>38830.794559741858</v>
      </c>
      <c r="L99" s="100">
        <v>3.9225919980982749</v>
      </c>
      <c r="M99" s="100">
        <v>21502.080296775501</v>
      </c>
      <c r="N99" s="100">
        <v>3.4391462909178259</v>
      </c>
      <c r="O99" s="100">
        <v>18852.024308295153</v>
      </c>
      <c r="P99" s="100">
        <v>3.3066165687244609</v>
      </c>
      <c r="Q99" s="100">
        <v>18125.549383120004</v>
      </c>
      <c r="R99" s="100">
        <v>3.5685206031848673</v>
      </c>
      <c r="S99" s="100">
        <v>19561.202538418165</v>
      </c>
      <c r="T99" s="100">
        <v>1.6277693759046024</v>
      </c>
      <c r="U99" s="100">
        <v>8922.7806109586672</v>
      </c>
      <c r="V99" s="100">
        <v>2.3225873672950312</v>
      </c>
      <c r="W99" s="100">
        <v>12731.494912564442</v>
      </c>
      <c r="X99" s="100">
        <v>3.0814560758541352</v>
      </c>
      <c r="Y99" s="100">
        <v>16891.309625402027</v>
      </c>
      <c r="Z99" s="100">
        <v>2.7240222209015794</v>
      </c>
      <c r="AA99" s="100">
        <v>14932.000206094097</v>
      </c>
      <c r="AB99" s="100">
        <v>1.5491681035618814</v>
      </c>
      <c r="AC99" s="100">
        <v>8491.9198764848079</v>
      </c>
      <c r="AD99" s="100">
        <v>2.1563987424100466</v>
      </c>
      <c r="AE99" s="100">
        <v>11820.51534639491</v>
      </c>
      <c r="AF99" s="100">
        <v>1.6326856228870992</v>
      </c>
      <c r="AG99" s="100">
        <v>8949.7295104179211</v>
      </c>
      <c r="AH99" s="100">
        <v>2.0813091500383623</v>
      </c>
      <c r="AI99" s="100">
        <v>11408.904236850285</v>
      </c>
      <c r="AJ99" s="100">
        <v>1.5521845102706571</v>
      </c>
      <c r="AK99" s="100">
        <v>8508.4546114996338</v>
      </c>
      <c r="AL99" s="100">
        <v>0.92067274633476137</v>
      </c>
      <c r="AM99" s="100">
        <v>5046.7597263086273</v>
      </c>
      <c r="AN99" s="100">
        <v>0.97507613589090636</v>
      </c>
      <c r="AO99" s="100">
        <v>5344.9773464995915</v>
      </c>
      <c r="AP99" s="100">
        <v>1.4741308511106617</v>
      </c>
      <c r="AQ99" s="100">
        <v>8080.5956734482024</v>
      </c>
      <c r="AR99" s="100">
        <v>2.6944132837178669</v>
      </c>
      <c r="AS99" s="100">
        <v>14769.695856027858</v>
      </c>
      <c r="AT99" s="100">
        <v>0</v>
      </c>
      <c r="AU99" s="100">
        <v>0</v>
      </c>
      <c r="AV99" s="100">
        <v>7.3113401147985595</v>
      </c>
      <c r="AW99" s="100">
        <v>40077.841973279777</v>
      </c>
      <c r="AX99" s="100">
        <v>3.0645249985142771</v>
      </c>
      <c r="AY99" s="100">
        <v>16798.500231855858</v>
      </c>
      <c r="AZ99" s="100">
        <v>2.3428450500586964</v>
      </c>
      <c r="BA99" s="100">
        <v>12842.539426401749</v>
      </c>
      <c r="BB99" s="100">
        <v>1.8256744671999949</v>
      </c>
      <c r="BC99" s="100">
        <v>10007.617159403491</v>
      </c>
      <c r="BD99" s="100">
        <v>3.3452904467212381</v>
      </c>
      <c r="BE99" s="100">
        <v>18337.544112747139</v>
      </c>
      <c r="BF99" s="100">
        <v>3.1887624984540452</v>
      </c>
      <c r="BG99" s="100">
        <v>17479.520511525694</v>
      </c>
      <c r="BH99" s="100">
        <v>2.7912443059939354</v>
      </c>
      <c r="BI99" s="100">
        <v>15300.484787736355</v>
      </c>
      <c r="BJ99" s="100">
        <v>2.3135827110115716</v>
      </c>
      <c r="BK99" s="100">
        <v>12682.134988681029</v>
      </c>
      <c r="BL99" s="100">
        <v>1.7334686860282782</v>
      </c>
      <c r="BM99" s="100">
        <v>9502.1819493326093</v>
      </c>
      <c r="BN99" s="100">
        <v>0</v>
      </c>
      <c r="BO99" s="100">
        <v>0</v>
      </c>
      <c r="BP99" s="100">
        <v>8.4134790656884757</v>
      </c>
      <c r="BQ99" s="100">
        <v>46119.326846477947</v>
      </c>
      <c r="BR99" s="100">
        <v>4.6766684811450103</v>
      </c>
      <c r="BS99" s="100">
        <v>25635.625946244487</v>
      </c>
      <c r="BT99" s="100">
        <v>3.2897137364242717</v>
      </c>
      <c r="BU99" s="100">
        <v>18032.894817583285</v>
      </c>
      <c r="BV99" s="100">
        <v>4.7587771207431411</v>
      </c>
      <c r="BW99" s="100">
        <v>26085.712665065599</v>
      </c>
      <c r="BX99" s="100">
        <v>4.8387236818646482</v>
      </c>
      <c r="BY99" s="100">
        <v>26523.947734509253</v>
      </c>
      <c r="BZ99" s="100">
        <v>3.6448863699143259</v>
      </c>
      <c r="CA99" s="100">
        <v>19979.809125322368</v>
      </c>
      <c r="CB99" s="100">
        <v>5.3966477961257713</v>
      </c>
      <c r="CC99" s="100">
        <v>29582.264559243024</v>
      </c>
      <c r="CD99" s="100">
        <v>6.2135886176772246</v>
      </c>
      <c r="CE99" s="100">
        <v>34060.40736665947</v>
      </c>
      <c r="CF99" s="100">
        <v>5.9883463699158703</v>
      </c>
      <c r="CG99" s="100">
        <v>32825.719461330831</v>
      </c>
      <c r="CH99" s="100">
        <v>6.7952510836620927</v>
      </c>
      <c r="CI99" s="100">
        <v>37248.848340202123</v>
      </c>
      <c r="CJ99" s="100">
        <v>6.3913072869172574</v>
      </c>
      <c r="CK99" s="100">
        <v>35034.590023965633</v>
      </c>
      <c r="CL99" s="100">
        <v>6.2220709919244355</v>
      </c>
      <c r="CM99" s="100">
        <v>34106.904349332981</v>
      </c>
      <c r="CN99" s="100">
        <v>0</v>
      </c>
      <c r="CO99" s="100">
        <v>0</v>
      </c>
      <c r="CP99" s="100">
        <v>3.0329319572924804</v>
      </c>
      <c r="CQ99" s="100">
        <v>16625.31981709446</v>
      </c>
      <c r="CR99" s="100">
        <v>1.5449959826304667</v>
      </c>
      <c r="CS99" s="100">
        <v>8469.0499783871655</v>
      </c>
      <c r="CT99" s="100">
        <v>0.98912622430431996</v>
      </c>
      <c r="CU99" s="100">
        <v>5421.99431114656</v>
      </c>
    </row>
    <row r="100" spans="2:99">
      <c r="C100" s="99" t="s">
        <v>266</v>
      </c>
      <c r="D100" s="100">
        <v>33</v>
      </c>
      <c r="E100" s="100">
        <v>53539.199999999997</v>
      </c>
      <c r="F100" s="100">
        <v>37</v>
      </c>
      <c r="G100" s="100">
        <v>60028.799999999996</v>
      </c>
      <c r="H100" s="100">
        <v>52</v>
      </c>
      <c r="I100" s="100">
        <v>84364.799999999988</v>
      </c>
      <c r="J100" s="100">
        <v>11.098020920338756</v>
      </c>
      <c r="K100" s="100">
        <v>18005.429141157598</v>
      </c>
      <c r="L100" s="100">
        <v>4.9032399976228431</v>
      </c>
      <c r="M100" s="100">
        <v>7955.0165721433004</v>
      </c>
      <c r="N100" s="100">
        <v>4.8148048072849567</v>
      </c>
      <c r="O100" s="100">
        <v>7811.5393193391128</v>
      </c>
      <c r="P100" s="100">
        <v>4.2986015393417993</v>
      </c>
      <c r="Q100" s="100">
        <v>6974.051137428135</v>
      </c>
      <c r="R100" s="100">
        <v>4.2173425310366612</v>
      </c>
      <c r="S100" s="100">
        <v>6842.2165223538786</v>
      </c>
      <c r="T100" s="100">
        <v>2.0928463404487747</v>
      </c>
      <c r="U100" s="100">
        <v>3395.4339027440919</v>
      </c>
      <c r="V100" s="100">
        <v>3.096783156393375</v>
      </c>
      <c r="W100" s="100">
        <v>5024.2209929326109</v>
      </c>
      <c r="X100" s="100">
        <v>3.5555262413701558</v>
      </c>
      <c r="Y100" s="100">
        <v>5768.4857739989402</v>
      </c>
      <c r="Z100" s="100">
        <v>3.2192989883382306</v>
      </c>
      <c r="AA100" s="100">
        <v>5222.9906786799447</v>
      </c>
      <c r="AB100" s="100">
        <v>1.7212978928465348</v>
      </c>
      <c r="AC100" s="100">
        <v>2792.6337013542179</v>
      </c>
      <c r="AD100" s="100">
        <v>2.8751983232133953</v>
      </c>
      <c r="AE100" s="100">
        <v>4664.7217595814118</v>
      </c>
      <c r="AF100" s="100">
        <v>1.8140951365412212</v>
      </c>
      <c r="AG100" s="100">
        <v>2943.1879495244771</v>
      </c>
      <c r="AH100" s="100">
        <v>2.8381488409614035</v>
      </c>
      <c r="AI100" s="100">
        <v>4604.6126795757809</v>
      </c>
      <c r="AJ100" s="100">
        <v>1.7462075740544893</v>
      </c>
      <c r="AK100" s="100">
        <v>2833.0471681460031</v>
      </c>
      <c r="AL100" s="100">
        <v>1.288941844868666</v>
      </c>
      <c r="AM100" s="100">
        <v>2091.1792491149236</v>
      </c>
      <c r="AN100" s="100">
        <v>1.2675989766581783</v>
      </c>
      <c r="AO100" s="100">
        <v>2056.5525797302284</v>
      </c>
      <c r="AP100" s="100">
        <v>2.0883520390734374</v>
      </c>
      <c r="AQ100" s="100">
        <v>3388.1423481927445</v>
      </c>
      <c r="AR100" s="100">
        <v>2.9016758440038566</v>
      </c>
      <c r="AS100" s="100">
        <v>4707.6788893118564</v>
      </c>
      <c r="AT100" s="100">
        <v>0</v>
      </c>
      <c r="AU100" s="100">
        <v>0</v>
      </c>
      <c r="AV100" s="100">
        <v>8.1237112386650665</v>
      </c>
      <c r="AW100" s="100">
        <v>13179.909113610203</v>
      </c>
      <c r="AX100" s="100">
        <v>4.7883203101785581</v>
      </c>
      <c r="AY100" s="100">
        <v>7768.5708712336918</v>
      </c>
      <c r="AZ100" s="100">
        <v>3.2214119438307081</v>
      </c>
      <c r="BA100" s="100">
        <v>5226.4187376709406</v>
      </c>
      <c r="BB100" s="100">
        <v>2.5559442540799928</v>
      </c>
      <c r="BC100" s="100">
        <v>4146.7639578193803</v>
      </c>
      <c r="BD100" s="100">
        <v>3.6798194913933617</v>
      </c>
      <c r="BE100" s="100">
        <v>5970.1391428365896</v>
      </c>
      <c r="BF100" s="100">
        <v>3.1887624984540452</v>
      </c>
      <c r="BG100" s="100">
        <v>5173.4482774918424</v>
      </c>
      <c r="BH100" s="100">
        <v>4.5237407717832738</v>
      </c>
      <c r="BI100" s="100">
        <v>7339.3170281411831</v>
      </c>
      <c r="BJ100" s="100">
        <v>3.5384206168412273</v>
      </c>
      <c r="BK100" s="100">
        <v>5740.7336087632066</v>
      </c>
      <c r="BL100" s="100">
        <v>2.600203029042417</v>
      </c>
      <c r="BM100" s="100">
        <v>4218.5693943184169</v>
      </c>
      <c r="BN100" s="100">
        <v>0</v>
      </c>
      <c r="BO100" s="100">
        <v>0</v>
      </c>
      <c r="BP100" s="100">
        <v>15.748306969109194</v>
      </c>
      <c r="BQ100" s="100">
        <v>25550.053226682754</v>
      </c>
      <c r="BR100" s="100">
        <v>7.6250029583886043</v>
      </c>
      <c r="BS100" s="100">
        <v>12370.804799689671</v>
      </c>
      <c r="BT100" s="100">
        <v>5.0442277291838833</v>
      </c>
      <c r="BU100" s="100">
        <v>8183.7550678279313</v>
      </c>
      <c r="BV100" s="100">
        <v>8.427001151315979</v>
      </c>
      <c r="BW100" s="100">
        <v>13671.966667895043</v>
      </c>
      <c r="BX100" s="100">
        <v>7.7419578909834366</v>
      </c>
      <c r="BY100" s="100">
        <v>12560.552482331526</v>
      </c>
      <c r="BZ100" s="100">
        <v>5.4673295548714895</v>
      </c>
      <c r="CA100" s="100">
        <v>8870.195469823504</v>
      </c>
      <c r="CB100" s="100">
        <v>6.8357538750926432</v>
      </c>
      <c r="CC100" s="100">
        <v>11090.327086950303</v>
      </c>
      <c r="CD100" s="100">
        <v>9.7642106849213519</v>
      </c>
      <c r="CE100" s="100">
        <v>15841.4554152164</v>
      </c>
      <c r="CF100" s="100">
        <v>9.9280479290710471</v>
      </c>
      <c r="CG100" s="100">
        <v>16107.264960124865</v>
      </c>
      <c r="CH100" s="100">
        <v>11.192178255443446</v>
      </c>
      <c r="CI100" s="100">
        <v>18158.190001631447</v>
      </c>
      <c r="CJ100" s="100">
        <v>11.966703005291885</v>
      </c>
      <c r="CK100" s="100">
        <v>19414.778955785554</v>
      </c>
      <c r="CL100" s="100">
        <v>10.707750079125772</v>
      </c>
      <c r="CM100" s="100">
        <v>17372.253728373649</v>
      </c>
      <c r="CN100" s="100">
        <v>0</v>
      </c>
      <c r="CO100" s="100">
        <v>0</v>
      </c>
      <c r="CP100" s="100">
        <v>3.5384206168412273</v>
      </c>
      <c r="CQ100" s="100">
        <v>5740.7336087632066</v>
      </c>
      <c r="CR100" s="100">
        <v>1.9015335170836511</v>
      </c>
      <c r="CS100" s="100">
        <v>3085.0479781165154</v>
      </c>
      <c r="CT100" s="100">
        <v>1.48368933645648</v>
      </c>
      <c r="CU100" s="100">
        <v>2407.137579466993</v>
      </c>
    </row>
    <row r="101" spans="2:99">
      <c r="C101" s="99" t="s">
        <v>267</v>
      </c>
      <c r="D101" s="100">
        <v>30</v>
      </c>
      <c r="E101" s="100">
        <v>35711.999999999993</v>
      </c>
      <c r="F101" s="100">
        <v>40</v>
      </c>
      <c r="G101" s="100">
        <v>47615.999999999993</v>
      </c>
      <c r="H101" s="100">
        <v>56</v>
      </c>
      <c r="I101" s="100">
        <v>66662.399999999994</v>
      </c>
      <c r="J101" s="100">
        <v>11.334149025026814</v>
      </c>
      <c r="K101" s="100">
        <v>13492.170999391918</v>
      </c>
      <c r="L101" s="100">
        <v>4.9032399976228431</v>
      </c>
      <c r="M101" s="100">
        <v>5836.8168931702321</v>
      </c>
      <c r="N101" s="100">
        <v>5.1587194363767388</v>
      </c>
      <c r="O101" s="100">
        <v>6140.9396170628688</v>
      </c>
      <c r="P101" s="100">
        <v>4.6292631962142448</v>
      </c>
      <c r="Q101" s="100">
        <v>5510.6749087734361</v>
      </c>
      <c r="R101" s="100">
        <v>3.8929315671107645</v>
      </c>
      <c r="S101" s="100">
        <v>4634.1457374886531</v>
      </c>
      <c r="T101" s="100">
        <v>2.3253848227208609</v>
      </c>
      <c r="U101" s="100">
        <v>2768.1380929669126</v>
      </c>
      <c r="V101" s="100">
        <v>2.8387178933605934</v>
      </c>
      <c r="W101" s="100">
        <v>3379.2097802564499</v>
      </c>
      <c r="X101" s="100">
        <v>3.3184911586121455</v>
      </c>
      <c r="Y101" s="100">
        <v>3950.3318752118976</v>
      </c>
      <c r="Z101" s="100">
        <v>3.2192989883382306</v>
      </c>
      <c r="AA101" s="100">
        <v>3832.253515717829</v>
      </c>
      <c r="AB101" s="100">
        <v>1.7212978928465348</v>
      </c>
      <c r="AC101" s="100">
        <v>2049.0330116445148</v>
      </c>
      <c r="AD101" s="100">
        <v>2.5157985328117207</v>
      </c>
      <c r="AE101" s="100">
        <v>2994.8065734590718</v>
      </c>
      <c r="AF101" s="100">
        <v>2.1769141638494656</v>
      </c>
      <c r="AG101" s="100">
        <v>2591.3986206464033</v>
      </c>
      <c r="AH101" s="100">
        <v>2.6489389182306429</v>
      </c>
      <c r="AI101" s="100">
        <v>3153.296888261757</v>
      </c>
      <c r="AJ101" s="100">
        <v>1.9402306378383214</v>
      </c>
      <c r="AK101" s="100">
        <v>2309.6505512827375</v>
      </c>
      <c r="AL101" s="100">
        <v>1.288941844868666</v>
      </c>
      <c r="AM101" s="100">
        <v>1534.3563721316598</v>
      </c>
      <c r="AN101" s="100">
        <v>1.3651065902472688</v>
      </c>
      <c r="AO101" s="100">
        <v>1625.0228850303486</v>
      </c>
      <c r="AP101" s="100">
        <v>2.3340405142585476</v>
      </c>
      <c r="AQ101" s="100">
        <v>2778.4418281733747</v>
      </c>
      <c r="AR101" s="100">
        <v>3.7307260851478157</v>
      </c>
      <c r="AS101" s="100">
        <v>4441.056331759959</v>
      </c>
      <c r="AT101" s="100">
        <v>0</v>
      </c>
      <c r="AU101" s="100">
        <v>0</v>
      </c>
      <c r="AV101" s="100">
        <v>10.154639048331331</v>
      </c>
      <c r="AW101" s="100">
        <v>12088.082323133616</v>
      </c>
      <c r="AX101" s="100">
        <v>4.4052546853642731</v>
      </c>
      <c r="AY101" s="100">
        <v>5244.0151774576298</v>
      </c>
      <c r="AZ101" s="100">
        <v>3.2214119438307081</v>
      </c>
      <c r="BA101" s="100">
        <v>3834.7687779360745</v>
      </c>
      <c r="BB101" s="100">
        <v>2.5559442540799928</v>
      </c>
      <c r="BC101" s="100">
        <v>3042.5960400568233</v>
      </c>
      <c r="BD101" s="100">
        <v>3.6798194913933617</v>
      </c>
      <c r="BE101" s="100">
        <v>4380.457122554657</v>
      </c>
      <c r="BF101" s="100">
        <v>3.4786499983135042</v>
      </c>
      <c r="BG101" s="100">
        <v>4140.9849579923948</v>
      </c>
      <c r="BH101" s="100">
        <v>4.9087399864031269</v>
      </c>
      <c r="BI101" s="100">
        <v>5843.3640798142815</v>
      </c>
      <c r="BJ101" s="100">
        <v>3.674513717488967</v>
      </c>
      <c r="BK101" s="100">
        <v>4374.141129298866</v>
      </c>
      <c r="BL101" s="100">
        <v>2.7928106608233367</v>
      </c>
      <c r="BM101" s="100">
        <v>3324.5618106440998</v>
      </c>
      <c r="BN101" s="100">
        <v>0</v>
      </c>
      <c r="BO101" s="100">
        <v>0</v>
      </c>
      <c r="BP101" s="100">
        <v>17.258418596284052</v>
      </c>
      <c r="BQ101" s="100">
        <v>20544.421497016534</v>
      </c>
      <c r="BR101" s="100">
        <v>7.3200028400530606</v>
      </c>
      <c r="BS101" s="100">
        <v>8713.7313807991632</v>
      </c>
      <c r="BT101" s="100">
        <v>5.9214847255636895</v>
      </c>
      <c r="BU101" s="100">
        <v>7048.935417311015</v>
      </c>
      <c r="BV101" s="100">
        <v>8.8235659113779068</v>
      </c>
      <c r="BW101" s="100">
        <v>10503.57286090426</v>
      </c>
      <c r="BX101" s="100">
        <v>7.0967947334014836</v>
      </c>
      <c r="BY101" s="100">
        <v>8448.0244506411254</v>
      </c>
      <c r="BZ101" s="100">
        <v>5.7710700856976827</v>
      </c>
      <c r="CA101" s="100">
        <v>6869.8818300145203</v>
      </c>
      <c r="CB101" s="100">
        <v>7.1955303948343623</v>
      </c>
      <c r="CC101" s="100">
        <v>8565.5593820108243</v>
      </c>
      <c r="CD101" s="100">
        <v>9.7642106849213519</v>
      </c>
      <c r="CE101" s="100">
        <v>11623.316399330375</v>
      </c>
      <c r="CF101" s="100">
        <v>11.819104677465532</v>
      </c>
      <c r="CG101" s="100">
        <v>14069.462208054967</v>
      </c>
      <c r="CH101" s="100">
        <v>13.590502167324185</v>
      </c>
      <c r="CI101" s="100">
        <v>16178.133779982709</v>
      </c>
      <c r="CJ101" s="100">
        <v>12.374658789563199</v>
      </c>
      <c r="CK101" s="100">
        <v>14730.79382309603</v>
      </c>
      <c r="CL101" s="100">
        <v>11.286547380700137</v>
      </c>
      <c r="CM101" s="100">
        <v>13435.506001985441</v>
      </c>
      <c r="CN101" s="100">
        <v>0</v>
      </c>
      <c r="CO101" s="100">
        <v>0</v>
      </c>
      <c r="CP101" s="100">
        <v>3.7911649466156008</v>
      </c>
      <c r="CQ101" s="100">
        <v>4513.0027524512107</v>
      </c>
      <c r="CR101" s="100">
        <v>2.0203793619013797</v>
      </c>
      <c r="CS101" s="100">
        <v>2405.0595924074023</v>
      </c>
      <c r="CT101" s="100">
        <v>1.60733011449452</v>
      </c>
      <c r="CU101" s="100">
        <v>1913.3657682942764</v>
      </c>
    </row>
    <row r="102" spans="2:99">
      <c r="C102" s="99" t="s">
        <v>268</v>
      </c>
      <c r="D102" s="100">
        <v>29</v>
      </c>
      <c r="E102" s="100">
        <v>56236.799999999996</v>
      </c>
      <c r="F102" s="100">
        <v>38</v>
      </c>
      <c r="G102" s="100">
        <v>73689.599999999991</v>
      </c>
      <c r="H102" s="100">
        <v>49</v>
      </c>
      <c r="I102" s="100">
        <v>95020.799999999988</v>
      </c>
      <c r="J102" s="100">
        <v>10.625764710962638</v>
      </c>
      <c r="K102" s="100">
        <v>20605.482927498746</v>
      </c>
      <c r="L102" s="100">
        <v>4.9032399976228431</v>
      </c>
      <c r="M102" s="100">
        <v>9508.3630033902173</v>
      </c>
      <c r="N102" s="100">
        <v>4.8148048072849567</v>
      </c>
      <c r="O102" s="100">
        <v>9336.8694822869875</v>
      </c>
      <c r="P102" s="100">
        <v>4.6292631962142448</v>
      </c>
      <c r="Q102" s="100">
        <v>8977.0671900986617</v>
      </c>
      <c r="R102" s="100">
        <v>4.2173425310366612</v>
      </c>
      <c r="S102" s="100">
        <v>8178.2706361862929</v>
      </c>
      <c r="T102" s="100">
        <v>2.3253848227208609</v>
      </c>
      <c r="U102" s="100">
        <v>4509.3862482202931</v>
      </c>
      <c r="V102" s="100">
        <v>2.8387178933605934</v>
      </c>
      <c r="W102" s="100">
        <v>5504.841738804862</v>
      </c>
      <c r="X102" s="100">
        <v>3.3184911586121455</v>
      </c>
      <c r="Y102" s="100">
        <v>6435.218054780672</v>
      </c>
      <c r="Z102" s="100">
        <v>3.7145757557748813</v>
      </c>
      <c r="AA102" s="100">
        <v>7203.3053055986493</v>
      </c>
      <c r="AB102" s="100">
        <v>1.7212978928465348</v>
      </c>
      <c r="AC102" s="100">
        <v>3337.9408738080001</v>
      </c>
      <c r="AD102" s="100">
        <v>2.5157985328117207</v>
      </c>
      <c r="AE102" s="100">
        <v>4878.6365148284885</v>
      </c>
      <c r="AF102" s="100">
        <v>1.8140951365412212</v>
      </c>
      <c r="AG102" s="100">
        <v>3517.8932887807359</v>
      </c>
      <c r="AH102" s="100">
        <v>2.6489389182306429</v>
      </c>
      <c r="AI102" s="100">
        <v>5136.8223502328619</v>
      </c>
      <c r="AJ102" s="100">
        <v>1.9402306378383214</v>
      </c>
      <c r="AK102" s="100">
        <v>3762.4952528960725</v>
      </c>
      <c r="AL102" s="100">
        <v>1.1968745702351899</v>
      </c>
      <c r="AM102" s="100">
        <v>2320.9791666000801</v>
      </c>
      <c r="AN102" s="100">
        <v>1.1700913630690877</v>
      </c>
      <c r="AO102" s="100">
        <v>2269.0411712635746</v>
      </c>
      <c r="AP102" s="100">
        <v>2.2111962766659925</v>
      </c>
      <c r="AQ102" s="100">
        <v>4287.9518197106927</v>
      </c>
      <c r="AR102" s="100">
        <v>2.9016758440038566</v>
      </c>
      <c r="AS102" s="100">
        <v>5626.9297966922786</v>
      </c>
      <c r="AT102" s="100">
        <v>0</v>
      </c>
      <c r="AU102" s="100">
        <v>0</v>
      </c>
      <c r="AV102" s="100">
        <v>8.1237112386650665</v>
      </c>
      <c r="AW102" s="100">
        <v>15753.500834019296</v>
      </c>
      <c r="AX102" s="100">
        <v>4.022189060549989</v>
      </c>
      <c r="AY102" s="100">
        <v>7799.8290262185383</v>
      </c>
      <c r="AZ102" s="100">
        <v>2.9285563125733707</v>
      </c>
      <c r="BA102" s="100">
        <v>5679.05640134228</v>
      </c>
      <c r="BB102" s="100">
        <v>2.1908093606399937</v>
      </c>
      <c r="BC102" s="100">
        <v>4248.4175121530752</v>
      </c>
      <c r="BD102" s="100">
        <v>3.3452904467212381</v>
      </c>
      <c r="BE102" s="100">
        <v>6487.1872342818242</v>
      </c>
      <c r="BF102" s="100">
        <v>3.4786499983135042</v>
      </c>
      <c r="BG102" s="100">
        <v>6745.7980767295467</v>
      </c>
      <c r="BH102" s="100">
        <v>4.3312411644733473</v>
      </c>
      <c r="BI102" s="100">
        <v>8399.1428661467144</v>
      </c>
      <c r="BJ102" s="100">
        <v>3.1301413148980091</v>
      </c>
      <c r="BK102" s="100">
        <v>6069.9700378502184</v>
      </c>
      <c r="BL102" s="100">
        <v>2.6965068449328773</v>
      </c>
      <c r="BM102" s="100">
        <v>5229.0660736938353</v>
      </c>
      <c r="BN102" s="100">
        <v>0</v>
      </c>
      <c r="BO102" s="100">
        <v>0</v>
      </c>
      <c r="BP102" s="100">
        <v>13.37527441212014</v>
      </c>
      <c r="BQ102" s="100">
        <v>25937.332139983373</v>
      </c>
      <c r="BR102" s="100">
        <v>6.2016690728227317</v>
      </c>
      <c r="BS102" s="100">
        <v>12026.27666601784</v>
      </c>
      <c r="BT102" s="100">
        <v>4.4959421064465053</v>
      </c>
      <c r="BU102" s="100">
        <v>8718.5309328210624</v>
      </c>
      <c r="BV102" s="100">
        <v>7.0390244910992301</v>
      </c>
      <c r="BW102" s="100">
        <v>13650.076293139626</v>
      </c>
      <c r="BX102" s="100">
        <v>6.4516315758195306</v>
      </c>
      <c r="BY102" s="100">
        <v>12511.003951829232</v>
      </c>
      <c r="BZ102" s="100">
        <v>6.0748106165238767</v>
      </c>
      <c r="CA102" s="100">
        <v>11780.2727475631</v>
      </c>
      <c r="CB102" s="100">
        <v>6.475977355350925</v>
      </c>
      <c r="CC102" s="100">
        <v>12558.215287496512</v>
      </c>
      <c r="CD102" s="100">
        <v>8.2847848235696322</v>
      </c>
      <c r="CE102" s="100">
        <v>16065.854729866229</v>
      </c>
      <c r="CF102" s="100">
        <v>10.715988240902082</v>
      </c>
      <c r="CG102" s="100">
        <v>20780.444396757313</v>
      </c>
      <c r="CH102" s="100">
        <v>11.192178255443446</v>
      </c>
      <c r="CI102" s="100">
        <v>21703.872072955928</v>
      </c>
      <c r="CJ102" s="100">
        <v>9.654953561087769</v>
      </c>
      <c r="CK102" s="100">
        <v>18722.885945661401</v>
      </c>
      <c r="CL102" s="100">
        <v>11.431246706093729</v>
      </c>
      <c r="CM102" s="100">
        <v>22167.473612456957</v>
      </c>
      <c r="CN102" s="100">
        <v>0</v>
      </c>
      <c r="CO102" s="100">
        <v>0</v>
      </c>
      <c r="CP102" s="100">
        <v>4.0439092763899742</v>
      </c>
      <c r="CQ102" s="100">
        <v>7841.9488687754374</v>
      </c>
      <c r="CR102" s="100">
        <v>2.0203793619013797</v>
      </c>
      <c r="CS102" s="100">
        <v>3917.9196585991549</v>
      </c>
      <c r="CT102" s="100">
        <v>1.2364077803803999</v>
      </c>
      <c r="CU102" s="100">
        <v>2397.6419677136714</v>
      </c>
    </row>
    <row r="103" spans="2:99">
      <c r="C103" s="99" t="s">
        <v>269</v>
      </c>
      <c r="D103" s="100">
        <v>31</v>
      </c>
      <c r="E103" s="100">
        <v>62868</v>
      </c>
      <c r="F103" s="100">
        <v>39</v>
      </c>
      <c r="G103" s="100">
        <v>79092</v>
      </c>
      <c r="H103" s="100">
        <v>51</v>
      </c>
      <c r="I103" s="100">
        <v>103428</v>
      </c>
      <c r="J103" s="100">
        <v>10.861892815650696</v>
      </c>
      <c r="K103" s="100">
        <v>22027.918630139611</v>
      </c>
      <c r="L103" s="100">
        <v>5.2301226641310334</v>
      </c>
      <c r="M103" s="100">
        <v>10606.688762857735</v>
      </c>
      <c r="N103" s="100">
        <v>4.8148048072849567</v>
      </c>
      <c r="O103" s="100">
        <v>9764.4241491738921</v>
      </c>
      <c r="P103" s="100">
        <v>4.9599248530866911</v>
      </c>
      <c r="Q103" s="100">
        <v>10058.727602059809</v>
      </c>
      <c r="R103" s="100">
        <v>4.541753494962558</v>
      </c>
      <c r="S103" s="100">
        <v>9210.6760877840679</v>
      </c>
      <c r="T103" s="100">
        <v>2.3253848227208609</v>
      </c>
      <c r="U103" s="100">
        <v>4715.8804204779062</v>
      </c>
      <c r="V103" s="100">
        <v>3.096783156393375</v>
      </c>
      <c r="W103" s="100">
        <v>6280.2762411657641</v>
      </c>
      <c r="X103" s="100">
        <v>3.3184911586121455</v>
      </c>
      <c r="Y103" s="100">
        <v>6729.9000696654311</v>
      </c>
      <c r="Z103" s="100">
        <v>3.7145757557748813</v>
      </c>
      <c r="AA103" s="100">
        <v>7533.1596327114594</v>
      </c>
      <c r="AB103" s="100">
        <v>1.8934276821311884</v>
      </c>
      <c r="AC103" s="100">
        <v>3839.8713393620501</v>
      </c>
      <c r="AD103" s="100">
        <v>2.5157985328117207</v>
      </c>
      <c r="AE103" s="100">
        <v>5102.0394245421694</v>
      </c>
      <c r="AF103" s="100">
        <v>1.9955046501953433</v>
      </c>
      <c r="AG103" s="100">
        <v>4046.8834305961564</v>
      </c>
      <c r="AH103" s="100">
        <v>2.2705190727691229</v>
      </c>
      <c r="AI103" s="100">
        <v>4604.6126795757809</v>
      </c>
      <c r="AJ103" s="100">
        <v>1.9402306378383214</v>
      </c>
      <c r="AK103" s="100">
        <v>3934.7877335361159</v>
      </c>
      <c r="AL103" s="100">
        <v>1.0127400209682376</v>
      </c>
      <c r="AM103" s="100">
        <v>2053.836762523586</v>
      </c>
      <c r="AN103" s="100">
        <v>1.1700913630690877</v>
      </c>
      <c r="AO103" s="100">
        <v>2372.9452843041099</v>
      </c>
      <c r="AP103" s="100">
        <v>2.2111962766659925</v>
      </c>
      <c r="AQ103" s="100">
        <v>4484.3060490786329</v>
      </c>
      <c r="AR103" s="100">
        <v>3.3162009645758359</v>
      </c>
      <c r="AS103" s="100">
        <v>6725.2555561597956</v>
      </c>
      <c r="AT103" s="100">
        <v>0</v>
      </c>
      <c r="AU103" s="100">
        <v>0</v>
      </c>
      <c r="AV103" s="100">
        <v>8.9360823625315717</v>
      </c>
      <c r="AW103" s="100">
        <v>18122.375031214029</v>
      </c>
      <c r="AX103" s="100">
        <v>4.022189060549989</v>
      </c>
      <c r="AY103" s="100">
        <v>8156.9994147953776</v>
      </c>
      <c r="AZ103" s="100">
        <v>2.9285563125733707</v>
      </c>
      <c r="BA103" s="100">
        <v>5939.1122018987953</v>
      </c>
      <c r="BB103" s="100">
        <v>2.1908093606399937</v>
      </c>
      <c r="BC103" s="100">
        <v>4442.9613833779067</v>
      </c>
      <c r="BD103" s="100">
        <v>3.3452904467212381</v>
      </c>
      <c r="BE103" s="100">
        <v>6784.2490259506712</v>
      </c>
      <c r="BF103" s="100">
        <v>3.4786499983135042</v>
      </c>
      <c r="BG103" s="100">
        <v>7054.7021965797867</v>
      </c>
      <c r="BH103" s="100">
        <v>4.234991360818384</v>
      </c>
      <c r="BI103" s="100">
        <v>8588.5624797396831</v>
      </c>
      <c r="BJ103" s="100">
        <v>2.8579551136025296</v>
      </c>
      <c r="BK103" s="100">
        <v>5795.9329703859303</v>
      </c>
      <c r="BL103" s="100">
        <v>2.4075953972614972</v>
      </c>
      <c r="BM103" s="100">
        <v>4882.6034656463162</v>
      </c>
      <c r="BN103" s="100">
        <v>0</v>
      </c>
      <c r="BO103" s="100">
        <v>0</v>
      </c>
      <c r="BP103" s="100">
        <v>15.748306969109194</v>
      </c>
      <c r="BQ103" s="100">
        <v>31937.566533353445</v>
      </c>
      <c r="BR103" s="100">
        <v>6.8116693094938201</v>
      </c>
      <c r="BS103" s="100">
        <v>13814.065359653467</v>
      </c>
      <c r="BT103" s="100">
        <v>5.2635419782788357</v>
      </c>
      <c r="BU103" s="100">
        <v>10674.463131949478</v>
      </c>
      <c r="BV103" s="100">
        <v>7.237306871130194</v>
      </c>
      <c r="BW103" s="100">
        <v>14677.258334652033</v>
      </c>
      <c r="BX103" s="100">
        <v>7.4193763121924601</v>
      </c>
      <c r="BY103" s="100">
        <v>15046.49516112631</v>
      </c>
      <c r="BZ103" s="100">
        <v>5.4673295548714895</v>
      </c>
      <c r="CA103" s="100">
        <v>11087.74433727938</v>
      </c>
      <c r="CB103" s="100">
        <v>6.8357538750926432</v>
      </c>
      <c r="CC103" s="100">
        <v>13862.908858687881</v>
      </c>
      <c r="CD103" s="100">
        <v>8.8765551681103201</v>
      </c>
      <c r="CE103" s="100">
        <v>18001.65388092773</v>
      </c>
      <c r="CF103" s="100">
        <v>10.400812116169668</v>
      </c>
      <c r="CG103" s="100">
        <v>21092.846971592087</v>
      </c>
      <c r="CH103" s="100">
        <v>10.925697820790031</v>
      </c>
      <c r="CI103" s="100">
        <v>22157.315180562182</v>
      </c>
      <c r="CJ103" s="100">
        <v>11.286776698173028</v>
      </c>
      <c r="CK103" s="100">
        <v>22889.583143894903</v>
      </c>
      <c r="CL103" s="100">
        <v>10.707750079125772</v>
      </c>
      <c r="CM103" s="100">
        <v>21715.317160467064</v>
      </c>
      <c r="CN103" s="100">
        <v>0</v>
      </c>
      <c r="CO103" s="100">
        <v>0</v>
      </c>
      <c r="CP103" s="100">
        <v>3.2856762870668543</v>
      </c>
      <c r="CQ103" s="100">
        <v>6663.3515101715802</v>
      </c>
      <c r="CR103" s="100">
        <v>2.1392252067191078</v>
      </c>
      <c r="CS103" s="100">
        <v>4338.3487192263501</v>
      </c>
      <c r="CT103" s="100">
        <v>1.48368933645648</v>
      </c>
      <c r="CU103" s="100">
        <v>3008.9219743337417</v>
      </c>
    </row>
    <row r="104" spans="2:99">
      <c r="C104" s="99" t="s">
        <v>270</v>
      </c>
      <c r="D104" s="100">
        <v>30</v>
      </c>
      <c r="E104" s="100">
        <v>62172</v>
      </c>
      <c r="F104" s="100">
        <v>37</v>
      </c>
      <c r="G104" s="100">
        <v>76678.8</v>
      </c>
      <c r="H104" s="100">
        <v>56</v>
      </c>
      <c r="I104" s="100">
        <v>116054.40000000001</v>
      </c>
      <c r="J104" s="100">
        <v>10.38963660627458</v>
      </c>
      <c r="K104" s="100">
        <v>21531.48290284344</v>
      </c>
      <c r="L104" s="100">
        <v>5.2301226641310334</v>
      </c>
      <c r="M104" s="100">
        <v>10838.906209145154</v>
      </c>
      <c r="N104" s="100">
        <v>4.1269755491013909</v>
      </c>
      <c r="O104" s="100">
        <v>8552.7441279577233</v>
      </c>
      <c r="P104" s="100">
        <v>4.6292631962142448</v>
      </c>
      <c r="Q104" s="100">
        <v>9593.6850478344004</v>
      </c>
      <c r="R104" s="100">
        <v>4.2173425310366612</v>
      </c>
      <c r="S104" s="100">
        <v>8740.0206613203773</v>
      </c>
      <c r="T104" s="100">
        <v>1.8603078581766885</v>
      </c>
      <c r="U104" s="100">
        <v>3855.3020052853694</v>
      </c>
      <c r="V104" s="100">
        <v>3.096783156393375</v>
      </c>
      <c r="W104" s="100">
        <v>6417.773413309631</v>
      </c>
      <c r="X104" s="100">
        <v>3.5555262413701558</v>
      </c>
      <c r="Y104" s="100">
        <v>7368.4725826155109</v>
      </c>
      <c r="Z104" s="100">
        <v>3.7145757557748813</v>
      </c>
      <c r="AA104" s="100">
        <v>7698.086796267864</v>
      </c>
      <c r="AB104" s="100">
        <v>1.7212978928465348</v>
      </c>
      <c r="AC104" s="100">
        <v>3567.217753135159</v>
      </c>
      <c r="AD104" s="100">
        <v>2.8751983232133953</v>
      </c>
      <c r="AE104" s="100">
        <v>5958.5610050274408</v>
      </c>
      <c r="AF104" s="100">
        <v>1.9955046501953433</v>
      </c>
      <c r="AG104" s="100">
        <v>4135.4838370648295</v>
      </c>
      <c r="AH104" s="100">
        <v>2.6489389182306429</v>
      </c>
      <c r="AI104" s="100">
        <v>5489.6610141411848</v>
      </c>
      <c r="AJ104" s="100">
        <v>1.7462075740544893</v>
      </c>
      <c r="AK104" s="100">
        <v>3618.840576470524</v>
      </c>
      <c r="AL104" s="100">
        <v>1.1048072956017136</v>
      </c>
      <c r="AM104" s="100">
        <v>2289.6026394049914</v>
      </c>
      <c r="AN104" s="100">
        <v>1.1700913630690877</v>
      </c>
      <c r="AO104" s="100">
        <v>2424.8973408243774</v>
      </c>
      <c r="AP104" s="100">
        <v>2.0883520390734374</v>
      </c>
      <c r="AQ104" s="100">
        <v>4327.900765775792</v>
      </c>
      <c r="AR104" s="100">
        <v>3.1089384042898467</v>
      </c>
      <c r="AS104" s="100">
        <v>6442.9639490502786</v>
      </c>
      <c r="AT104" s="100">
        <v>0</v>
      </c>
      <c r="AU104" s="100">
        <v>0</v>
      </c>
      <c r="AV104" s="100">
        <v>8.1237112386650665</v>
      </c>
      <c r="AW104" s="100">
        <v>16835.579171009485</v>
      </c>
      <c r="AX104" s="100">
        <v>4.5967874977714152</v>
      </c>
      <c r="AY104" s="100">
        <v>9526.3824103814804</v>
      </c>
      <c r="AZ104" s="100">
        <v>2.6357006813160337</v>
      </c>
      <c r="BA104" s="100">
        <v>5462.2260919593482</v>
      </c>
      <c r="BB104" s="100">
        <v>2.1908093606399937</v>
      </c>
      <c r="BC104" s="100">
        <v>4540.2333189903229</v>
      </c>
      <c r="BD104" s="100">
        <v>3.3452904467212381</v>
      </c>
      <c r="BE104" s="100">
        <v>6932.7799217850943</v>
      </c>
      <c r="BF104" s="100">
        <v>3.4786499983135042</v>
      </c>
      <c r="BG104" s="100">
        <v>7209.1542565049067</v>
      </c>
      <c r="BH104" s="100">
        <v>4.4274909681283106</v>
      </c>
      <c r="BI104" s="100">
        <v>9175.5322823491115</v>
      </c>
      <c r="BJ104" s="100">
        <v>2.9940482142502693</v>
      </c>
      <c r="BK104" s="100">
        <v>6204.8655192122587</v>
      </c>
      <c r="BL104" s="100">
        <v>2.7928106608233367</v>
      </c>
      <c r="BM104" s="100">
        <v>5787.8208134902834</v>
      </c>
      <c r="BN104" s="100">
        <v>0</v>
      </c>
      <c r="BO104" s="100">
        <v>0</v>
      </c>
      <c r="BP104" s="100">
        <v>13.806734877027241</v>
      </c>
      <c r="BQ104" s="100">
        <v>28613.077359151255</v>
      </c>
      <c r="BR104" s="100">
        <v>6.7100026033819722</v>
      </c>
      <c r="BS104" s="100">
        <v>13905.8093952488</v>
      </c>
      <c r="BT104" s="100">
        <v>4.2766278573515537</v>
      </c>
      <c r="BU104" s="100">
        <v>8862.8835715753594</v>
      </c>
      <c r="BV104" s="100">
        <v>7.5347304411766407</v>
      </c>
      <c r="BW104" s="100">
        <v>15614.975366294471</v>
      </c>
      <c r="BX104" s="100">
        <v>6.4516315758195306</v>
      </c>
      <c r="BY104" s="100">
        <v>13370.361277728396</v>
      </c>
      <c r="BZ104" s="100">
        <v>5.1635890240452955</v>
      </c>
      <c r="CA104" s="100">
        <v>10701.021893431471</v>
      </c>
      <c r="CB104" s="100">
        <v>6.8357538750926432</v>
      </c>
      <c r="CC104" s="100">
        <v>14166.416330741995</v>
      </c>
      <c r="CD104" s="100">
        <v>9.172440340380664</v>
      </c>
      <c r="CE104" s="100">
        <v>19008.965361404888</v>
      </c>
      <c r="CF104" s="100">
        <v>10.558400178535875</v>
      </c>
      <c r="CG104" s="100">
        <v>21881.228529997748</v>
      </c>
      <c r="CH104" s="100">
        <v>10.792457603463323</v>
      </c>
      <c r="CI104" s="100">
        <v>22366.289137417392</v>
      </c>
      <c r="CJ104" s="100">
        <v>10.470865129630399</v>
      </c>
      <c r="CK104" s="100">
        <v>21699.82089464604</v>
      </c>
      <c r="CL104" s="100">
        <v>9.4054561505834489</v>
      </c>
      <c r="CM104" s="100">
        <v>19491.867326469139</v>
      </c>
      <c r="CN104" s="100">
        <v>0</v>
      </c>
      <c r="CO104" s="100">
        <v>0</v>
      </c>
      <c r="CP104" s="100">
        <v>3.2856762870668543</v>
      </c>
      <c r="CQ104" s="100">
        <v>6809.2355373173496</v>
      </c>
      <c r="CR104" s="100">
        <v>2.1392252067191078</v>
      </c>
      <c r="CS104" s="100">
        <v>4433.330318404679</v>
      </c>
      <c r="CT104" s="100">
        <v>1.48368933645648</v>
      </c>
      <c r="CU104" s="100">
        <v>3074.7977808724095</v>
      </c>
    </row>
    <row r="105" spans="2:99">
      <c r="C105" s="99" t="s">
        <v>271</v>
      </c>
      <c r="D105" s="100">
        <v>29</v>
      </c>
      <c r="E105" s="100">
        <v>57942</v>
      </c>
      <c r="F105" s="100">
        <v>34</v>
      </c>
      <c r="G105" s="100">
        <v>67932</v>
      </c>
      <c r="H105" s="100">
        <v>56</v>
      </c>
      <c r="I105" s="100">
        <v>111888</v>
      </c>
      <c r="J105" s="100">
        <v>11.098020920338756</v>
      </c>
      <c r="K105" s="100">
        <v>22173.845798836835</v>
      </c>
      <c r="L105" s="100">
        <v>5.2301226641310334</v>
      </c>
      <c r="M105" s="100">
        <v>10449.785082933804</v>
      </c>
      <c r="N105" s="100">
        <v>5.1587194363767388</v>
      </c>
      <c r="O105" s="100">
        <v>10307.121433880724</v>
      </c>
      <c r="P105" s="100">
        <v>4.2986015393417993</v>
      </c>
      <c r="Q105" s="100">
        <v>8588.6058756049151</v>
      </c>
      <c r="R105" s="100">
        <v>3.8929315671107645</v>
      </c>
      <c r="S105" s="100">
        <v>7778.0772710873071</v>
      </c>
      <c r="T105" s="100">
        <v>2.3253848227208609</v>
      </c>
      <c r="U105" s="100">
        <v>4646.11887579628</v>
      </c>
      <c r="V105" s="100">
        <v>3.096783156393375</v>
      </c>
      <c r="W105" s="100">
        <v>6187.3727464739632</v>
      </c>
      <c r="X105" s="100">
        <v>3.0814560758541352</v>
      </c>
      <c r="Y105" s="100">
        <v>6156.7492395565623</v>
      </c>
      <c r="Z105" s="100">
        <v>3.4669373720565564</v>
      </c>
      <c r="AA105" s="100">
        <v>6926.9408693689993</v>
      </c>
      <c r="AB105" s="100">
        <v>1.8934276821311884</v>
      </c>
      <c r="AC105" s="100">
        <v>3783.0685088981145</v>
      </c>
      <c r="AD105" s="100">
        <v>2.8751983232133953</v>
      </c>
      <c r="AE105" s="100">
        <v>5744.6462497803641</v>
      </c>
      <c r="AF105" s="100">
        <v>1.9955046501953433</v>
      </c>
      <c r="AG105" s="100">
        <v>3987.0182910902959</v>
      </c>
      <c r="AH105" s="100">
        <v>2.2705190727691229</v>
      </c>
      <c r="AI105" s="100">
        <v>4536.4971073927072</v>
      </c>
      <c r="AJ105" s="100">
        <v>1.9402306378383214</v>
      </c>
      <c r="AK105" s="100">
        <v>3876.5808144009661</v>
      </c>
      <c r="AL105" s="100">
        <v>1.1048072956017136</v>
      </c>
      <c r="AM105" s="100">
        <v>2207.4049766122239</v>
      </c>
      <c r="AN105" s="100">
        <v>1.1700913630690877</v>
      </c>
      <c r="AO105" s="100">
        <v>2337.8425434120372</v>
      </c>
      <c r="AP105" s="100">
        <v>2.3340405142585476</v>
      </c>
      <c r="AQ105" s="100">
        <v>4663.4129474885785</v>
      </c>
      <c r="AR105" s="100">
        <v>3.1089384042898467</v>
      </c>
      <c r="AS105" s="100">
        <v>6211.6589317711141</v>
      </c>
      <c r="AT105" s="100">
        <v>0</v>
      </c>
      <c r="AU105" s="100">
        <v>0</v>
      </c>
      <c r="AV105" s="100">
        <v>8.5298968005983191</v>
      </c>
      <c r="AW105" s="100">
        <v>17042.733807595443</v>
      </c>
      <c r="AX105" s="100">
        <v>4.022189060549989</v>
      </c>
      <c r="AY105" s="100">
        <v>8036.333742978878</v>
      </c>
      <c r="AZ105" s="100">
        <v>2.9285563125733707</v>
      </c>
      <c r="BA105" s="100">
        <v>5851.2555125215949</v>
      </c>
      <c r="BB105" s="100">
        <v>2.5559442540799928</v>
      </c>
      <c r="BC105" s="100">
        <v>5106.776619651826</v>
      </c>
      <c r="BD105" s="100">
        <v>3.6798194913933617</v>
      </c>
      <c r="BE105" s="100">
        <v>7352.2793438039371</v>
      </c>
      <c r="BF105" s="100">
        <v>3.7685374981729627</v>
      </c>
      <c r="BG105" s="100">
        <v>7529.5379213495798</v>
      </c>
      <c r="BH105" s="100">
        <v>3.8499921461985314</v>
      </c>
      <c r="BI105" s="100">
        <v>7692.2843081046658</v>
      </c>
      <c r="BJ105" s="100">
        <v>3.4023275161934876</v>
      </c>
      <c r="BK105" s="100">
        <v>6797.8503773545881</v>
      </c>
      <c r="BL105" s="100">
        <v>2.600203029042417</v>
      </c>
      <c r="BM105" s="100">
        <v>5195.2056520267488</v>
      </c>
      <c r="BN105" s="100">
        <v>0</v>
      </c>
      <c r="BO105" s="100">
        <v>0</v>
      </c>
      <c r="BP105" s="100">
        <v>14.669655806841442</v>
      </c>
      <c r="BQ105" s="100">
        <v>29309.9723020692</v>
      </c>
      <c r="BR105" s="100">
        <v>6.1000023667108838</v>
      </c>
      <c r="BS105" s="100">
        <v>12187.804728688347</v>
      </c>
      <c r="BT105" s="100">
        <v>4.6055992309939811</v>
      </c>
      <c r="BU105" s="100">
        <v>9201.9872635259744</v>
      </c>
      <c r="BV105" s="100">
        <v>8.0304363912540513</v>
      </c>
      <c r="BW105" s="100">
        <v>16044.811909725595</v>
      </c>
      <c r="BX105" s="100">
        <v>7.0967947334014836</v>
      </c>
      <c r="BY105" s="100">
        <v>14179.395877336165</v>
      </c>
      <c r="BZ105" s="100">
        <v>5.7710700856976827</v>
      </c>
      <c r="CA105" s="100">
        <v>11530.59803122397</v>
      </c>
      <c r="CB105" s="100">
        <v>7.1955303948343623</v>
      </c>
      <c r="CC105" s="100">
        <v>14376.669728879056</v>
      </c>
      <c r="CD105" s="100">
        <v>8.2847848235696322</v>
      </c>
      <c r="CE105" s="100">
        <v>16553.000077492125</v>
      </c>
      <c r="CF105" s="100">
        <v>9.4552837419724263</v>
      </c>
      <c r="CG105" s="100">
        <v>18891.656916460906</v>
      </c>
      <c r="CH105" s="100">
        <v>11.325418472770155</v>
      </c>
      <c r="CI105" s="100">
        <v>22628.186108594768</v>
      </c>
      <c r="CJ105" s="100">
        <v>10.742835652477941</v>
      </c>
      <c r="CK105" s="100">
        <v>21464.185633650926</v>
      </c>
      <c r="CL105" s="100">
        <v>10.997148729912954</v>
      </c>
      <c r="CM105" s="100">
        <v>21972.303162366083</v>
      </c>
      <c r="CN105" s="100">
        <v>0</v>
      </c>
      <c r="CO105" s="100">
        <v>0</v>
      </c>
      <c r="CP105" s="100">
        <v>3.7911649466156008</v>
      </c>
      <c r="CQ105" s="100">
        <v>7574.74756333797</v>
      </c>
      <c r="CR105" s="100">
        <v>1.9015335170836511</v>
      </c>
      <c r="CS105" s="100">
        <v>3799.2639671331349</v>
      </c>
      <c r="CT105" s="100">
        <v>1.3600485584184401</v>
      </c>
      <c r="CU105" s="100">
        <v>2717.3770197200433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0</v>
      </c>
      <c r="E109" s="100">
        <f>SUM(L$6:L$19)+SUM(N$6:N$19)+SUM(P$6:P$19)+SUM(R$6:R$19)</f>
        <v>27.731877016089548</v>
      </c>
      <c r="F109" s="100">
        <f>SUM(T$6:T$19)+SUM(V$6:V$19)+SUM(X$6:X$19)+SUM(Z$6:Z$19)</f>
        <v>238.12942094107748</v>
      </c>
      <c r="G109" s="100">
        <f>SUM(AB$6:AB$19)+SUM(AD$6:AD$19)+SUM(AF$6:AF$19)+SUM(AH$6:AH$19)</f>
        <v>223.01594837811911</v>
      </c>
      <c r="H109" s="100">
        <f>SUM(AJ$6:AJ$19)+SUM(AL$6:AL$19)+SUM(AN$6:AN$19)+SUM(AP$6:AP$19)</f>
        <v>199.40578977007544</v>
      </c>
      <c r="I109" s="100">
        <f>SUM(AR$6:AR$19)+SUM(AT$6:AT$19)+SUM(AV$6:AV$19)+SUM(AX$6:AX$19)</f>
        <v>1037.6545725149913</v>
      </c>
      <c r="J109" s="100">
        <f>SUM(AZ$6:AZ$19)+SUM(BB$6:BB$19)+SUM(BD$6:BD$19)+SUM(BF$6:BF$19)</f>
        <v>544.48019743718419</v>
      </c>
      <c r="K109" s="100">
        <f>SUM(BH$6:BH$19)+SUM(BJ$6:BJ$19)+SUM(BL$6:BL$19)+SUM(BN$6:BN$19)</f>
        <v>74.718764615254926</v>
      </c>
      <c r="L109" s="100">
        <f>SUM(BP$6:BP$19)+SUM(BR$6:BR$19)+SUM(BT$6:BT$19)+SUM(BV$6:BV$19)</f>
        <v>193.56427561427432</v>
      </c>
      <c r="M109" s="100">
        <f>SUM(BX$6:BX$19)+SUM(BZ$6:BZ$19)+SUM(CB$6:CB$19)+SUM(CD$6:CD$19)</f>
        <v>322.81300123115329</v>
      </c>
      <c r="N109" s="100">
        <f>SUM(CF$6:CF$19)+SUM(CH$6:CH$19)+SUM(CJ$6:CJ$19)+SUM(CL$6:CL$19)</f>
        <v>101.52967183742074</v>
      </c>
      <c r="O109" s="100">
        <f>SUM(CN$6:CN$19)+SUM(CP$6:CP$19)+SUM(CR$6:CR$19)+SUM(CT$6:CT$19)</f>
        <v>724.81640680891167</v>
      </c>
    </row>
    <row r="110" spans="2:99">
      <c r="C110" s="99" t="s">
        <v>127</v>
      </c>
      <c r="D110" s="100">
        <f>SUM(D$20:D$36)+SUM(F$20:F$36)+SUM(H$20:H$36)+SUM(J$20:J$36)</f>
        <v>0</v>
      </c>
      <c r="E110" s="100">
        <f>SUM(L$20:L$36)+SUM(N$20:N$36)+SUM(P$20:P$36)+SUM(R$20:R$36)</f>
        <v>464.95580032314552</v>
      </c>
      <c r="F110" s="100">
        <f>SUM(T$20:T$36)+SUM(V$20:V$36)+SUM(X$20:X$36)+SUM(Z$20:Z$36)</f>
        <v>901.15063150984781</v>
      </c>
      <c r="G110" s="100">
        <f>SUM(AB$20:AB$36)+SUM(AD$20:AD$36)+SUM(AF$20:AF$36)+SUM(AH$20:AH$36)</f>
        <v>1673.6224396218945</v>
      </c>
      <c r="H110" s="100">
        <f>SUM(AJ$20:AJ$36)+SUM(AL$20:AL$36)+SUM(AN$20:AN$36)+SUM(AP$20:AP$36)</f>
        <v>642.31127589781829</v>
      </c>
      <c r="I110" s="100">
        <f>SUM(AR$20:AR$36)+SUM(AT$20:AT$36)+SUM(AV$20:AV$36)+SUM(AX$20:AX$36)</f>
        <v>307.93462084901114</v>
      </c>
      <c r="J110" s="100">
        <f>SUM(AZ$20:AZ$36)+SUM(BB$20:BB$36)+SUM(BD$20:BD$36)+SUM(BF$20:BF$36)</f>
        <v>1491.1042443487831</v>
      </c>
      <c r="K110" s="100">
        <f>SUM(BH$20:BH$36)+SUM(BJ$20:BJ$36)+SUM(BL$20:BL$36)+SUM(BN$20:BN$36)</f>
        <v>1214.2944226218365</v>
      </c>
      <c r="L110" s="100">
        <f>SUM(BP$20:BP$36)+SUM(BR$20:BR$36)+SUM(BT$20:BT$36)+SUM(BV$20:BV$36)</f>
        <v>408.88766752389893</v>
      </c>
      <c r="M110" s="100">
        <f>SUM(BX$20:BX$36)+SUM(BZ$20:BZ$36)+SUM(CB$20:CB$36)+SUM(CD$20:CD$36)</f>
        <v>734.88094238291023</v>
      </c>
      <c r="N110" s="100">
        <f>SUM(CF$20:CF$36)+SUM(CH$20:CH$36)+SUM(CJ$20:CJ$36)+SUM(CL$20:CL$36)</f>
        <v>1635.9783739516724</v>
      </c>
      <c r="O110" s="100">
        <f>SUM(CN$20:CN$36)+SUM(CP$20:CP$36)+SUM(CR$20:CR$36)+SUM(CT$20:CT$36)</f>
        <v>338.17180383946561</v>
      </c>
    </row>
    <row r="111" spans="2:99">
      <c r="C111" s="99" t="s">
        <v>128</v>
      </c>
      <c r="D111" s="100">
        <f>SUM(D$37:D$48)+SUM(F$37:F$48)+SUM(H$37:H$48)+SUM(J$37:J$48)</f>
        <v>0</v>
      </c>
      <c r="E111" s="100">
        <f>SUM(L$37:L$48)+SUM(N$37:N$48)+SUM(P$37:P$48)+SUM(R$37:R$48)</f>
        <v>48.5958396374686</v>
      </c>
      <c r="F111" s="100">
        <f>SUM(T$37:T$48)+SUM(V$37:V$48)+SUM(X$37:X$48)+SUM(Z$37:Z$48)</f>
        <v>600.83102973508642</v>
      </c>
      <c r="G111" s="100">
        <f>SUM(AB$37:AB$48)+SUM(AD$37:AD$48)+SUM(AF$37:AF$48)+SUM(AH$37:AH$48)</f>
        <v>207.81807062263101</v>
      </c>
      <c r="H111" s="100">
        <f>SUM(AJ$37:AJ$48)+SUM(AL$37:AL$48)+SUM(AN$37:AN$48)+SUM(AP$37:AP$48)</f>
        <v>279.81121629367175</v>
      </c>
      <c r="I111" s="100">
        <f>SUM(AR$37:AR$48)+SUM(AT$37:AT$48)+SUM(AV$37:AV$48)+SUM(AX$37:AX$48)</f>
        <v>233.30562225567476</v>
      </c>
      <c r="J111" s="100">
        <f>SUM(AZ$37:AZ$48)+SUM(BB$37:BB$48)+SUM(BD$37:BD$48)+SUM(BF$37:BF$48)</f>
        <v>62.990714600428618</v>
      </c>
      <c r="K111" s="100">
        <f>SUM(BH$37:BH$48)+SUM(BJ$37:BJ$48)+SUM(BL$37:BL$48)+SUM(BN$37:BN$48)</f>
        <v>54.618133935060172</v>
      </c>
      <c r="L111" s="100">
        <f>SUM(BP$37:BP$48)+SUM(BR$37:BR$48)+SUM(BT$37:BT$48)+SUM(BV$37:BV$48)</f>
        <v>1140.0503331082723</v>
      </c>
      <c r="M111" s="100">
        <f>SUM(BX$37:BX$48)+SUM(BZ$37:BZ$48)+SUM(CB$37:CB$48)+SUM(CD$37:CD$48)</f>
        <v>585.08575522265483</v>
      </c>
      <c r="N111" s="100">
        <f>SUM(CF$37:CF$48)+SUM(CH$37:CH$48)+SUM(CJ$37:CJ$48)+SUM(CL$37:CL$48)</f>
        <v>108.03235000697909</v>
      </c>
      <c r="O111" s="100">
        <f>SUM(CN$37:CN$48)+SUM(CP$37:CP$48)+SUM(CR$37:CR$48)+SUM(CT$37:CT$48)</f>
        <v>507.61393422068284</v>
      </c>
    </row>
    <row r="112" spans="2:99">
      <c r="C112" s="99" t="s">
        <v>129</v>
      </c>
      <c r="D112" s="100">
        <f>SUM(D$49:D$70)+SUM(F$49:F$70)+SUM(H$49:H$70)+SUM(J$49:J$70)</f>
        <v>187.20899608283429</v>
      </c>
      <c r="E112" s="100">
        <f>SUM(L$49:L$70)+SUM(N$49:N$70)+SUM(P$49:P$70)+SUM(R$49:R$70)</f>
        <v>110.64451859326627</v>
      </c>
      <c r="F112" s="100">
        <f>SUM(T$49:T$70)+SUM(V$49:V$70)+SUM(X$49:X$70)+SUM(Z$49:Z$70)</f>
        <v>400.09719500830181</v>
      </c>
      <c r="G112" s="100">
        <f>SUM(AB$49:AB$70)+SUM(AD$49:AD$70)+SUM(AF$49:AF$70)+SUM(AH$49:AH$70)</f>
        <v>166.20062282805961</v>
      </c>
      <c r="H112" s="100">
        <f>SUM(AJ$49:AJ$70)+SUM(AL$49:AL$70)+SUM(AN$49:AN$70)+SUM(AP$49:AP$70)</f>
        <v>739.61963031410937</v>
      </c>
      <c r="I112" s="100">
        <f>SUM(AR$49:AR$70)+SUM(AT$49:AT$70)+SUM(AV$49:AV$70)+SUM(AX$49:AX$70)</f>
        <v>625.71218579677475</v>
      </c>
      <c r="J112" s="100">
        <f>SUM(AZ$49:AZ$70)+SUM(BB$49:BB$70)+SUM(BD$49:BD$70)+SUM(BF$49:BF$70)</f>
        <v>210.0813117364529</v>
      </c>
      <c r="K112" s="100">
        <f>SUM(BH$49:BH$70)+SUM(BJ$49:BJ$70)+SUM(BL$49:BL$70)+SUM(BN$49:BN$70)</f>
        <v>555.15998419833193</v>
      </c>
      <c r="L112" s="100">
        <f>SUM(BP$49:BP$70)+SUM(BR$49:BR$70)+SUM(BT$49:BT$70)+SUM(BV$49:BV$70)</f>
        <v>1064.1302436488927</v>
      </c>
      <c r="M112" s="100">
        <f>SUM(BX$49:BX$70)+SUM(BZ$49:BZ$70)+SUM(CB$49:CB$70)+SUM(CD$49:CD$70)</f>
        <v>454.70979356712411</v>
      </c>
      <c r="N112" s="100">
        <f>SUM(CF$49:CF$70)+SUM(CH$49:CH$70)+SUM(CJ$49:CJ$70)+SUM(CL$49:CL$70)</f>
        <v>109.34262607753425</v>
      </c>
      <c r="O112" s="100">
        <f>SUM(CN$49:CN$70)+SUM(CP$49:CP$70)+SUM(CR$49:CR$70)+SUM(CT$49:CT$70)</f>
        <v>793.23182988185226</v>
      </c>
    </row>
    <row r="113" spans="2:15">
      <c r="C113" s="99" t="s">
        <v>130</v>
      </c>
      <c r="D113" s="100">
        <f>SUM(D$71:D$86)+SUM(F$71:F$86)+SUM(H$71:H$86)+SUM(J$71:J$86)</f>
        <v>1789.9105438424428</v>
      </c>
      <c r="E113" s="100">
        <f>SUM(L$71:L$86)+SUM(N$71:N$86)+SUM(P$71:P$86)+SUM(R$71:R$86)</f>
        <v>329.16990522557137</v>
      </c>
      <c r="F113" s="100">
        <f>SUM(T$71:T$86)+SUM(V$71:V$86)+SUM(X$71:X$86)+SUM(Z$71:Z$86)</f>
        <v>315.24134580869986</v>
      </c>
      <c r="G113" s="100">
        <f>SUM(AB$71:AB$86)+SUM(AD$71:AD$86)+SUM(AF$71:AF$86)+SUM(AH$71:AH$86)</f>
        <v>366.3450119186698</v>
      </c>
      <c r="H113" s="100">
        <f>SUM(AJ$71:AJ$86)+SUM(AL$71:AL$86)+SUM(AN$71:AN$86)+SUM(AP$71:AP$86)</f>
        <v>450.21756805615564</v>
      </c>
      <c r="I113" s="100">
        <f>SUM(AR$71:AR$86)+SUM(AT$71:AT$86)+SUM(AV$71:AV$86)+SUM(AX$71:AX$86)</f>
        <v>333.5620540100341</v>
      </c>
      <c r="J113" s="100">
        <f>SUM(AZ$71:AZ$86)+SUM(BB$71:BB$86)+SUM(BD$71:BD$86)+SUM(BF$71:BF$86)</f>
        <v>272.92001601279281</v>
      </c>
      <c r="K113" s="100">
        <f>SUM(BH$71:BH$86)+SUM(BJ$71:BJ$86)+SUM(BL$71:BL$86)+SUM(BN$71:BN$86)</f>
        <v>308.00474323626071</v>
      </c>
      <c r="L113" s="100">
        <f>SUM(BP$71:BP$86)+SUM(BR$71:BR$86)+SUM(BT$71:BT$86)+SUM(BV$71:BV$86)</f>
        <v>361.09177380064591</v>
      </c>
      <c r="M113" s="100">
        <f>SUM(BX$71:BX$86)+SUM(BZ$71:BZ$86)+SUM(CB$71:CB$86)+SUM(CD$71:CD$86)</f>
        <v>225.07877036459968</v>
      </c>
      <c r="N113" s="100">
        <f>SUM(CF$71:CF$86)+SUM(CH$71:CH$86)+SUM(CJ$71:CJ$86)+SUM(CL$71:CL$86)</f>
        <v>132.72795717642308</v>
      </c>
      <c r="O113" s="100">
        <f>SUM(CN$71:CN$86)+SUM(CP$71:CP$86)+SUM(CR$71:CR$86)+SUM(CT$71:CT$86)</f>
        <v>326.37564057132715</v>
      </c>
    </row>
    <row r="114" spans="2:15">
      <c r="C114" s="99" t="s">
        <v>131</v>
      </c>
      <c r="D114" s="100">
        <f>SUM(D$87:D$94)+SUM(F$87:F$94)+SUM(H$87:H$94)+SUM(J$87:J$94)</f>
        <v>285.37668236411781</v>
      </c>
      <c r="E114" s="100">
        <f>SUM(L$87:L$94)+SUM(N$87:N$94)+SUM(P$87:P$94)+SUM(R$87:R$94)</f>
        <v>103.95945526120954</v>
      </c>
      <c r="F114" s="100">
        <f>SUM(T$87:T$94)+SUM(V$87:V$94)+SUM(X$87:X$94)+SUM(Z$87:Z$94)</f>
        <v>202.8489025467297</v>
      </c>
      <c r="G114" s="100">
        <f>SUM(AB$87:AB$94)+SUM(AD$87:AD$94)+SUM(AF$87:AF$94)+SUM(AH$87:AH$94)</f>
        <v>196.20459862407299</v>
      </c>
      <c r="H114" s="100">
        <f>SUM(AJ$87:AJ$94)+SUM(AL$87:AL$94)+SUM(AN$87:AN$94)+SUM(AP$87:AP$94)</f>
        <v>138.85430101909259</v>
      </c>
      <c r="I114" s="100">
        <f>SUM(AR$87:AR$94)+SUM(AT$87:AT$94)+SUM(AV$87:AV$94)+SUM(AX$87:AX$94)</f>
        <v>121.95471397887175</v>
      </c>
      <c r="J114" s="100">
        <f>SUM(AZ$87:AZ$94)+SUM(BB$87:BB$94)+SUM(BD$87:BD$94)+SUM(BF$87:BF$94)</f>
        <v>221.77823085756853</v>
      </c>
      <c r="K114" s="100">
        <f>SUM(BH$87:BH$94)+SUM(BJ$87:BJ$94)+SUM(BL$87:BL$94)+SUM(BN$87:BN$94)</f>
        <v>32.43874926299371</v>
      </c>
      <c r="L114" s="100">
        <f>SUM(BP$87:BP$94)+SUM(BR$87:BR$94)+SUM(BT$87:BT$94)+SUM(BV$87:BV$94)</f>
        <v>65.112596111368674</v>
      </c>
      <c r="M114" s="100">
        <f>SUM(BX$87:BX$94)+SUM(BZ$87:BZ$94)+SUM(CB$87:CB$94)+SUM(CD$87:CD$94)</f>
        <v>107.04729228059028</v>
      </c>
      <c r="N114" s="100">
        <f>SUM(CF$87:CF$94)+SUM(CH$87:CH$94)+SUM(CJ$87:CJ$94)+SUM(CL$87:CL$94)</f>
        <v>67.60910289525998</v>
      </c>
      <c r="O114" s="100">
        <f>SUM(CN$87:CN$94)+SUM(CP$87:CP$94)+SUM(CR$87:CR$94)+SUM(CT$87:CT$94)</f>
        <v>210.44791412950337</v>
      </c>
    </row>
    <row r="115" spans="2:15">
      <c r="C115" s="99" t="s">
        <v>132</v>
      </c>
      <c r="D115" s="100">
        <f>SUM(D$95:D$105)+SUM(F$95:F$105)+SUM(H$95:H$105)+SUM(J$95:J$105)</f>
        <v>1442.8279242393412</v>
      </c>
      <c r="E115" s="100">
        <f>SUM(L$95:L$105)+SUM(N$95:N$105)+SUM(P$95:P$105)+SUM(R$95:R$105)</f>
        <v>198.88555794742268</v>
      </c>
      <c r="F115" s="100">
        <f>SUM(T$95:T$105)+SUM(V$95:V$105)+SUM(X$95:X$105)+SUM(Z$95:Z$105)</f>
        <v>131.8636291844779</v>
      </c>
      <c r="G115" s="100">
        <f>SUM(AB$95:AB$105)+SUM(AD$95:AD$105)+SUM(AF$95:AF$105)+SUM(AH$95:AH$105)</f>
        <v>98.517148243295608</v>
      </c>
      <c r="H115" s="100">
        <f>SUM(AJ$95:AJ$105)+SUM(AL$95:AL$105)+SUM(AN$95:AN$105)+SUM(AP$95:AP$105)</f>
        <v>70.446109623983276</v>
      </c>
      <c r="I115" s="100">
        <f>SUM(AR$95:AR$105)+SUM(AT$95:AT$105)+SUM(AV$95:AV$105)+SUM(AX$95:AX$105)</f>
        <v>176.01120966267004</v>
      </c>
      <c r="J115" s="100">
        <f>SUM(AZ$95:AZ$105)+SUM(BB$95:BB$105)+SUM(BD$95:BD$105)+SUM(BF$95:BF$105)</f>
        <v>137.31117598169615</v>
      </c>
      <c r="K115" s="100">
        <f>SUM(BH$95:BH$105)+SUM(BJ$95:BJ$105)+SUM(BL$95:BL$105)+SUM(BN$95:BN$105)</f>
        <v>109.81769318836881</v>
      </c>
      <c r="L115" s="100">
        <f>SUM(BP$95:BP$105)+SUM(BR$95:BR$105)+SUM(BT$95:BT$105)+SUM(BV$95:BV$105)</f>
        <v>372.44240108435321</v>
      </c>
      <c r="M115" s="100">
        <f>SUM(BX$95:BX$105)+SUM(BZ$95:BZ$105)+SUM(CB$95:CB$105)+SUM(CD$95:CD$105)</f>
        <v>311.48063238553891</v>
      </c>
      <c r="N115" s="100">
        <f>SUM(CF$95:CF$105)+SUM(CH$95:CH$105)+SUM(CJ$95:CJ$105)+SUM(CL$95:CL$105)</f>
        <v>471.42756765187232</v>
      </c>
      <c r="O115" s="100">
        <f>SUM(CN$95:CN$105)+SUM(CP$95:CP$105)+SUM(CR$95:CR$105)+SUM(CT$95:CT$105)</f>
        <v>76.508361523163487</v>
      </c>
    </row>
    <row r="116" spans="2:15">
      <c r="C116" s="99" t="s">
        <v>278</v>
      </c>
      <c r="D116" s="100">
        <f t="shared" ref="D116:O116" si="0">SUM(D$109:D$115)</f>
        <v>3705.3241465287365</v>
      </c>
      <c r="E116" s="100">
        <f t="shared" si="0"/>
        <v>1283.9429540041735</v>
      </c>
      <c r="F116" s="100">
        <f t="shared" si="0"/>
        <v>2790.1621547342206</v>
      </c>
      <c r="G116" s="100">
        <f t="shared" si="0"/>
        <v>2931.7238402367425</v>
      </c>
      <c r="H116" s="100">
        <f t="shared" si="0"/>
        <v>2520.6658909749062</v>
      </c>
      <c r="I116" s="100">
        <f t="shared" si="0"/>
        <v>2836.1349790680274</v>
      </c>
      <c r="J116" s="100">
        <f t="shared" si="0"/>
        <v>2940.6658909749062</v>
      </c>
      <c r="K116" s="100">
        <f t="shared" si="0"/>
        <v>2349.0524910581062</v>
      </c>
      <c r="L116" s="100">
        <f t="shared" si="0"/>
        <v>3605.2792908917058</v>
      </c>
      <c r="M116" s="100">
        <f t="shared" si="0"/>
        <v>2741.0961874345712</v>
      </c>
      <c r="N116" s="100">
        <f t="shared" si="0"/>
        <v>2626.6476495971619</v>
      </c>
      <c r="O116" s="100">
        <f t="shared" si="0"/>
        <v>2977.1658909749062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0</v>
      </c>
      <c r="E120" s="100">
        <f>E109*pricing!E15*2000</f>
        <v>197067.96983311235</v>
      </c>
      <c r="F120" s="100">
        <f>F109*pricing!F15*2000</f>
        <v>1626350.8980686252</v>
      </c>
      <c r="G120" s="100">
        <f>G109*pricing!G15*2000</f>
        <v>780174.21755112102</v>
      </c>
      <c r="H120" s="100">
        <f>H109*pricing!H15*2000</f>
        <v>1352896.8828533737</v>
      </c>
      <c r="I120" s="100">
        <f>I109*pricing!I15*2000</f>
        <v>2646971.0589922774</v>
      </c>
      <c r="J120" s="100">
        <f>J109*pricing!J15*2000</f>
        <v>1291685.0915702528</v>
      </c>
      <c r="K120" s="100">
        <f>K109*pricing!K15*2000</f>
        <v>391255.97886391554</v>
      </c>
      <c r="L120" s="100">
        <f>L109*pricing!L15*2000</f>
        <v>1217697.1282784513</v>
      </c>
      <c r="M120" s="100">
        <f>M109*pricing!M15*2000</f>
        <v>2160126.6982295476</v>
      </c>
      <c r="N120" s="100">
        <f>N109*pricing!N15*2000</f>
        <v>630055.12807307625</v>
      </c>
      <c r="O120" s="100">
        <f>O109*pricing!O15*2000</f>
        <v>1851589.9403602462</v>
      </c>
    </row>
    <row r="121" spans="2:15">
      <c r="C121" s="99" t="s">
        <v>127</v>
      </c>
      <c r="D121" s="100">
        <f>D110*pricing!D16*2000</f>
        <v>0</v>
      </c>
      <c r="E121" s="100">
        <f>E110*pricing!E16*2000</f>
        <v>1174968.4408064403</v>
      </c>
      <c r="F121" s="100">
        <f>F110*pricing!F16*2000</f>
        <v>4568996.9057431417</v>
      </c>
      <c r="G121" s="100">
        <f>G110*pricing!G16*2000</f>
        <v>3362576.4517788161</v>
      </c>
      <c r="H121" s="100">
        <f>H110*pricing!H16*2000</f>
        <v>3719277.0206864909</v>
      </c>
      <c r="I121" s="100">
        <f>I110*pricing!I16*2000</f>
        <v>2180431.539270367</v>
      </c>
      <c r="J121" s="100">
        <f>J110*pricing!J16*2000</f>
        <v>3052087.5940224729</v>
      </c>
      <c r="K121" s="100">
        <f>K110*pricing!K16*2000</f>
        <v>2492312.2178070238</v>
      </c>
      <c r="L121" s="100">
        <f>L110*pricing!L16*2000</f>
        <v>2716737.0339956121</v>
      </c>
      <c r="M121" s="100">
        <f>M110*pricing!M16*2000</f>
        <v>5042319.0880804919</v>
      </c>
      <c r="N121" s="100">
        <f>N110*pricing!N16*2000</f>
        <v>3472802.6498585325</v>
      </c>
      <c r="O121" s="100">
        <f>O110*pricing!O16*2000</f>
        <v>1920110.0413364412</v>
      </c>
    </row>
    <row r="122" spans="2:15">
      <c r="C122" s="99" t="s">
        <v>128</v>
      </c>
      <c r="D122" s="100">
        <f>D111*pricing!D17*2000</f>
        <v>0</v>
      </c>
      <c r="E122" s="100">
        <f>E111*pricing!E17*2000</f>
        <v>281011.39064304956</v>
      </c>
      <c r="F122" s="100">
        <f>F111*pricing!F17*2000</f>
        <v>2450308.3486564881</v>
      </c>
      <c r="G122" s="100">
        <f>G111*pricing!G17*2000</f>
        <v>870752.8082396423</v>
      </c>
      <c r="H122" s="100">
        <f>H111*pricing!H17*2000</f>
        <v>1863588.4121026054</v>
      </c>
      <c r="I122" s="100">
        <f>I111*pricing!I17*2000</f>
        <v>1453283.4797932126</v>
      </c>
      <c r="J122" s="100">
        <f>J111*pricing!J17*2000</f>
        <v>402562.96095628821</v>
      </c>
      <c r="K122" s="100">
        <f>K111*pricing!K17*2000</f>
        <v>346607.81510467239</v>
      </c>
      <c r="L122" s="100">
        <f>L111*pricing!L17*2000</f>
        <v>2936256.6661287486</v>
      </c>
      <c r="M122" s="100">
        <f>M111*pricing!M17*2000</f>
        <v>2706409.296949428</v>
      </c>
      <c r="N122" s="100">
        <f>N111*pricing!N17*2000</f>
        <v>632192.35737144074</v>
      </c>
      <c r="O122" s="100">
        <f>O111*pricing!O17*2000</f>
        <v>1688054.1862315752</v>
      </c>
    </row>
    <row r="123" spans="2:15">
      <c r="C123" s="99" t="s">
        <v>129</v>
      </c>
      <c r="D123" s="100">
        <f>D112*pricing!D18*2000</f>
        <v>848094.14070463961</v>
      </c>
      <c r="E123" s="100">
        <f>E112*pricing!E18*2000</f>
        <v>628585.79188374337</v>
      </c>
      <c r="F123" s="100">
        <f>F112*pricing!F18*2000</f>
        <v>2206051.6458007148</v>
      </c>
      <c r="G123" s="100">
        <f>G112*pricing!G18*2000</f>
        <v>976608.40620677778</v>
      </c>
      <c r="H123" s="100">
        <f>H112*pricing!H18*2000</f>
        <v>3196844.0630232948</v>
      </c>
      <c r="I123" s="100">
        <f>I112*pricing!I18*2000</f>
        <v>2688098.074018409</v>
      </c>
      <c r="J123" s="100">
        <f>J112*pricing!J18*2000</f>
        <v>1116588.5297326173</v>
      </c>
      <c r="K123" s="100">
        <f>K112*pricing!K18*2000</f>
        <v>1372711.8807411459</v>
      </c>
      <c r="L123" s="100">
        <f>L112*pricing!L18*2000</f>
        <v>3245605.3010796215</v>
      </c>
      <c r="M123" s="100">
        <f>M112*pricing!M18*2000</f>
        <v>2736351.2512326827</v>
      </c>
      <c r="N123" s="100">
        <f>N112*pricing!N18*2000</f>
        <v>786718.29196178284</v>
      </c>
      <c r="O123" s="100">
        <f>O112*pricing!O18*2000</f>
        <v>2233317.2721115793</v>
      </c>
    </row>
    <row r="124" spans="2:15">
      <c r="C124" s="99" t="s">
        <v>130</v>
      </c>
      <c r="D124" s="100">
        <f>D113*pricing!D19*2000</f>
        <v>7031090.6958563263</v>
      </c>
      <c r="E124" s="100">
        <f>E113*pricing!E19*2000</f>
        <v>1940920.2011333939</v>
      </c>
      <c r="F124" s="100">
        <f>F113*pricing!F19*2000</f>
        <v>1694827.7137288812</v>
      </c>
      <c r="G124" s="100">
        <f>G113*pricing!G19*2000</f>
        <v>1587729.2119578412</v>
      </c>
      <c r="H124" s="100">
        <f>H113*pricing!H19*2000</f>
        <v>1242000.0506556237</v>
      </c>
      <c r="I124" s="100">
        <f>I113*pricing!I19*2000</f>
        <v>1621367.0647446755</v>
      </c>
      <c r="J124" s="100">
        <f>J113*pricing!J19*2000</f>
        <v>1887126.7430102231</v>
      </c>
      <c r="K124" s="100">
        <f>K113*pricing!K19*2000</f>
        <v>884096.98119844205</v>
      </c>
      <c r="L124" s="100">
        <f>L113*pricing!L19*2000</f>
        <v>1277995.171697804</v>
      </c>
      <c r="M124" s="100">
        <f>M113*pricing!M19*2000</f>
        <v>1582640.8452995853</v>
      </c>
      <c r="N124" s="100">
        <f>N113*pricing!N19*2000</f>
        <v>818847.9017241823</v>
      </c>
      <c r="O124" s="100">
        <f>O113*pricing!O19*2000</f>
        <v>1334632.9263144243</v>
      </c>
    </row>
    <row r="125" spans="2:15">
      <c r="C125" s="99" t="s">
        <v>131</v>
      </c>
      <c r="D125" s="100">
        <f>D114*pricing!D20*2000</f>
        <v>1540996.8690300798</v>
      </c>
      <c r="E125" s="100">
        <f>E114*pricing!E20*2000</f>
        <v>591309.45305100665</v>
      </c>
      <c r="F125" s="100">
        <f>F114*pricing!F20*2000</f>
        <v>701308.50418121147</v>
      </c>
      <c r="G125" s="100">
        <f>G114*pricing!G20*2000</f>
        <v>600071.14491380425</v>
      </c>
      <c r="H125" s="100">
        <f>H114*pricing!H20*2000</f>
        <v>390146.33213360677</v>
      </c>
      <c r="I125" s="100">
        <f>I114*pricing!I20*2000</f>
        <v>508455.41289457865</v>
      </c>
      <c r="J125" s="100">
        <f>J114*pricing!J20*2000</f>
        <v>906150.83083367115</v>
      </c>
      <c r="K125" s="100">
        <f>K114*pricing!K20*2000</f>
        <v>178540.68107000162</v>
      </c>
      <c r="L125" s="100">
        <f>L114*pricing!L20*2000</f>
        <v>308022.87541343097</v>
      </c>
      <c r="M125" s="100">
        <f>M114*pricing!M20*2000</f>
        <v>630346.12125058717</v>
      </c>
      <c r="N125" s="100">
        <f>N114*pricing!N20*2000</f>
        <v>335817.78718844225</v>
      </c>
      <c r="O125" s="100">
        <f>O114*pricing!O20*2000</f>
        <v>565782.82498156384</v>
      </c>
    </row>
    <row r="126" spans="2:15">
      <c r="C126" s="99" t="s">
        <v>132</v>
      </c>
      <c r="D126" s="100">
        <f>D115*pricing!D21*2000</f>
        <v>4173724.2831094326</v>
      </c>
      <c r="E126" s="100">
        <f>E115*pricing!E21*2000</f>
        <v>1168721.801358067</v>
      </c>
      <c r="F126" s="100">
        <f>F115*pricing!F21*2000</f>
        <v>794289.14533340628</v>
      </c>
      <c r="G126" s="100">
        <f>G115*pricing!G21*2000</f>
        <v>565718.01115891605</v>
      </c>
      <c r="H126" s="100">
        <f>H115*pricing!H21*2000</f>
        <v>338342.98751816805</v>
      </c>
      <c r="I126" s="100">
        <f>I115*pricing!I21*2000</f>
        <v>882218.88479656936</v>
      </c>
      <c r="J126" s="100">
        <f>J115*pricing!J21*2000</f>
        <v>956872.3279574312</v>
      </c>
      <c r="K126" s="100">
        <f>K115*pricing!K21*2000</f>
        <v>383966.58720298792</v>
      </c>
      <c r="L126" s="100">
        <f>L115*pricing!L21*2000</f>
        <v>896430.38834021916</v>
      </c>
      <c r="M126" s="100">
        <f>M115*pricing!M21*2000</f>
        <v>1260336.6341630977</v>
      </c>
      <c r="N126" s="100">
        <f>N115*pricing!N21*2000</f>
        <v>958475.84535924753</v>
      </c>
      <c r="O126" s="100">
        <f>O115*pricing!O21*2000</f>
        <v>444073.44491044624</v>
      </c>
    </row>
    <row r="127" spans="2:15">
      <c r="C127" s="99" t="s">
        <v>278</v>
      </c>
      <c r="D127" s="100">
        <f t="shared" ref="D127:O127" si="1">SUM(D$120:D$126)</f>
        <v>13593905.988700477</v>
      </c>
      <c r="E127" s="100">
        <f t="shared" si="1"/>
        <v>5982585.0487088133</v>
      </c>
      <c r="F127" s="100">
        <f t="shared" si="1"/>
        <v>14042133.161512468</v>
      </c>
      <c r="G127" s="100">
        <f t="shared" si="1"/>
        <v>8743630.2518069185</v>
      </c>
      <c r="H127" s="100">
        <f t="shared" si="1"/>
        <v>12103095.748973161</v>
      </c>
      <c r="I127" s="100">
        <f t="shared" si="1"/>
        <v>11980825.51451009</v>
      </c>
      <c r="J127" s="100">
        <f t="shared" si="1"/>
        <v>9613074.0780829564</v>
      </c>
      <c r="K127" s="100">
        <f t="shared" si="1"/>
        <v>6049492.141988189</v>
      </c>
      <c r="L127" s="100">
        <f t="shared" si="1"/>
        <v>12598744.564933889</v>
      </c>
      <c r="M127" s="100">
        <f t="shared" si="1"/>
        <v>16118529.93520542</v>
      </c>
      <c r="N127" s="100">
        <f t="shared" si="1"/>
        <v>7634909.9615367036</v>
      </c>
      <c r="O127" s="100">
        <f t="shared" si="1"/>
        <v>10037560.636246277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0</v>
      </c>
      <c r="E131" s="106">
        <f>SUM(M$6:M$19)+SUM(O$6:O$19)+SUM(Q$6:Q$19)+SUM(S$6:S$19)</f>
        <v>14029.905193738778</v>
      </c>
      <c r="F131" s="106">
        <f>SUM(U$6:U$19)+SUM(W$6:W$19)+SUM(Y$6:Y$19)+SUM(AA$6:AA$19)</f>
        <v>121007.28599582759</v>
      </c>
      <c r="G131" s="106">
        <f>SUM(AC$6:AC$19)+SUM(AE$6:AE$19)+SUM(AG$6:AG$19)+SUM(AI$6:AI$19)</f>
        <v>113049.44250620331</v>
      </c>
      <c r="H131" s="106">
        <f>SUM(AK$6:AK$19)+SUM(AM$6:AM$19)+SUM(AO$6:AO$19)+SUM(AQ$6:AQ$19)</f>
        <v>100175.44008597184</v>
      </c>
      <c r="I131" s="106">
        <f>SUM(AS$6:AS$19)+SUM(AU$6:AU$19)+SUM(AW$6:AW$19)+SUM(AY$6:AY$19)</f>
        <v>518190.34452801902</v>
      </c>
      <c r="J131" s="106">
        <f>SUM(BA$6:BA$19)+SUM(BC$6:BC$19)+SUM(BE$6:BE$19)+SUM(BG$6:BG$19)</f>
        <v>272890.38879230863</v>
      </c>
      <c r="K131" s="106">
        <f>SUM(BI$6:BI$19)+SUM(BK$6:BK$19)+SUM(BM$6:BM$19)+SUM(BO$6:BO$19)</f>
        <v>37770.080361830027</v>
      </c>
      <c r="L131" s="106">
        <f>SUM(BQ$6:BQ$19)+SUM(BS$6:BS$19)+SUM(BU$6:BU$19)+SUM(BW$6:BW$19)</f>
        <v>97565.406301003939</v>
      </c>
      <c r="M131" s="106">
        <f>SUM(BY$6:BY$19)+SUM(CA$6:CA$19)+SUM(CC$6:CC$19)+SUM(CE$6:CE$19)</f>
        <v>161537.375247477</v>
      </c>
      <c r="N131" s="106">
        <f>SUM(CG$6:CG$19)+SUM(CI$6:CI$19)+SUM(CK$6:CK$19)+SUM(CM$6:CM$19)</f>
        <v>51363.269596424914</v>
      </c>
      <c r="O131" s="106">
        <f>SUM(CO$6:CO$19)+SUM(CQ$6:CQ$19)+SUM(CS$6:CS$19)+SUM(CU$6:CU$19)</f>
        <v>365667.32222132559</v>
      </c>
    </row>
    <row r="132" spans="2:15">
      <c r="C132" s="105" t="s">
        <v>127</v>
      </c>
      <c r="D132" s="106">
        <f>SUM(E$20:E$36)+SUM(G$20:G$36)+SUM(I$20:I$36)+SUM(K$20:K$36)</f>
        <v>0</v>
      </c>
      <c r="E132" s="106">
        <f>SUM(M$20:M$36)+SUM(O$20:O$36)+SUM(Q$20:Q$36)+SUM(S$20:S$36)</f>
        <v>197320.73902893247</v>
      </c>
      <c r="F132" s="106">
        <f>SUM(U$20:U$36)+SUM(W$20:W$36)+SUM(Y$20:Y$36)+SUM(AA$20:AA$36)</f>
        <v>385308.9513985925</v>
      </c>
      <c r="G132" s="106">
        <f>SUM(AC$20:AC$36)+SUM(AE$20:AE$36)+SUM(AG$20:AG$36)+SUM(AI$20:AI$36)</f>
        <v>709853.99546861579</v>
      </c>
      <c r="H132" s="106">
        <f>SUM(AK$20:AK$36)+SUM(AM$20:AM$36)+SUM(AO$20:AO$36)+SUM(AQ$20:AQ$36)</f>
        <v>274333.90613883245</v>
      </c>
      <c r="I132" s="106">
        <f>SUM(AS$20:AS$36)+SUM(AU$20:AU$36)+SUM(AW$20:AW$36)+SUM(AY$20:AY$36)</f>
        <v>131470.16625905203</v>
      </c>
      <c r="J132" s="106">
        <f>SUM(BA$20:BA$36)+SUM(BC$20:BC$36)+SUM(BE$20:BE$36)+SUM(BG$20:BG$36)</f>
        <v>631705.75091384933</v>
      </c>
      <c r="K132" s="106">
        <f>SUM(BI$20:BI$36)+SUM(BK$20:BK$36)+SUM(BM$20:BM$36)+SUM(BO$20:BO$36)</f>
        <v>512603.50370755105</v>
      </c>
      <c r="L132" s="106">
        <f>SUM(BQ$20:BQ$36)+SUM(BS$20:BS$36)+SUM(BU$20:BU$36)+SUM(BW$20:BW$36)</f>
        <v>176530.07123787951</v>
      </c>
      <c r="M132" s="106">
        <f>SUM(BY$20:BY$36)+SUM(CA$20:CA$36)+SUM(CC$20:CC$36)+SUM(CE$20:CE$36)</f>
        <v>313491.76766259078</v>
      </c>
      <c r="N132" s="106">
        <f>SUM(CG$20:CG$36)+SUM(CI$20:CI$36)+SUM(CK$20:CK$36)+SUM(CM$20:CM$36)</f>
        <v>691732.54676319251</v>
      </c>
      <c r="O132" s="106">
        <f>SUM(CO$20:CO$36)+SUM(CQ$20:CQ$36)+SUM(CS$20:CS$36)+SUM(CU$20:CU$36)</f>
        <v>144722.94224412378</v>
      </c>
    </row>
    <row r="133" spans="2:15">
      <c r="C133" s="105" t="s">
        <v>128</v>
      </c>
      <c r="D133" s="106">
        <f>SUM(E$37:E$48)+SUM(G$37:G$48)+SUM(I$37:I$48)+SUM(K$37:K$48)</f>
        <v>0</v>
      </c>
      <c r="E133" s="106">
        <f>SUM(M$37:M$48)+SUM(O$37:O$48)+SUM(Q$37:Q$48)+SUM(S$37:S$48)</f>
        <v>50938.803412408975</v>
      </c>
      <c r="F133" s="106">
        <f>SUM(U$37:U$48)+SUM(W$37:W$48)+SUM(Y$37:Y$48)+SUM(AA$37:AA$48)</f>
        <v>629783.87592775933</v>
      </c>
      <c r="G133" s="106">
        <f>SUM(AC$37:AC$48)+SUM(AE$37:AE$48)+SUM(AG$37:AG$48)+SUM(AI$37:AI$48)</f>
        <v>217904.33155404549</v>
      </c>
      <c r="H133" s="106">
        <f>SUM(AK$37:AK$48)+SUM(AM$37:AM$48)+SUM(AO$37:AO$48)+SUM(AQ$37:AQ$48)</f>
        <v>295049.11021923652</v>
      </c>
      <c r="I133" s="106">
        <f>SUM(AS$37:AS$48)+SUM(AU$37:AU$48)+SUM(AW$37:AW$48)+SUM(AY$37:AY$48)</f>
        <v>245474.79850433979</v>
      </c>
      <c r="J133" s="106">
        <f>SUM(BA$37:BA$48)+SUM(BC$37:BC$48)+SUM(BE$37:BE$48)+SUM(BG$37:BG$48)</f>
        <v>66235.884613542017</v>
      </c>
      <c r="K133" s="106">
        <f>SUM(BI$37:BI$48)+SUM(BK$37:BK$48)+SUM(BM$37:BM$48)+SUM(BO$37:BO$48)</f>
        <v>57390.517572262019</v>
      </c>
      <c r="L133" s="106">
        <f>SUM(BQ$37:BQ$48)+SUM(BS$37:BS$48)+SUM(BU$37:BU$48)+SUM(BW$37:BW$48)</f>
        <v>1190694.2193327786</v>
      </c>
      <c r="M133" s="106">
        <f>SUM(BY$37:BY$48)+SUM(CA$37:CA$48)+SUM(CC$37:CC$48)+SUM(CE$37:CE$48)</f>
        <v>615555.9634965884</v>
      </c>
      <c r="N133" s="106">
        <f>SUM(CG$37:CG$48)+SUM(CI$37:CI$48)+SUM(CK$37:CK$48)+SUM(CM$37:CM$48)</f>
        <v>113424.49866620507</v>
      </c>
      <c r="O133" s="106">
        <f>SUM(CO$37:CO$48)+SUM(CQ$37:CQ$48)+SUM(CS$37:CS$48)+SUM(CU$37:CU$48)</f>
        <v>532245.14522806136</v>
      </c>
    </row>
    <row r="134" spans="2:15">
      <c r="C134" s="105" t="s">
        <v>129</v>
      </c>
      <c r="D134" s="106">
        <f>SUM(E$49:E$70)+SUM(G$49:G$70)+SUM(I$49:I$70)+SUM(K$49:K$70)</f>
        <v>206091.04905584597</v>
      </c>
      <c r="E134" s="106">
        <f>SUM(M$49:M$70)+SUM(O$49:O$70)+SUM(Q$49:Q$70)+SUM(S$49:S$70)</f>
        <v>105631.76997973514</v>
      </c>
      <c r="F134" s="106">
        <f>SUM(U$49:U$70)+SUM(W$49:W$70)+SUM(Y$49:Y$70)+SUM(AA$49:AA$70)</f>
        <v>333513.25657898607</v>
      </c>
      <c r="G134" s="106">
        <f>SUM(AC$49:AC$70)+SUM(AE$49:AE$70)+SUM(AG$49:AG$70)+SUM(AI$49:AI$70)</f>
        <v>142165.77321609287</v>
      </c>
      <c r="H134" s="106">
        <f>SUM(AK$49:AK$70)+SUM(AM$49:AM$70)+SUM(AO$49:AO$70)+SUM(AQ$49:AQ$70)</f>
        <v>606280.00041594345</v>
      </c>
      <c r="I134" s="106">
        <f>SUM(AS$49:AS$70)+SUM(AU$49:AU$70)+SUM(AW$49:AW$70)+SUM(AY$49:AY$70)</f>
        <v>522554.91404828586</v>
      </c>
      <c r="J134" s="106">
        <f>SUM(BA$49:BA$70)+SUM(BC$49:BC$70)+SUM(BE$49:BE$70)+SUM(BG$49:BG$70)</f>
        <v>187075.15668046876</v>
      </c>
      <c r="K134" s="106">
        <f>SUM(BI$49:BI$70)+SUM(BK$49:BK$70)+SUM(BM$49:BM$70)+SUM(BO$49:BO$70)</f>
        <v>460222.92488973064</v>
      </c>
      <c r="L134" s="106">
        <f>SUM(BQ$49:BQ$70)+SUM(BS$49:BS$70)+SUM(BU$49:BU$70)+SUM(BW$49:BW$70)</f>
        <v>875036.38201859419</v>
      </c>
      <c r="M134" s="106">
        <f>SUM(BY$49:BY$70)+SUM(CA$49:CA$70)+SUM(CC$49:CC$70)+SUM(CE$49:CE$70)</f>
        <v>380096.01090151619</v>
      </c>
      <c r="N134" s="106">
        <f>SUM(CG$49:CG$70)+SUM(CI$49:CI$70)+SUM(CK$49:CK$70)+SUM(CM$49:CM$70)</f>
        <v>92975.485501948584</v>
      </c>
      <c r="O134" s="106">
        <f>SUM(CO$49:CO$70)+SUM(CQ$49:CQ$70)+SUM(CS$49:CS$70)+SUM(CU$49:CU$70)</f>
        <v>659993.34074770322</v>
      </c>
    </row>
    <row r="135" spans="2:15">
      <c r="C135" s="105" t="s">
        <v>130</v>
      </c>
      <c r="D135" s="106">
        <f>SUM(E$71:E$86)+SUM(G$71:G$86)+SUM(I$71:I$86)+SUM(K$71:K$86)</f>
        <v>1000911.3081918689</v>
      </c>
      <c r="E135" s="106">
        <f>SUM(M$71:M$86)+SUM(O$71:O$86)+SUM(Q$71:Q$86)+SUM(S$71:S$86)</f>
        <v>183595.06271492437</v>
      </c>
      <c r="F135" s="106">
        <f>SUM(U$71:U$86)+SUM(W$71:W$86)+SUM(Y$71:Y$86)+SUM(AA$71:AA$86)</f>
        <v>175552.10756152001</v>
      </c>
      <c r="G135" s="106">
        <f>SUM(AC$71:AC$86)+SUM(AE$71:AE$86)+SUM(AG$71:AG$86)+SUM(AI$71:AI$86)</f>
        <v>204755.63481134572</v>
      </c>
      <c r="H135" s="106">
        <f>SUM(AK$71:AK$86)+SUM(AM$71:AM$86)+SUM(AO$71:AO$86)+SUM(AQ$71:AQ$86)</f>
        <v>250264.7862462987</v>
      </c>
      <c r="I135" s="106">
        <f>SUM(AS$71:AS$86)+SUM(AU$71:AU$86)+SUM(AW$71:AW$86)+SUM(AY$71:AY$86)</f>
        <v>184913.5046139202</v>
      </c>
      <c r="J135" s="106">
        <f>SUM(BA$71:BA$86)+SUM(BC$71:BC$86)+SUM(BE$71:BE$86)+SUM(BG$71:BG$86)</f>
        <v>152772.95453004213</v>
      </c>
      <c r="K135" s="106">
        <f>SUM(BI$71:BI$86)+SUM(BK$71:BK$86)+SUM(BM$71:BM$86)+SUM(BO$71:BO$86)</f>
        <v>172336.76468814444</v>
      </c>
      <c r="L135" s="106">
        <f>SUM(BQ$71:BQ$86)+SUM(BS$71:BS$86)+SUM(BU$71:BU$86)+SUM(BW$71:BW$86)</f>
        <v>200755.92458204672</v>
      </c>
      <c r="M135" s="106">
        <f>SUM(BY$71:BY$86)+SUM(CA$71:CA$86)+SUM(CC$71:CC$86)+SUM(CE$71:CE$86)</f>
        <v>125677.35998727623</v>
      </c>
      <c r="N135" s="106">
        <f>SUM(CG$71:CG$86)+SUM(CI$71:CI$86)+SUM(CK$71:CK$86)+SUM(CM$71:CM$86)</f>
        <v>74792.385694545243</v>
      </c>
      <c r="O135" s="106">
        <f>SUM(CO$71:CO$86)+SUM(CQ$71:CQ$86)+SUM(CS$71:CS$86)+SUM(CU$71:CU$86)</f>
        <v>182843.38256072107</v>
      </c>
    </row>
    <row r="136" spans="2:15">
      <c r="C136" s="105" t="s">
        <v>131</v>
      </c>
      <c r="D136" s="106">
        <f>SUM(E$87:E$94)+SUM(G$87:G$94)+SUM(I$87:I$94)+SUM(K$87:K$94)</f>
        <v>581156.8683803567</v>
      </c>
      <c r="E136" s="106">
        <f>SUM(M$87:M$94)+SUM(O$87:O$94)+SUM(Q$87:Q$94)+SUM(S$87:S$94)</f>
        <v>211889.43255044727</v>
      </c>
      <c r="F136" s="106">
        <f>SUM(U$87:U$94)+SUM(W$87:W$94)+SUM(Y$87:Y$94)+SUM(AA$87:AA$94)</f>
        <v>410727.04904775188</v>
      </c>
      <c r="G136" s="106">
        <f>SUM(AC$87:AC$94)+SUM(AE$87:AE$94)+SUM(AG$87:AG$94)+SUM(AI$87:AI$94)</f>
        <v>396968.96592499071</v>
      </c>
      <c r="H136" s="106">
        <f>SUM(AK$87:AK$94)+SUM(AM$87:AM$94)+SUM(AO$87:AO$94)+SUM(AQ$87:AQ$94)</f>
        <v>281114.60386600031</v>
      </c>
      <c r="I136" s="106">
        <f>SUM(AS$87:AS$94)+SUM(AU$87:AU$94)+SUM(AW$87:AW$94)+SUM(AY$87:AY$94)</f>
        <v>248556.8230750394</v>
      </c>
      <c r="J136" s="106">
        <f>SUM(BA$87:BA$94)+SUM(BC$87:BC$94)+SUM(BE$87:BE$94)+SUM(BG$87:BG$94)</f>
        <v>450851.49019986292</v>
      </c>
      <c r="K136" s="106">
        <f>SUM(BI$87:BI$94)+SUM(BK$87:BK$94)+SUM(BM$87:BM$94)+SUM(BO$87:BO$94)</f>
        <v>66013.751712634854</v>
      </c>
      <c r="L136" s="106">
        <f>SUM(BQ$87:BQ$94)+SUM(BS$87:BS$94)+SUM(BU$87:BU$94)+SUM(BW$87:BW$94)</f>
        <v>132225.92005411995</v>
      </c>
      <c r="M136" s="106">
        <f>SUM(BY$87:BY$94)+SUM(CA$87:CA$94)+SUM(CC$87:CC$94)+SUM(CE$87:CE$94)</f>
        <v>217858.6822751353</v>
      </c>
      <c r="N136" s="106">
        <f>SUM(CG$87:CG$94)+SUM(CI$87:CI$94)+SUM(CK$87:CK$94)+SUM(CM$87:CM$94)</f>
        <v>137442.9402360009</v>
      </c>
      <c r="O136" s="106">
        <f>SUM(CO$87:CO$94)+SUM(CQ$87:CQ$94)+SUM(CS$87:CS$94)+SUM(CU$87:CU$94)</f>
        <v>426082.05368344265</v>
      </c>
    </row>
    <row r="137" spans="2:15">
      <c r="C137" s="105" t="s">
        <v>132</v>
      </c>
      <c r="D137" s="106">
        <f>SUM(E$95:E$105)+SUM(G$95:G$105)+SUM(I$95:I$105)+SUM(K$95:K$105)</f>
        <v>2703672.1534982626</v>
      </c>
      <c r="E137" s="106">
        <f>SUM(M$95:M$105)+SUM(O$95:O$105)+SUM(Q$95:Q$105)+SUM(S$95:S$105)</f>
        <v>382759.78549972147</v>
      </c>
      <c r="F137" s="106">
        <f>SUM(U$95:U$105)+SUM(W$95:W$105)+SUM(Y$95:Y$105)+SUM(AA$95:AA$105)</f>
        <v>254052.69979030086</v>
      </c>
      <c r="G137" s="106">
        <f>SUM(AC$95:AC$105)+SUM(AE$95:AE$105)+SUM(AG$95:AG$105)+SUM(AI$95:AI$105)</f>
        <v>190455.93728893128</v>
      </c>
      <c r="H137" s="106">
        <f>SUM(AK$95:AK$105)+SUM(AM$95:AM$105)+SUM(AO$95:AO$105)+SUM(AQ$95:AQ$105)</f>
        <v>134073.22999109206</v>
      </c>
      <c r="I137" s="106">
        <f>SUM(AS$95:AS$105)+SUM(AU$95:AU$105)+SUM(AW$95:AW$105)+SUM(AY$95:AY$105)</f>
        <v>337302.80343786598</v>
      </c>
      <c r="J137" s="106">
        <f>SUM(BA$95:BA$105)+SUM(BC$95:BC$105)+SUM(BE$95:BE$105)+SUM(BG$95:BG$105)</f>
        <v>265708.881512922</v>
      </c>
      <c r="K137" s="106">
        <f>SUM(BI$95:BI$105)+SUM(BK$95:BK$105)+SUM(BM$95:BM$105)+SUM(BO$95:BO$105)</f>
        <v>205540.12554700699</v>
      </c>
      <c r="L137" s="106">
        <f>SUM(BQ$95:BQ$105)+SUM(BS$95:BS$105)+SUM(BU$95:BU$105)+SUM(BW$95:BW$105)</f>
        <v>687266.68572681362</v>
      </c>
      <c r="M137" s="106">
        <f>SUM(BY$95:BY$105)+SUM(CA$95:CA$105)+SUM(CC$95:CC$105)+SUM(CE$95:CE$105)</f>
        <v>586605.53254485456</v>
      </c>
      <c r="N137" s="106">
        <f>SUM(CG$95:CG$105)+SUM(CI$95:CI$105)+SUM(CK$95:CK$105)+SUM(CM$95:CM$105)</f>
        <v>863791.63557338144</v>
      </c>
      <c r="O137" s="106">
        <f>SUM(CO$95:CO$105)+SUM(CQ$95:CQ$105)+SUM(CS$95:CS$105)+SUM(CU$95:CU$105)</f>
        <v>146821.81179583096</v>
      </c>
    </row>
    <row r="138" spans="2:15">
      <c r="C138" s="105" t="s">
        <v>278</v>
      </c>
      <c r="D138" s="100">
        <f t="shared" ref="D138:O138" si="2">SUM(D$131:D$137)</f>
        <v>4491831.3791263346</v>
      </c>
      <c r="E138" s="100">
        <f t="shared" si="2"/>
        <v>1146165.4983799085</v>
      </c>
      <c r="F138" s="100">
        <f t="shared" si="2"/>
        <v>2309945.2263007383</v>
      </c>
      <c r="G138" s="100">
        <f t="shared" si="2"/>
        <v>1975154.0807702255</v>
      </c>
      <c r="H138" s="100">
        <f t="shared" si="2"/>
        <v>1941291.0769633756</v>
      </c>
      <c r="I138" s="100">
        <f t="shared" si="2"/>
        <v>2188463.3544665221</v>
      </c>
      <c r="J138" s="100">
        <f t="shared" si="2"/>
        <v>2027240.5072429958</v>
      </c>
      <c r="K138" s="100">
        <f t="shared" si="2"/>
        <v>1511877.6684791599</v>
      </c>
      <c r="L138" s="100">
        <f t="shared" si="2"/>
        <v>3360074.6092532366</v>
      </c>
      <c r="M138" s="100">
        <f t="shared" si="2"/>
        <v>2400822.6921154382</v>
      </c>
      <c r="N138" s="100">
        <f t="shared" si="2"/>
        <v>2025522.7620316986</v>
      </c>
      <c r="O138" s="100">
        <f t="shared" si="2"/>
        <v>2458375.9984812085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281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25</v>
      </c>
      <c r="E6" s="100">
        <v>14460</v>
      </c>
      <c r="F6" s="100">
        <v>37</v>
      </c>
      <c r="G6" s="100">
        <v>21400.799999999999</v>
      </c>
      <c r="H6" s="100">
        <v>41</v>
      </c>
      <c r="I6" s="100">
        <v>23714.399999999998</v>
      </c>
      <c r="J6" s="100">
        <v>33</v>
      </c>
      <c r="K6" s="100">
        <v>19087.2</v>
      </c>
      <c r="L6" s="100">
        <v>6</v>
      </c>
      <c r="M6" s="100">
        <v>3470.3999999999996</v>
      </c>
      <c r="N6" s="100">
        <v>9</v>
      </c>
      <c r="O6" s="100">
        <v>5205.5999999999995</v>
      </c>
      <c r="P6" s="100">
        <v>11</v>
      </c>
      <c r="Q6" s="100">
        <v>6362.4</v>
      </c>
      <c r="R6" s="100">
        <v>7</v>
      </c>
      <c r="S6" s="100">
        <v>4048.7999999999997</v>
      </c>
      <c r="T6" s="100">
        <v>17</v>
      </c>
      <c r="U6" s="100">
        <v>9832.7999999999993</v>
      </c>
      <c r="V6" s="100">
        <v>24</v>
      </c>
      <c r="W6" s="100">
        <v>13881.599999999999</v>
      </c>
      <c r="X6" s="100">
        <v>33</v>
      </c>
      <c r="Y6" s="100">
        <v>19087.2</v>
      </c>
      <c r="Z6" s="100">
        <v>25</v>
      </c>
      <c r="AA6" s="100">
        <v>14460</v>
      </c>
      <c r="AB6" s="100">
        <v>23</v>
      </c>
      <c r="AC6" s="100">
        <v>13303.199999999999</v>
      </c>
      <c r="AD6" s="100">
        <v>22</v>
      </c>
      <c r="AE6" s="100">
        <v>12724.8</v>
      </c>
      <c r="AF6" s="100">
        <v>15</v>
      </c>
      <c r="AG6" s="100">
        <v>8676</v>
      </c>
      <c r="AH6" s="100">
        <v>19</v>
      </c>
      <c r="AI6" s="100">
        <v>10989.6</v>
      </c>
      <c r="AJ6" s="100">
        <v>9</v>
      </c>
      <c r="AK6" s="100">
        <v>5205.5999999999995</v>
      </c>
      <c r="AL6" s="100">
        <v>20</v>
      </c>
      <c r="AM6" s="100">
        <v>11568</v>
      </c>
      <c r="AN6" s="100">
        <v>12</v>
      </c>
      <c r="AO6" s="100">
        <v>6940.7999999999993</v>
      </c>
      <c r="AP6" s="100">
        <v>15</v>
      </c>
      <c r="AQ6" s="100">
        <v>8676</v>
      </c>
      <c r="AR6" s="100">
        <v>32</v>
      </c>
      <c r="AS6" s="100">
        <v>18508.8</v>
      </c>
      <c r="AT6" s="100">
        <v>28</v>
      </c>
      <c r="AU6" s="100">
        <v>16195.199999999999</v>
      </c>
      <c r="AV6" s="100">
        <v>23</v>
      </c>
      <c r="AW6" s="100">
        <v>13303.199999999999</v>
      </c>
      <c r="AX6" s="100">
        <v>31</v>
      </c>
      <c r="AY6" s="100">
        <v>17930.399999999998</v>
      </c>
      <c r="AZ6" s="100">
        <v>15</v>
      </c>
      <c r="BA6" s="100">
        <v>8676</v>
      </c>
      <c r="BB6" s="100">
        <v>27</v>
      </c>
      <c r="BC6" s="100">
        <v>15616.8</v>
      </c>
      <c r="BD6" s="100">
        <v>25</v>
      </c>
      <c r="BE6" s="100">
        <v>14460</v>
      </c>
      <c r="BF6" s="100">
        <v>22</v>
      </c>
      <c r="BG6" s="100">
        <v>12724.8</v>
      </c>
      <c r="BH6" s="100">
        <v>27</v>
      </c>
      <c r="BI6" s="100">
        <v>15616.8</v>
      </c>
      <c r="BJ6" s="100">
        <v>23</v>
      </c>
      <c r="BK6" s="100">
        <v>13303.199999999999</v>
      </c>
      <c r="BL6" s="100">
        <v>32</v>
      </c>
      <c r="BM6" s="100">
        <v>18508.8</v>
      </c>
      <c r="BN6" s="100">
        <v>22</v>
      </c>
      <c r="BO6" s="100">
        <v>12724.8</v>
      </c>
      <c r="BP6" s="100">
        <v>12</v>
      </c>
      <c r="BQ6" s="100">
        <v>6940.7999999999993</v>
      </c>
      <c r="BR6" s="100">
        <v>12</v>
      </c>
      <c r="BS6" s="100">
        <v>6940.7999999999993</v>
      </c>
      <c r="BT6" s="100">
        <v>6</v>
      </c>
      <c r="BU6" s="100">
        <v>3470.3999999999996</v>
      </c>
      <c r="BV6" s="100">
        <v>8</v>
      </c>
      <c r="BW6" s="100">
        <v>4627.2</v>
      </c>
      <c r="BX6" s="100">
        <v>51</v>
      </c>
      <c r="BY6" s="100">
        <v>29498.399999999998</v>
      </c>
      <c r="BZ6" s="100">
        <v>49</v>
      </c>
      <c r="CA6" s="100">
        <v>28341.599999999999</v>
      </c>
      <c r="CB6" s="100">
        <v>42</v>
      </c>
      <c r="CC6" s="100">
        <v>24292.799999999999</v>
      </c>
      <c r="CD6" s="100">
        <v>50</v>
      </c>
      <c r="CE6" s="100">
        <v>28920</v>
      </c>
      <c r="CF6" s="100">
        <v>10</v>
      </c>
      <c r="CG6" s="100">
        <v>5784</v>
      </c>
      <c r="CH6" s="100">
        <v>8</v>
      </c>
      <c r="CI6" s="100">
        <v>4627.2</v>
      </c>
      <c r="CJ6" s="100">
        <v>11</v>
      </c>
      <c r="CK6" s="100">
        <v>6362.4</v>
      </c>
      <c r="CL6" s="100">
        <v>10</v>
      </c>
      <c r="CM6" s="100">
        <v>5784</v>
      </c>
      <c r="CN6" s="100">
        <v>11</v>
      </c>
      <c r="CO6" s="100">
        <v>6362.4</v>
      </c>
      <c r="CP6" s="100">
        <v>13</v>
      </c>
      <c r="CQ6" s="100">
        <v>7519.2</v>
      </c>
      <c r="CR6" s="100">
        <v>9.4671623617433944</v>
      </c>
      <c r="CS6" s="100">
        <v>5475.8067100323788</v>
      </c>
      <c r="CT6" s="100">
        <v>9</v>
      </c>
      <c r="CU6" s="100">
        <v>5205.5999999999995</v>
      </c>
    </row>
    <row r="7" spans="1:99">
      <c r="C7" s="99" t="s">
        <v>173</v>
      </c>
      <c r="D7" s="100">
        <v>24</v>
      </c>
      <c r="E7" s="100">
        <v>18921.599999999999</v>
      </c>
      <c r="F7" s="100">
        <v>33</v>
      </c>
      <c r="G7" s="100">
        <v>26017.200000000001</v>
      </c>
      <c r="H7" s="100">
        <v>37</v>
      </c>
      <c r="I7" s="100">
        <v>29170.799999999999</v>
      </c>
      <c r="J7" s="100">
        <v>31</v>
      </c>
      <c r="K7" s="100">
        <v>24440.399999999998</v>
      </c>
      <c r="L7" s="100">
        <v>6</v>
      </c>
      <c r="M7" s="100">
        <v>4730.3999999999996</v>
      </c>
      <c r="N7" s="100">
        <v>8</v>
      </c>
      <c r="O7" s="100">
        <v>6307.2</v>
      </c>
      <c r="P7" s="100">
        <v>11</v>
      </c>
      <c r="Q7" s="100">
        <v>8672.4</v>
      </c>
      <c r="R7" s="100">
        <v>6</v>
      </c>
      <c r="S7" s="100">
        <v>4730.3999999999996</v>
      </c>
      <c r="T7" s="100">
        <v>18</v>
      </c>
      <c r="U7" s="100">
        <v>14191.199999999999</v>
      </c>
      <c r="V7" s="100">
        <v>22</v>
      </c>
      <c r="W7" s="100">
        <v>17344.8</v>
      </c>
      <c r="X7" s="100">
        <v>27</v>
      </c>
      <c r="Y7" s="100">
        <v>21286.799999999999</v>
      </c>
      <c r="Z7" s="100">
        <v>26</v>
      </c>
      <c r="AA7" s="100">
        <v>20498.399999999998</v>
      </c>
      <c r="AB7" s="100">
        <v>20</v>
      </c>
      <c r="AC7" s="100">
        <v>15768</v>
      </c>
      <c r="AD7" s="100">
        <v>23</v>
      </c>
      <c r="AE7" s="100">
        <v>18133.2</v>
      </c>
      <c r="AF7" s="100">
        <v>15</v>
      </c>
      <c r="AG7" s="100">
        <v>11826</v>
      </c>
      <c r="AH7" s="100">
        <v>17</v>
      </c>
      <c r="AI7" s="100">
        <v>13402.8</v>
      </c>
      <c r="AJ7" s="100">
        <v>10</v>
      </c>
      <c r="AK7" s="100">
        <v>7884</v>
      </c>
      <c r="AL7" s="100">
        <v>17</v>
      </c>
      <c r="AM7" s="100">
        <v>13402.8</v>
      </c>
      <c r="AN7" s="100">
        <v>11</v>
      </c>
      <c r="AO7" s="100">
        <v>8672.4</v>
      </c>
      <c r="AP7" s="100">
        <v>14</v>
      </c>
      <c r="AQ7" s="100">
        <v>11037.6</v>
      </c>
      <c r="AR7" s="100">
        <v>31</v>
      </c>
      <c r="AS7" s="100">
        <v>24440.399999999998</v>
      </c>
      <c r="AT7" s="100">
        <v>30</v>
      </c>
      <c r="AU7" s="100">
        <v>23652</v>
      </c>
      <c r="AV7" s="100">
        <v>23</v>
      </c>
      <c r="AW7" s="100">
        <v>18133.2</v>
      </c>
      <c r="AX7" s="100">
        <v>29</v>
      </c>
      <c r="AY7" s="100">
        <v>22863.599999999999</v>
      </c>
      <c r="AZ7" s="100">
        <v>17</v>
      </c>
      <c r="BA7" s="100">
        <v>13402.8</v>
      </c>
      <c r="BB7" s="100">
        <v>27</v>
      </c>
      <c r="BC7" s="100">
        <v>21286.799999999999</v>
      </c>
      <c r="BD7" s="100">
        <v>21</v>
      </c>
      <c r="BE7" s="100">
        <v>16556.399999999998</v>
      </c>
      <c r="BF7" s="100">
        <v>22</v>
      </c>
      <c r="BG7" s="100">
        <v>17344.8</v>
      </c>
      <c r="BH7" s="100">
        <v>29</v>
      </c>
      <c r="BI7" s="100">
        <v>22863.599999999999</v>
      </c>
      <c r="BJ7" s="100">
        <v>24</v>
      </c>
      <c r="BK7" s="100">
        <v>18921.599999999999</v>
      </c>
      <c r="BL7" s="100">
        <v>33</v>
      </c>
      <c r="BM7" s="100">
        <v>26017.200000000001</v>
      </c>
      <c r="BN7" s="100">
        <v>20</v>
      </c>
      <c r="BO7" s="100">
        <v>15768</v>
      </c>
      <c r="BP7" s="100">
        <v>11</v>
      </c>
      <c r="BQ7" s="100">
        <v>8672.4</v>
      </c>
      <c r="BR7" s="100">
        <v>12</v>
      </c>
      <c r="BS7" s="100">
        <v>9460.7999999999993</v>
      </c>
      <c r="BT7" s="100">
        <v>6</v>
      </c>
      <c r="BU7" s="100">
        <v>4730.3999999999996</v>
      </c>
      <c r="BV7" s="100">
        <v>6</v>
      </c>
      <c r="BW7" s="100">
        <v>4730.3999999999996</v>
      </c>
      <c r="BX7" s="100">
        <v>56</v>
      </c>
      <c r="BY7" s="100">
        <v>44150.400000000001</v>
      </c>
      <c r="BZ7" s="100">
        <v>50</v>
      </c>
      <c r="CA7" s="100">
        <v>39420</v>
      </c>
      <c r="CB7" s="100">
        <v>39</v>
      </c>
      <c r="CC7" s="100">
        <v>30747.599999999999</v>
      </c>
      <c r="CD7" s="100">
        <v>49</v>
      </c>
      <c r="CE7" s="100">
        <v>38631.599999999999</v>
      </c>
      <c r="CF7" s="100">
        <v>10</v>
      </c>
      <c r="CG7" s="100">
        <v>7884</v>
      </c>
      <c r="CH7" s="100">
        <v>8</v>
      </c>
      <c r="CI7" s="100">
        <v>6307.2</v>
      </c>
      <c r="CJ7" s="100">
        <v>11</v>
      </c>
      <c r="CK7" s="100">
        <v>8672.4</v>
      </c>
      <c r="CL7" s="100">
        <v>11</v>
      </c>
      <c r="CM7" s="100">
        <v>8672.4</v>
      </c>
      <c r="CN7" s="100">
        <v>10</v>
      </c>
      <c r="CO7" s="100">
        <v>7884</v>
      </c>
      <c r="CP7" s="100">
        <v>13</v>
      </c>
      <c r="CQ7" s="100">
        <v>10249.199999999999</v>
      </c>
      <c r="CR7" s="100">
        <v>8.444187163624866</v>
      </c>
      <c r="CS7" s="100">
        <v>6657.3971598018443</v>
      </c>
      <c r="CT7" s="100">
        <v>9</v>
      </c>
      <c r="CU7" s="100">
        <v>7095.5999999999995</v>
      </c>
    </row>
    <row r="8" spans="1:99">
      <c r="C8" s="99" t="s">
        <v>174</v>
      </c>
      <c r="D8" s="100">
        <v>25</v>
      </c>
      <c r="E8" s="100">
        <v>7739.9999999999991</v>
      </c>
      <c r="F8" s="100">
        <v>32</v>
      </c>
      <c r="G8" s="100">
        <v>9907.1999999999989</v>
      </c>
      <c r="H8" s="100">
        <v>39</v>
      </c>
      <c r="I8" s="100">
        <v>12074.399999999998</v>
      </c>
      <c r="J8" s="100">
        <v>29</v>
      </c>
      <c r="K8" s="100">
        <v>8978.4</v>
      </c>
      <c r="L8" s="100">
        <v>7</v>
      </c>
      <c r="M8" s="100">
        <v>2167.1999999999998</v>
      </c>
      <c r="N8" s="100">
        <v>8</v>
      </c>
      <c r="O8" s="100">
        <v>2476.7999999999997</v>
      </c>
      <c r="P8" s="100">
        <v>10</v>
      </c>
      <c r="Q8" s="100">
        <v>3095.9999999999995</v>
      </c>
      <c r="R8" s="100">
        <v>6</v>
      </c>
      <c r="S8" s="100">
        <v>1857.6</v>
      </c>
      <c r="T8" s="100">
        <v>18</v>
      </c>
      <c r="U8" s="100">
        <v>5572.7999999999993</v>
      </c>
      <c r="V8" s="100">
        <v>23</v>
      </c>
      <c r="W8" s="100">
        <v>7120.7999999999993</v>
      </c>
      <c r="X8" s="100">
        <v>29</v>
      </c>
      <c r="Y8" s="100">
        <v>8978.4</v>
      </c>
      <c r="Z8" s="100">
        <v>25</v>
      </c>
      <c r="AA8" s="100">
        <v>7739.9999999999991</v>
      </c>
      <c r="AB8" s="100">
        <v>21</v>
      </c>
      <c r="AC8" s="100">
        <v>6501.5999999999995</v>
      </c>
      <c r="AD8" s="100">
        <v>23</v>
      </c>
      <c r="AE8" s="100">
        <v>7120.7999999999993</v>
      </c>
      <c r="AF8" s="100">
        <v>15</v>
      </c>
      <c r="AG8" s="100">
        <v>4643.9999999999991</v>
      </c>
      <c r="AH8" s="100">
        <v>19</v>
      </c>
      <c r="AI8" s="100">
        <v>5882.4</v>
      </c>
      <c r="AJ8" s="100">
        <v>11</v>
      </c>
      <c r="AK8" s="100">
        <v>3405.5999999999995</v>
      </c>
      <c r="AL8" s="100">
        <v>19</v>
      </c>
      <c r="AM8" s="100">
        <v>5882.4</v>
      </c>
      <c r="AN8" s="100">
        <v>12</v>
      </c>
      <c r="AO8" s="100">
        <v>3715.2</v>
      </c>
      <c r="AP8" s="100">
        <v>14</v>
      </c>
      <c r="AQ8" s="100">
        <v>4334.3999999999996</v>
      </c>
      <c r="AR8" s="100">
        <v>34</v>
      </c>
      <c r="AS8" s="100">
        <v>10526.4</v>
      </c>
      <c r="AT8" s="100">
        <v>27</v>
      </c>
      <c r="AU8" s="100">
        <v>8359.1999999999989</v>
      </c>
      <c r="AV8" s="100">
        <v>22</v>
      </c>
      <c r="AW8" s="100">
        <v>6811.1999999999989</v>
      </c>
      <c r="AX8" s="100">
        <v>30</v>
      </c>
      <c r="AY8" s="100">
        <v>9287.9999999999982</v>
      </c>
      <c r="AZ8" s="100">
        <v>17</v>
      </c>
      <c r="BA8" s="100">
        <v>5263.2</v>
      </c>
      <c r="BB8" s="100">
        <v>26</v>
      </c>
      <c r="BC8" s="100">
        <v>8049.5999999999995</v>
      </c>
      <c r="BD8" s="100">
        <v>22</v>
      </c>
      <c r="BE8" s="100">
        <v>6811.1999999999989</v>
      </c>
      <c r="BF8" s="100">
        <v>21</v>
      </c>
      <c r="BG8" s="100">
        <v>6501.5999999999995</v>
      </c>
      <c r="BH8" s="100">
        <v>28</v>
      </c>
      <c r="BI8" s="100">
        <v>8668.7999999999993</v>
      </c>
      <c r="BJ8" s="100">
        <v>23</v>
      </c>
      <c r="BK8" s="100">
        <v>7120.7999999999993</v>
      </c>
      <c r="BL8" s="100">
        <v>33</v>
      </c>
      <c r="BM8" s="100">
        <v>10216.799999999999</v>
      </c>
      <c r="BN8" s="100">
        <v>19</v>
      </c>
      <c r="BO8" s="100">
        <v>5882.4</v>
      </c>
      <c r="BP8" s="100">
        <v>12</v>
      </c>
      <c r="BQ8" s="100">
        <v>3715.2</v>
      </c>
      <c r="BR8" s="100">
        <v>11</v>
      </c>
      <c r="BS8" s="100">
        <v>3405.5999999999995</v>
      </c>
      <c r="BT8" s="100">
        <v>6</v>
      </c>
      <c r="BU8" s="100">
        <v>1857.6</v>
      </c>
      <c r="BV8" s="100">
        <v>7</v>
      </c>
      <c r="BW8" s="100">
        <v>2167.1999999999998</v>
      </c>
      <c r="BX8" s="100">
        <v>59</v>
      </c>
      <c r="BY8" s="100">
        <v>18266.399999999998</v>
      </c>
      <c r="BZ8" s="100">
        <v>55</v>
      </c>
      <c r="CA8" s="100">
        <v>17027.999999999996</v>
      </c>
      <c r="CB8" s="100">
        <v>37</v>
      </c>
      <c r="CC8" s="100">
        <v>11455.199999999999</v>
      </c>
      <c r="CD8" s="100">
        <v>47</v>
      </c>
      <c r="CE8" s="100">
        <v>14551.199999999999</v>
      </c>
      <c r="CF8" s="100">
        <v>10</v>
      </c>
      <c r="CG8" s="100">
        <v>3095.9999999999995</v>
      </c>
      <c r="CH8" s="100">
        <v>8</v>
      </c>
      <c r="CI8" s="100">
        <v>2476.7999999999997</v>
      </c>
      <c r="CJ8" s="100">
        <v>11</v>
      </c>
      <c r="CK8" s="100">
        <v>3405.5999999999995</v>
      </c>
      <c r="CL8" s="100">
        <v>10</v>
      </c>
      <c r="CM8" s="100">
        <v>3095.9999999999995</v>
      </c>
      <c r="CN8" s="100">
        <v>12</v>
      </c>
      <c r="CO8" s="100">
        <v>3715.2</v>
      </c>
      <c r="CP8" s="100">
        <v>13</v>
      </c>
      <c r="CQ8" s="100">
        <v>4024.7999999999997</v>
      </c>
      <c r="CR8" s="100">
        <v>9.5207711573532912</v>
      </c>
      <c r="CS8" s="100">
        <v>2947.6307503165785</v>
      </c>
      <c r="CT8" s="100">
        <v>8</v>
      </c>
      <c r="CU8" s="100">
        <v>2476.7999999999997</v>
      </c>
    </row>
    <row r="9" spans="1:99">
      <c r="C9" s="99" t="s">
        <v>175</v>
      </c>
      <c r="D9" s="100">
        <v>23</v>
      </c>
      <c r="E9" s="100">
        <v>16146</v>
      </c>
      <c r="F9" s="100">
        <v>36</v>
      </c>
      <c r="G9" s="100">
        <v>25272</v>
      </c>
      <c r="H9" s="100">
        <v>39</v>
      </c>
      <c r="I9" s="100">
        <v>27378</v>
      </c>
      <c r="J9" s="100">
        <v>30</v>
      </c>
      <c r="K9" s="100">
        <v>21060</v>
      </c>
      <c r="L9" s="100">
        <v>6</v>
      </c>
      <c r="M9" s="100">
        <v>4212</v>
      </c>
      <c r="N9" s="100">
        <v>8</v>
      </c>
      <c r="O9" s="100">
        <v>5616</v>
      </c>
      <c r="P9" s="100">
        <v>10</v>
      </c>
      <c r="Q9" s="100">
        <v>7020</v>
      </c>
      <c r="R9" s="100">
        <v>6</v>
      </c>
      <c r="S9" s="100">
        <v>4212</v>
      </c>
      <c r="T9" s="100">
        <v>15</v>
      </c>
      <c r="U9" s="100">
        <v>10530</v>
      </c>
      <c r="V9" s="100">
        <v>23</v>
      </c>
      <c r="W9" s="100">
        <v>16146</v>
      </c>
      <c r="X9" s="100">
        <v>30</v>
      </c>
      <c r="Y9" s="100">
        <v>21060</v>
      </c>
      <c r="Z9" s="100">
        <v>28</v>
      </c>
      <c r="AA9" s="100">
        <v>19656</v>
      </c>
      <c r="AB9" s="100">
        <v>22</v>
      </c>
      <c r="AC9" s="100">
        <v>15444</v>
      </c>
      <c r="AD9" s="100">
        <v>22</v>
      </c>
      <c r="AE9" s="100">
        <v>15444</v>
      </c>
      <c r="AF9" s="100">
        <v>16</v>
      </c>
      <c r="AG9" s="100">
        <v>11232</v>
      </c>
      <c r="AH9" s="100">
        <v>17</v>
      </c>
      <c r="AI9" s="100">
        <v>11934</v>
      </c>
      <c r="AJ9" s="100">
        <v>11</v>
      </c>
      <c r="AK9" s="100">
        <v>7722</v>
      </c>
      <c r="AL9" s="100">
        <v>20</v>
      </c>
      <c r="AM9" s="100">
        <v>14040</v>
      </c>
      <c r="AN9" s="100">
        <v>11</v>
      </c>
      <c r="AO9" s="100">
        <v>7722</v>
      </c>
      <c r="AP9" s="100">
        <v>13</v>
      </c>
      <c r="AQ9" s="100">
        <v>9126</v>
      </c>
      <c r="AR9" s="100">
        <v>31</v>
      </c>
      <c r="AS9" s="100">
        <v>21762</v>
      </c>
      <c r="AT9" s="100">
        <v>28</v>
      </c>
      <c r="AU9" s="100">
        <v>19656</v>
      </c>
      <c r="AV9" s="100">
        <v>23</v>
      </c>
      <c r="AW9" s="100">
        <v>16146</v>
      </c>
      <c r="AX9" s="100">
        <v>27</v>
      </c>
      <c r="AY9" s="100">
        <v>18954</v>
      </c>
      <c r="AZ9" s="100">
        <v>16</v>
      </c>
      <c r="BA9" s="100">
        <v>11232</v>
      </c>
      <c r="BB9" s="100">
        <v>24</v>
      </c>
      <c r="BC9" s="100">
        <v>16848</v>
      </c>
      <c r="BD9" s="100">
        <v>24</v>
      </c>
      <c r="BE9" s="100">
        <v>16848</v>
      </c>
      <c r="BF9" s="100">
        <v>21</v>
      </c>
      <c r="BG9" s="100">
        <v>14742</v>
      </c>
      <c r="BH9" s="100">
        <v>27</v>
      </c>
      <c r="BI9" s="100">
        <v>18954</v>
      </c>
      <c r="BJ9" s="100">
        <v>23</v>
      </c>
      <c r="BK9" s="100">
        <v>16146</v>
      </c>
      <c r="BL9" s="100">
        <v>34</v>
      </c>
      <c r="BM9" s="100">
        <v>23868</v>
      </c>
      <c r="BN9" s="100">
        <v>21</v>
      </c>
      <c r="BO9" s="100">
        <v>14742</v>
      </c>
      <c r="BP9" s="100">
        <v>11</v>
      </c>
      <c r="BQ9" s="100">
        <v>7722</v>
      </c>
      <c r="BR9" s="100">
        <v>11</v>
      </c>
      <c r="BS9" s="100">
        <v>7722</v>
      </c>
      <c r="BT9" s="100">
        <v>6</v>
      </c>
      <c r="BU9" s="100">
        <v>4212</v>
      </c>
      <c r="BV9" s="100">
        <v>8</v>
      </c>
      <c r="BW9" s="100">
        <v>5616</v>
      </c>
      <c r="BX9" s="100">
        <v>53</v>
      </c>
      <c r="BY9" s="100">
        <v>37206</v>
      </c>
      <c r="BZ9" s="100">
        <v>45</v>
      </c>
      <c r="CA9" s="100">
        <v>31590</v>
      </c>
      <c r="CB9" s="100">
        <v>36</v>
      </c>
      <c r="CC9" s="100">
        <v>25272</v>
      </c>
      <c r="CD9" s="100">
        <v>47</v>
      </c>
      <c r="CE9" s="100">
        <v>32994</v>
      </c>
      <c r="CF9" s="100">
        <v>9</v>
      </c>
      <c r="CG9" s="100">
        <v>6318</v>
      </c>
      <c r="CH9" s="100">
        <v>9</v>
      </c>
      <c r="CI9" s="100">
        <v>6318</v>
      </c>
      <c r="CJ9" s="100">
        <v>12</v>
      </c>
      <c r="CK9" s="100">
        <v>8424</v>
      </c>
      <c r="CL9" s="100">
        <v>12</v>
      </c>
      <c r="CM9" s="100">
        <v>8424</v>
      </c>
      <c r="CN9" s="100">
        <v>10</v>
      </c>
      <c r="CO9" s="100">
        <v>7020</v>
      </c>
      <c r="CP9" s="100">
        <v>13</v>
      </c>
      <c r="CQ9" s="100">
        <v>9126</v>
      </c>
      <c r="CR9" s="100">
        <v>7.459503962370551</v>
      </c>
      <c r="CS9" s="100">
        <v>5236.5717815841272</v>
      </c>
      <c r="CT9" s="100">
        <v>8</v>
      </c>
      <c r="CU9" s="100">
        <v>5616</v>
      </c>
    </row>
    <row r="10" spans="1:99">
      <c r="C10" s="99" t="s">
        <v>176</v>
      </c>
      <c r="D10" s="100">
        <v>26</v>
      </c>
      <c r="E10" s="100">
        <v>14164.8</v>
      </c>
      <c r="F10" s="100">
        <v>37</v>
      </c>
      <c r="G10" s="100">
        <v>20157.599999999999</v>
      </c>
      <c r="H10" s="100">
        <v>37</v>
      </c>
      <c r="I10" s="100">
        <v>20157.599999999999</v>
      </c>
      <c r="J10" s="100">
        <v>33</v>
      </c>
      <c r="K10" s="100">
        <v>17978.399999999998</v>
      </c>
      <c r="L10" s="100">
        <v>7</v>
      </c>
      <c r="M10" s="100">
        <v>3813.5999999999995</v>
      </c>
      <c r="N10" s="100">
        <v>9</v>
      </c>
      <c r="O10" s="100">
        <v>4903.2</v>
      </c>
      <c r="P10" s="100">
        <v>11</v>
      </c>
      <c r="Q10" s="100">
        <v>5992.7999999999993</v>
      </c>
      <c r="R10" s="100">
        <v>6</v>
      </c>
      <c r="S10" s="100">
        <v>3268.7999999999997</v>
      </c>
      <c r="T10" s="100">
        <v>18</v>
      </c>
      <c r="U10" s="100">
        <v>9806.4</v>
      </c>
      <c r="V10" s="100">
        <v>25</v>
      </c>
      <c r="W10" s="100">
        <v>13619.999999999998</v>
      </c>
      <c r="X10" s="100">
        <v>28</v>
      </c>
      <c r="Y10" s="100">
        <v>15254.399999999998</v>
      </c>
      <c r="Z10" s="100">
        <v>24</v>
      </c>
      <c r="AA10" s="100">
        <v>13075.199999999999</v>
      </c>
      <c r="AB10" s="100">
        <v>22</v>
      </c>
      <c r="AC10" s="100">
        <v>11985.599999999999</v>
      </c>
      <c r="AD10" s="100">
        <v>23</v>
      </c>
      <c r="AE10" s="100">
        <v>12530.4</v>
      </c>
      <c r="AF10" s="100">
        <v>15</v>
      </c>
      <c r="AG10" s="100">
        <v>8171.9999999999991</v>
      </c>
      <c r="AH10" s="100">
        <v>17</v>
      </c>
      <c r="AI10" s="100">
        <v>9261.5999999999985</v>
      </c>
      <c r="AJ10" s="100">
        <v>11</v>
      </c>
      <c r="AK10" s="100">
        <v>5992.7999999999993</v>
      </c>
      <c r="AL10" s="100">
        <v>20</v>
      </c>
      <c r="AM10" s="100">
        <v>10896</v>
      </c>
      <c r="AN10" s="100">
        <v>12</v>
      </c>
      <c r="AO10" s="100">
        <v>6537.5999999999995</v>
      </c>
      <c r="AP10" s="100">
        <v>14</v>
      </c>
      <c r="AQ10" s="100">
        <v>7627.1999999999989</v>
      </c>
      <c r="AR10" s="100">
        <v>31</v>
      </c>
      <c r="AS10" s="100">
        <v>16888.8</v>
      </c>
      <c r="AT10" s="100">
        <v>32</v>
      </c>
      <c r="AU10" s="100">
        <v>17433.599999999999</v>
      </c>
      <c r="AV10" s="100">
        <v>23</v>
      </c>
      <c r="AW10" s="100">
        <v>12530.4</v>
      </c>
      <c r="AX10" s="100">
        <v>28</v>
      </c>
      <c r="AY10" s="100">
        <v>15254.399999999998</v>
      </c>
      <c r="AZ10" s="100">
        <v>15</v>
      </c>
      <c r="BA10" s="100">
        <v>8171.9999999999991</v>
      </c>
      <c r="BB10" s="100">
        <v>27</v>
      </c>
      <c r="BC10" s="100">
        <v>14709.599999999999</v>
      </c>
      <c r="BD10" s="100">
        <v>22</v>
      </c>
      <c r="BE10" s="100">
        <v>11985.599999999999</v>
      </c>
      <c r="BF10" s="100">
        <v>20</v>
      </c>
      <c r="BG10" s="100">
        <v>10896</v>
      </c>
      <c r="BH10" s="100">
        <v>32</v>
      </c>
      <c r="BI10" s="100">
        <v>17433.599999999999</v>
      </c>
      <c r="BJ10" s="100">
        <v>21</v>
      </c>
      <c r="BK10" s="100">
        <v>11440.8</v>
      </c>
      <c r="BL10" s="100">
        <v>29</v>
      </c>
      <c r="BM10" s="100">
        <v>15799.199999999999</v>
      </c>
      <c r="BN10" s="100">
        <v>19</v>
      </c>
      <c r="BO10" s="100">
        <v>10351.199999999999</v>
      </c>
      <c r="BP10" s="100">
        <v>12</v>
      </c>
      <c r="BQ10" s="100">
        <v>6537.5999999999995</v>
      </c>
      <c r="BR10" s="100">
        <v>12</v>
      </c>
      <c r="BS10" s="100">
        <v>6537.5999999999995</v>
      </c>
      <c r="BT10" s="100">
        <v>6</v>
      </c>
      <c r="BU10" s="100">
        <v>3268.7999999999997</v>
      </c>
      <c r="BV10" s="100">
        <v>7</v>
      </c>
      <c r="BW10" s="100">
        <v>3813.5999999999995</v>
      </c>
      <c r="BX10" s="100">
        <v>49</v>
      </c>
      <c r="BY10" s="100">
        <v>26695.199999999997</v>
      </c>
      <c r="BZ10" s="100">
        <v>52</v>
      </c>
      <c r="CA10" s="100">
        <v>28329.599999999999</v>
      </c>
      <c r="CB10" s="100">
        <v>42</v>
      </c>
      <c r="CC10" s="100">
        <v>22881.599999999999</v>
      </c>
      <c r="CD10" s="100">
        <v>50</v>
      </c>
      <c r="CE10" s="100">
        <v>27239.999999999996</v>
      </c>
      <c r="CF10" s="100">
        <v>10</v>
      </c>
      <c r="CG10" s="100">
        <v>5448</v>
      </c>
      <c r="CH10" s="100">
        <v>9</v>
      </c>
      <c r="CI10" s="100">
        <v>4903.2</v>
      </c>
      <c r="CJ10" s="100">
        <v>11</v>
      </c>
      <c r="CK10" s="100">
        <v>5992.7999999999993</v>
      </c>
      <c r="CL10" s="100">
        <v>12</v>
      </c>
      <c r="CM10" s="100">
        <v>6537.5999999999995</v>
      </c>
      <c r="CN10" s="100">
        <v>10</v>
      </c>
      <c r="CO10" s="100">
        <v>5448</v>
      </c>
      <c r="CP10" s="100">
        <v>12</v>
      </c>
      <c r="CQ10" s="100">
        <v>6537.5999999999995</v>
      </c>
      <c r="CR10" s="100">
        <v>8.4748207611162361</v>
      </c>
      <c r="CS10" s="100">
        <v>4617.0823506561246</v>
      </c>
      <c r="CT10" s="100">
        <v>9</v>
      </c>
      <c r="CU10" s="100">
        <v>4903.2</v>
      </c>
    </row>
    <row r="11" spans="1:99">
      <c r="C11" s="99" t="s">
        <v>177</v>
      </c>
      <c r="D11" s="100">
        <v>27</v>
      </c>
      <c r="E11" s="100">
        <v>14385.599999999999</v>
      </c>
      <c r="F11" s="100">
        <v>31</v>
      </c>
      <c r="G11" s="100">
        <v>16516.8</v>
      </c>
      <c r="H11" s="100">
        <v>36</v>
      </c>
      <c r="I11" s="100">
        <v>19180.8</v>
      </c>
      <c r="J11" s="100">
        <v>33</v>
      </c>
      <c r="K11" s="100">
        <v>17582.399999999998</v>
      </c>
      <c r="L11" s="100">
        <v>6</v>
      </c>
      <c r="M11" s="100">
        <v>3196.7999999999997</v>
      </c>
      <c r="N11" s="100">
        <v>9</v>
      </c>
      <c r="O11" s="100">
        <v>4795.2</v>
      </c>
      <c r="P11" s="100">
        <v>10</v>
      </c>
      <c r="Q11" s="100">
        <v>5328</v>
      </c>
      <c r="R11" s="100">
        <v>5</v>
      </c>
      <c r="S11" s="100">
        <v>2664</v>
      </c>
      <c r="T11" s="100">
        <v>17</v>
      </c>
      <c r="U11" s="100">
        <v>9057.5999999999985</v>
      </c>
      <c r="V11" s="100">
        <v>25</v>
      </c>
      <c r="W11" s="100">
        <v>13319.999999999998</v>
      </c>
      <c r="X11" s="100">
        <v>30</v>
      </c>
      <c r="Y11" s="100">
        <v>15983.999999999998</v>
      </c>
      <c r="Z11" s="100">
        <v>27</v>
      </c>
      <c r="AA11" s="100">
        <v>14385.599999999999</v>
      </c>
      <c r="AB11" s="100">
        <v>23</v>
      </c>
      <c r="AC11" s="100">
        <v>12254.4</v>
      </c>
      <c r="AD11" s="100">
        <v>22</v>
      </c>
      <c r="AE11" s="100">
        <v>11721.599999999999</v>
      </c>
      <c r="AF11" s="100">
        <v>14</v>
      </c>
      <c r="AG11" s="100">
        <v>7459.1999999999989</v>
      </c>
      <c r="AH11" s="100">
        <v>18</v>
      </c>
      <c r="AI11" s="100">
        <v>9590.4</v>
      </c>
      <c r="AJ11" s="100">
        <v>10</v>
      </c>
      <c r="AK11" s="100">
        <v>5328</v>
      </c>
      <c r="AL11" s="100">
        <v>21</v>
      </c>
      <c r="AM11" s="100">
        <v>11188.8</v>
      </c>
      <c r="AN11" s="100">
        <v>12</v>
      </c>
      <c r="AO11" s="100">
        <v>6393.5999999999995</v>
      </c>
      <c r="AP11" s="100">
        <v>16</v>
      </c>
      <c r="AQ11" s="100">
        <v>8524.7999999999993</v>
      </c>
      <c r="AR11" s="100">
        <v>32</v>
      </c>
      <c r="AS11" s="100">
        <v>17049.599999999999</v>
      </c>
      <c r="AT11" s="100">
        <v>32</v>
      </c>
      <c r="AU11" s="100">
        <v>17049.599999999999</v>
      </c>
      <c r="AV11" s="100">
        <v>22</v>
      </c>
      <c r="AW11" s="100">
        <v>11721.599999999999</v>
      </c>
      <c r="AX11" s="100">
        <v>30</v>
      </c>
      <c r="AY11" s="100">
        <v>15983.999999999998</v>
      </c>
      <c r="AZ11" s="100">
        <v>16</v>
      </c>
      <c r="BA11" s="100">
        <v>8524.7999999999993</v>
      </c>
      <c r="BB11" s="100">
        <v>26</v>
      </c>
      <c r="BC11" s="100">
        <v>13852.8</v>
      </c>
      <c r="BD11" s="100">
        <v>21</v>
      </c>
      <c r="BE11" s="100">
        <v>11188.8</v>
      </c>
      <c r="BF11" s="100">
        <v>23</v>
      </c>
      <c r="BG11" s="100">
        <v>12254.4</v>
      </c>
      <c r="BH11" s="100">
        <v>30</v>
      </c>
      <c r="BI11" s="100">
        <v>15983.999999999998</v>
      </c>
      <c r="BJ11" s="100">
        <v>24</v>
      </c>
      <c r="BK11" s="100">
        <v>12787.199999999999</v>
      </c>
      <c r="BL11" s="100">
        <v>30</v>
      </c>
      <c r="BM11" s="100">
        <v>15983.999999999998</v>
      </c>
      <c r="BN11" s="100">
        <v>22</v>
      </c>
      <c r="BO11" s="100">
        <v>11721.599999999999</v>
      </c>
      <c r="BP11" s="100">
        <v>13</v>
      </c>
      <c r="BQ11" s="100">
        <v>6926.4</v>
      </c>
      <c r="BR11" s="100">
        <v>12</v>
      </c>
      <c r="BS11" s="100">
        <v>6393.5999999999995</v>
      </c>
      <c r="BT11" s="100">
        <v>6</v>
      </c>
      <c r="BU11" s="100">
        <v>3196.7999999999997</v>
      </c>
      <c r="BV11" s="100">
        <v>7</v>
      </c>
      <c r="BW11" s="100">
        <v>3729.5999999999995</v>
      </c>
      <c r="BX11" s="100">
        <v>54</v>
      </c>
      <c r="BY11" s="100">
        <v>28771.199999999997</v>
      </c>
      <c r="BZ11" s="100">
        <v>54</v>
      </c>
      <c r="CA11" s="100">
        <v>28771.199999999997</v>
      </c>
      <c r="CB11" s="100">
        <v>38</v>
      </c>
      <c r="CC11" s="100">
        <v>20246.399999999998</v>
      </c>
      <c r="CD11" s="100">
        <v>43</v>
      </c>
      <c r="CE11" s="100">
        <v>22910.399999999998</v>
      </c>
      <c r="CF11" s="100">
        <v>10</v>
      </c>
      <c r="CG11" s="100">
        <v>5328</v>
      </c>
      <c r="CH11" s="100">
        <v>8</v>
      </c>
      <c r="CI11" s="100">
        <v>4262.3999999999996</v>
      </c>
      <c r="CJ11" s="100">
        <v>13</v>
      </c>
      <c r="CK11" s="100">
        <v>6926.4</v>
      </c>
      <c r="CL11" s="100">
        <v>12</v>
      </c>
      <c r="CM11" s="100">
        <v>6393.5999999999995</v>
      </c>
      <c r="CN11" s="100">
        <v>11</v>
      </c>
      <c r="CO11" s="100">
        <v>5860.7999999999993</v>
      </c>
      <c r="CP11" s="100">
        <v>13</v>
      </c>
      <c r="CQ11" s="100">
        <v>6926.4</v>
      </c>
      <c r="CR11" s="100">
        <v>7.4365287642520235</v>
      </c>
      <c r="CS11" s="100">
        <v>3962.1825255934777</v>
      </c>
      <c r="CT11" s="100">
        <v>8</v>
      </c>
      <c r="CU11" s="100">
        <v>4262.3999999999996</v>
      </c>
    </row>
    <row r="12" spans="1:99">
      <c r="C12" s="99" t="s">
        <v>178</v>
      </c>
      <c r="D12" s="100">
        <v>24</v>
      </c>
      <c r="E12" s="100">
        <v>13507.199999999999</v>
      </c>
      <c r="F12" s="100">
        <v>36</v>
      </c>
      <c r="G12" s="100">
        <v>20260.8</v>
      </c>
      <c r="H12" s="100">
        <v>37</v>
      </c>
      <c r="I12" s="100">
        <v>20823.599999999999</v>
      </c>
      <c r="J12" s="100">
        <v>33</v>
      </c>
      <c r="K12" s="100">
        <v>18572.399999999998</v>
      </c>
      <c r="L12" s="100">
        <v>6</v>
      </c>
      <c r="M12" s="100">
        <v>3376.7999999999997</v>
      </c>
      <c r="N12" s="100">
        <v>9</v>
      </c>
      <c r="O12" s="100">
        <v>5065.2</v>
      </c>
      <c r="P12" s="100">
        <v>10</v>
      </c>
      <c r="Q12" s="100">
        <v>5628</v>
      </c>
      <c r="R12" s="100">
        <v>6</v>
      </c>
      <c r="S12" s="100">
        <v>3376.7999999999997</v>
      </c>
      <c r="T12" s="100">
        <v>18</v>
      </c>
      <c r="U12" s="100">
        <v>10130.4</v>
      </c>
      <c r="V12" s="100">
        <v>26</v>
      </c>
      <c r="W12" s="100">
        <v>14632.8</v>
      </c>
      <c r="X12" s="100">
        <v>32</v>
      </c>
      <c r="Y12" s="100">
        <v>18009.599999999999</v>
      </c>
      <c r="Z12" s="100">
        <v>25</v>
      </c>
      <c r="AA12" s="100">
        <v>14069.999999999998</v>
      </c>
      <c r="AB12" s="100">
        <v>22</v>
      </c>
      <c r="AC12" s="100">
        <v>12381.599999999999</v>
      </c>
      <c r="AD12" s="100">
        <v>23</v>
      </c>
      <c r="AE12" s="100">
        <v>12944.4</v>
      </c>
      <c r="AF12" s="100">
        <v>15</v>
      </c>
      <c r="AG12" s="100">
        <v>8442</v>
      </c>
      <c r="AH12" s="100">
        <v>18</v>
      </c>
      <c r="AI12" s="100">
        <v>10130.4</v>
      </c>
      <c r="AJ12" s="100">
        <v>9</v>
      </c>
      <c r="AK12" s="100">
        <v>5065.2</v>
      </c>
      <c r="AL12" s="100">
        <v>19</v>
      </c>
      <c r="AM12" s="100">
        <v>10693.199999999999</v>
      </c>
      <c r="AN12" s="100">
        <v>12</v>
      </c>
      <c r="AO12" s="100">
        <v>6753.5999999999995</v>
      </c>
      <c r="AP12" s="100">
        <v>14</v>
      </c>
      <c r="AQ12" s="100">
        <v>7879.1999999999989</v>
      </c>
      <c r="AR12" s="100">
        <v>31</v>
      </c>
      <c r="AS12" s="100">
        <v>17446.8</v>
      </c>
      <c r="AT12" s="100">
        <v>27</v>
      </c>
      <c r="AU12" s="100">
        <v>15195.599999999999</v>
      </c>
      <c r="AV12" s="100">
        <v>22</v>
      </c>
      <c r="AW12" s="100">
        <v>12381.599999999999</v>
      </c>
      <c r="AX12" s="100">
        <v>31</v>
      </c>
      <c r="AY12" s="100">
        <v>17446.8</v>
      </c>
      <c r="AZ12" s="100">
        <v>16</v>
      </c>
      <c r="BA12" s="100">
        <v>9004.7999999999993</v>
      </c>
      <c r="BB12" s="100">
        <v>26</v>
      </c>
      <c r="BC12" s="100">
        <v>14632.8</v>
      </c>
      <c r="BD12" s="100">
        <v>22</v>
      </c>
      <c r="BE12" s="100">
        <v>12381.599999999999</v>
      </c>
      <c r="BF12" s="100">
        <v>24</v>
      </c>
      <c r="BG12" s="100">
        <v>13507.199999999999</v>
      </c>
      <c r="BH12" s="100">
        <v>30</v>
      </c>
      <c r="BI12" s="100">
        <v>16884</v>
      </c>
      <c r="BJ12" s="100">
        <v>21</v>
      </c>
      <c r="BK12" s="100">
        <v>11818.8</v>
      </c>
      <c r="BL12" s="100">
        <v>32</v>
      </c>
      <c r="BM12" s="100">
        <v>18009.599999999999</v>
      </c>
      <c r="BN12" s="100">
        <v>19</v>
      </c>
      <c r="BO12" s="100">
        <v>10693.199999999999</v>
      </c>
      <c r="BP12" s="100">
        <v>12</v>
      </c>
      <c r="BQ12" s="100">
        <v>6753.5999999999995</v>
      </c>
      <c r="BR12" s="100">
        <v>11</v>
      </c>
      <c r="BS12" s="100">
        <v>6190.7999999999993</v>
      </c>
      <c r="BT12" s="100">
        <v>6</v>
      </c>
      <c r="BU12" s="100">
        <v>3376.7999999999997</v>
      </c>
      <c r="BV12" s="100">
        <v>7</v>
      </c>
      <c r="BW12" s="100">
        <v>3939.5999999999995</v>
      </c>
      <c r="BX12" s="100">
        <v>54</v>
      </c>
      <c r="BY12" s="100">
        <v>30391.199999999997</v>
      </c>
      <c r="BZ12" s="100">
        <v>51</v>
      </c>
      <c r="CA12" s="100">
        <v>28702.799999999999</v>
      </c>
      <c r="CB12" s="100">
        <v>41</v>
      </c>
      <c r="CC12" s="100">
        <v>23074.799999999999</v>
      </c>
      <c r="CD12" s="100">
        <v>46</v>
      </c>
      <c r="CE12" s="100">
        <v>25888.799999999999</v>
      </c>
      <c r="CF12" s="100">
        <v>10</v>
      </c>
      <c r="CG12" s="100">
        <v>5628</v>
      </c>
      <c r="CH12" s="100">
        <v>9</v>
      </c>
      <c r="CI12" s="100">
        <v>5065.2</v>
      </c>
      <c r="CJ12" s="100">
        <v>13</v>
      </c>
      <c r="CK12" s="100">
        <v>7316.4</v>
      </c>
      <c r="CL12" s="100">
        <v>11</v>
      </c>
      <c r="CM12" s="100">
        <v>6190.7999999999993</v>
      </c>
      <c r="CN12" s="100">
        <v>10</v>
      </c>
      <c r="CO12" s="100">
        <v>5628</v>
      </c>
      <c r="CP12" s="100">
        <v>12</v>
      </c>
      <c r="CQ12" s="100">
        <v>6753.5999999999995</v>
      </c>
      <c r="CR12" s="100">
        <v>8.459503962370551</v>
      </c>
      <c r="CS12" s="100">
        <v>4761.008830022146</v>
      </c>
      <c r="CT12" s="100">
        <v>8</v>
      </c>
      <c r="CU12" s="100">
        <v>4502.3999999999996</v>
      </c>
    </row>
    <row r="13" spans="1:99">
      <c r="C13" s="99" t="s">
        <v>179</v>
      </c>
      <c r="D13" s="100">
        <v>26</v>
      </c>
      <c r="E13" s="100">
        <v>2215.2000000000003</v>
      </c>
      <c r="F13" s="100">
        <v>34</v>
      </c>
      <c r="G13" s="100">
        <v>2896.8</v>
      </c>
      <c r="H13" s="100">
        <v>46</v>
      </c>
      <c r="I13" s="100">
        <v>3919.2000000000003</v>
      </c>
      <c r="J13" s="100">
        <v>33</v>
      </c>
      <c r="K13" s="100">
        <v>2811.6</v>
      </c>
      <c r="L13" s="100">
        <v>6</v>
      </c>
      <c r="M13" s="100">
        <v>511.20000000000005</v>
      </c>
      <c r="N13" s="100">
        <v>9</v>
      </c>
      <c r="O13" s="100">
        <v>766.80000000000007</v>
      </c>
      <c r="P13" s="100">
        <v>10</v>
      </c>
      <c r="Q13" s="100">
        <v>852</v>
      </c>
      <c r="R13" s="100">
        <v>6</v>
      </c>
      <c r="S13" s="100">
        <v>511.20000000000005</v>
      </c>
      <c r="T13" s="100">
        <v>19</v>
      </c>
      <c r="U13" s="100">
        <v>1618.8</v>
      </c>
      <c r="V13" s="100">
        <v>26</v>
      </c>
      <c r="W13" s="100">
        <v>2215.2000000000003</v>
      </c>
      <c r="X13" s="100">
        <v>34</v>
      </c>
      <c r="Y13" s="100">
        <v>2896.8</v>
      </c>
      <c r="Z13" s="100">
        <v>27</v>
      </c>
      <c r="AA13" s="100">
        <v>2300.4</v>
      </c>
      <c r="AB13" s="100">
        <v>24</v>
      </c>
      <c r="AC13" s="100">
        <v>2044.8000000000002</v>
      </c>
      <c r="AD13" s="100">
        <v>23</v>
      </c>
      <c r="AE13" s="100">
        <v>1959.6000000000001</v>
      </c>
      <c r="AF13" s="100">
        <v>14</v>
      </c>
      <c r="AG13" s="100">
        <v>1192.8</v>
      </c>
      <c r="AH13" s="100">
        <v>17</v>
      </c>
      <c r="AI13" s="100">
        <v>1448.4</v>
      </c>
      <c r="AJ13" s="100">
        <v>11</v>
      </c>
      <c r="AK13" s="100">
        <v>937.2</v>
      </c>
      <c r="AL13" s="100">
        <v>19</v>
      </c>
      <c r="AM13" s="100">
        <v>1618.8</v>
      </c>
      <c r="AN13" s="100">
        <v>12</v>
      </c>
      <c r="AO13" s="100">
        <v>1022.4000000000001</v>
      </c>
      <c r="AP13" s="100">
        <v>14</v>
      </c>
      <c r="AQ13" s="100">
        <v>1192.8</v>
      </c>
      <c r="AR13" s="100">
        <v>34</v>
      </c>
      <c r="AS13" s="100">
        <v>2896.8</v>
      </c>
      <c r="AT13" s="100">
        <v>32</v>
      </c>
      <c r="AU13" s="100">
        <v>2726.4</v>
      </c>
      <c r="AV13" s="100">
        <v>25</v>
      </c>
      <c r="AW13" s="100">
        <v>2130</v>
      </c>
      <c r="AX13" s="100">
        <v>32</v>
      </c>
      <c r="AY13" s="100">
        <v>2726.4</v>
      </c>
      <c r="AZ13" s="100">
        <v>17</v>
      </c>
      <c r="BA13" s="100">
        <v>1448.4</v>
      </c>
      <c r="BB13" s="100">
        <v>27</v>
      </c>
      <c r="BC13" s="100">
        <v>2300.4</v>
      </c>
      <c r="BD13" s="100">
        <v>24</v>
      </c>
      <c r="BE13" s="100">
        <v>2044.8000000000002</v>
      </c>
      <c r="BF13" s="100">
        <v>24</v>
      </c>
      <c r="BG13" s="100">
        <v>2044.8000000000002</v>
      </c>
      <c r="BH13" s="100">
        <v>33</v>
      </c>
      <c r="BI13" s="100">
        <v>2811.6</v>
      </c>
      <c r="BJ13" s="100">
        <v>24</v>
      </c>
      <c r="BK13" s="100">
        <v>2044.8000000000002</v>
      </c>
      <c r="BL13" s="100">
        <v>36</v>
      </c>
      <c r="BM13" s="100">
        <v>3067.2000000000003</v>
      </c>
      <c r="BN13" s="100">
        <v>21</v>
      </c>
      <c r="BO13" s="100">
        <v>1789.2</v>
      </c>
      <c r="BP13" s="100">
        <v>11</v>
      </c>
      <c r="BQ13" s="100">
        <v>937.2</v>
      </c>
      <c r="BR13" s="100">
        <v>12</v>
      </c>
      <c r="BS13" s="100">
        <v>1022.4000000000001</v>
      </c>
      <c r="BT13" s="100">
        <v>6</v>
      </c>
      <c r="BU13" s="100">
        <v>511.20000000000005</v>
      </c>
      <c r="BV13" s="100">
        <v>7</v>
      </c>
      <c r="BW13" s="100">
        <v>596.4</v>
      </c>
      <c r="BX13" s="100">
        <v>52</v>
      </c>
      <c r="BY13" s="100">
        <v>4430.4000000000005</v>
      </c>
      <c r="BZ13" s="100">
        <v>49</v>
      </c>
      <c r="CA13" s="100">
        <v>4174.8</v>
      </c>
      <c r="CB13" s="100">
        <v>41</v>
      </c>
      <c r="CC13" s="100">
        <v>3493.2000000000003</v>
      </c>
      <c r="CD13" s="100">
        <v>53</v>
      </c>
      <c r="CE13" s="100">
        <v>4515.6000000000004</v>
      </c>
      <c r="CF13" s="100">
        <v>10</v>
      </c>
      <c r="CG13" s="100">
        <v>852</v>
      </c>
      <c r="CH13" s="100">
        <v>9</v>
      </c>
      <c r="CI13" s="100">
        <v>766.80000000000007</v>
      </c>
      <c r="CJ13" s="100">
        <v>12</v>
      </c>
      <c r="CK13" s="100">
        <v>1022.4000000000001</v>
      </c>
      <c r="CL13" s="100">
        <v>12</v>
      </c>
      <c r="CM13" s="100">
        <v>1022.4000000000001</v>
      </c>
      <c r="CN13" s="100">
        <v>12</v>
      </c>
      <c r="CO13" s="100">
        <v>1022.4000000000001</v>
      </c>
      <c r="CP13" s="100">
        <v>12</v>
      </c>
      <c r="CQ13" s="100">
        <v>1022.4000000000001</v>
      </c>
      <c r="CR13" s="100">
        <v>8.5207711573532912</v>
      </c>
      <c r="CS13" s="100">
        <v>725.96970260650039</v>
      </c>
      <c r="CT13" s="100">
        <v>9</v>
      </c>
      <c r="CU13" s="100">
        <v>766.80000000000007</v>
      </c>
    </row>
    <row r="14" spans="1:99">
      <c r="C14" s="99" t="s">
        <v>180</v>
      </c>
      <c r="D14" s="100">
        <v>25</v>
      </c>
      <c r="E14" s="100">
        <v>12210</v>
      </c>
      <c r="F14" s="100">
        <v>35</v>
      </c>
      <c r="G14" s="100">
        <v>17094</v>
      </c>
      <c r="H14" s="100">
        <v>42</v>
      </c>
      <c r="I14" s="100">
        <v>20512.8</v>
      </c>
      <c r="J14" s="100">
        <v>29</v>
      </c>
      <c r="K14" s="100">
        <v>14163.599999999999</v>
      </c>
      <c r="L14" s="100">
        <v>6</v>
      </c>
      <c r="M14" s="100">
        <v>2930.3999999999996</v>
      </c>
      <c r="N14" s="100">
        <v>9</v>
      </c>
      <c r="O14" s="100">
        <v>4395.5999999999995</v>
      </c>
      <c r="P14" s="100">
        <v>11</v>
      </c>
      <c r="Q14" s="100">
        <v>5372.4</v>
      </c>
      <c r="R14" s="100">
        <v>6</v>
      </c>
      <c r="S14" s="100">
        <v>2930.3999999999996</v>
      </c>
      <c r="T14" s="100">
        <v>18</v>
      </c>
      <c r="U14" s="100">
        <v>8791.1999999999989</v>
      </c>
      <c r="V14" s="100">
        <v>24</v>
      </c>
      <c r="W14" s="100">
        <v>11721.599999999999</v>
      </c>
      <c r="X14" s="100">
        <v>31</v>
      </c>
      <c r="Y14" s="100">
        <v>15140.4</v>
      </c>
      <c r="Z14" s="100">
        <v>27</v>
      </c>
      <c r="AA14" s="100">
        <v>13186.8</v>
      </c>
      <c r="AB14" s="100">
        <v>20</v>
      </c>
      <c r="AC14" s="100">
        <v>9768</v>
      </c>
      <c r="AD14" s="100">
        <v>20</v>
      </c>
      <c r="AE14" s="100">
        <v>9768</v>
      </c>
      <c r="AF14" s="100">
        <v>15</v>
      </c>
      <c r="AG14" s="100">
        <v>7326</v>
      </c>
      <c r="AH14" s="100">
        <v>16</v>
      </c>
      <c r="AI14" s="100">
        <v>7814.4</v>
      </c>
      <c r="AJ14" s="100">
        <v>11</v>
      </c>
      <c r="AK14" s="100">
        <v>5372.4</v>
      </c>
      <c r="AL14" s="100">
        <v>20</v>
      </c>
      <c r="AM14" s="100">
        <v>9768</v>
      </c>
      <c r="AN14" s="100">
        <v>11</v>
      </c>
      <c r="AO14" s="100">
        <v>5372.4</v>
      </c>
      <c r="AP14" s="100">
        <v>14</v>
      </c>
      <c r="AQ14" s="100">
        <v>6837.5999999999995</v>
      </c>
      <c r="AR14" s="100">
        <v>28</v>
      </c>
      <c r="AS14" s="100">
        <v>13675.199999999999</v>
      </c>
      <c r="AT14" s="100">
        <v>27</v>
      </c>
      <c r="AU14" s="100">
        <v>13186.8</v>
      </c>
      <c r="AV14" s="100">
        <v>23</v>
      </c>
      <c r="AW14" s="100">
        <v>11233.199999999999</v>
      </c>
      <c r="AX14" s="100">
        <v>31</v>
      </c>
      <c r="AY14" s="100">
        <v>15140.4</v>
      </c>
      <c r="AZ14" s="100">
        <v>15</v>
      </c>
      <c r="BA14" s="100">
        <v>7326</v>
      </c>
      <c r="BB14" s="100">
        <v>27</v>
      </c>
      <c r="BC14" s="100">
        <v>13186.8</v>
      </c>
      <c r="BD14" s="100">
        <v>21</v>
      </c>
      <c r="BE14" s="100">
        <v>10256.4</v>
      </c>
      <c r="BF14" s="100">
        <v>22</v>
      </c>
      <c r="BG14" s="100">
        <v>10744.8</v>
      </c>
      <c r="BH14" s="100">
        <v>28</v>
      </c>
      <c r="BI14" s="100">
        <v>13675.199999999999</v>
      </c>
      <c r="BJ14" s="100">
        <v>22</v>
      </c>
      <c r="BK14" s="100">
        <v>10744.8</v>
      </c>
      <c r="BL14" s="100">
        <v>33</v>
      </c>
      <c r="BM14" s="100">
        <v>16117.199999999999</v>
      </c>
      <c r="BN14" s="100">
        <v>19</v>
      </c>
      <c r="BO14" s="100">
        <v>9279.6</v>
      </c>
      <c r="BP14" s="100">
        <v>12</v>
      </c>
      <c r="BQ14" s="100">
        <v>5860.7999999999993</v>
      </c>
      <c r="BR14" s="100">
        <v>13</v>
      </c>
      <c r="BS14" s="100">
        <v>6349.2</v>
      </c>
      <c r="BT14" s="100">
        <v>6</v>
      </c>
      <c r="BU14" s="100">
        <v>2930.3999999999996</v>
      </c>
      <c r="BV14" s="100">
        <v>8</v>
      </c>
      <c r="BW14" s="100">
        <v>3907.2</v>
      </c>
      <c r="BX14" s="100">
        <v>48</v>
      </c>
      <c r="BY14" s="100">
        <v>23443.199999999997</v>
      </c>
      <c r="BZ14" s="100">
        <v>51</v>
      </c>
      <c r="CA14" s="100">
        <v>24908.399999999998</v>
      </c>
      <c r="CB14" s="100">
        <v>43</v>
      </c>
      <c r="CC14" s="100">
        <v>21001.200000000001</v>
      </c>
      <c r="CD14" s="100">
        <v>51</v>
      </c>
      <c r="CE14" s="100">
        <v>24908.399999999998</v>
      </c>
      <c r="CF14" s="100">
        <v>10</v>
      </c>
      <c r="CG14" s="100">
        <v>4884</v>
      </c>
      <c r="CH14" s="100">
        <v>9</v>
      </c>
      <c r="CI14" s="100">
        <v>4395.5999999999995</v>
      </c>
      <c r="CJ14" s="100">
        <v>12</v>
      </c>
      <c r="CK14" s="100">
        <v>5860.7999999999993</v>
      </c>
      <c r="CL14" s="100">
        <v>11</v>
      </c>
      <c r="CM14" s="100">
        <v>5372.4</v>
      </c>
      <c r="CN14" s="100">
        <v>10</v>
      </c>
      <c r="CO14" s="100">
        <v>4884</v>
      </c>
      <c r="CP14" s="100">
        <v>11</v>
      </c>
      <c r="CQ14" s="100">
        <v>5372.4</v>
      </c>
      <c r="CR14" s="100">
        <v>8.4365287642520244</v>
      </c>
      <c r="CS14" s="100">
        <v>4120.4006484606889</v>
      </c>
      <c r="CT14" s="100">
        <v>9</v>
      </c>
      <c r="CU14" s="100">
        <v>4395.5999999999995</v>
      </c>
    </row>
    <row r="15" spans="1:99">
      <c r="C15" s="99" t="s">
        <v>181</v>
      </c>
      <c r="D15" s="100">
        <v>25</v>
      </c>
      <c r="E15" s="100">
        <v>19080</v>
      </c>
      <c r="F15" s="100">
        <v>33</v>
      </c>
      <c r="G15" s="100">
        <v>25185.599999999999</v>
      </c>
      <c r="H15" s="100">
        <v>40</v>
      </c>
      <c r="I15" s="100">
        <v>30527.999999999996</v>
      </c>
      <c r="J15" s="100">
        <v>30</v>
      </c>
      <c r="K15" s="100">
        <v>22895.999999999996</v>
      </c>
      <c r="L15" s="100">
        <v>6</v>
      </c>
      <c r="M15" s="100">
        <v>4579.2</v>
      </c>
      <c r="N15" s="100">
        <v>8</v>
      </c>
      <c r="O15" s="100">
        <v>6105.5999999999995</v>
      </c>
      <c r="P15" s="100">
        <v>11</v>
      </c>
      <c r="Q15" s="100">
        <v>8395.1999999999989</v>
      </c>
      <c r="R15" s="100">
        <v>6</v>
      </c>
      <c r="S15" s="100">
        <v>4579.2</v>
      </c>
      <c r="T15" s="100">
        <v>17</v>
      </c>
      <c r="U15" s="100">
        <v>12974.4</v>
      </c>
      <c r="V15" s="100">
        <v>25</v>
      </c>
      <c r="W15" s="100">
        <v>19080</v>
      </c>
      <c r="X15" s="100">
        <v>29</v>
      </c>
      <c r="Y15" s="100">
        <v>22132.799999999999</v>
      </c>
      <c r="Z15" s="100">
        <v>24</v>
      </c>
      <c r="AA15" s="100">
        <v>18316.8</v>
      </c>
      <c r="AB15" s="100">
        <v>23</v>
      </c>
      <c r="AC15" s="100">
        <v>17553.599999999999</v>
      </c>
      <c r="AD15" s="100">
        <v>23</v>
      </c>
      <c r="AE15" s="100">
        <v>17553.599999999999</v>
      </c>
      <c r="AF15" s="100">
        <v>15</v>
      </c>
      <c r="AG15" s="100">
        <v>11447.999999999998</v>
      </c>
      <c r="AH15" s="100">
        <v>19</v>
      </c>
      <c r="AI15" s="100">
        <v>14500.8</v>
      </c>
      <c r="AJ15" s="100">
        <v>10</v>
      </c>
      <c r="AK15" s="100">
        <v>7631.9999999999991</v>
      </c>
      <c r="AL15" s="100">
        <v>19</v>
      </c>
      <c r="AM15" s="100">
        <v>14500.8</v>
      </c>
      <c r="AN15" s="100">
        <v>12</v>
      </c>
      <c r="AO15" s="100">
        <v>9158.4</v>
      </c>
      <c r="AP15" s="100">
        <v>14</v>
      </c>
      <c r="AQ15" s="100">
        <v>10684.8</v>
      </c>
      <c r="AR15" s="100">
        <v>33</v>
      </c>
      <c r="AS15" s="100">
        <v>25185.599999999999</v>
      </c>
      <c r="AT15" s="100">
        <v>28</v>
      </c>
      <c r="AU15" s="100">
        <v>21369.599999999999</v>
      </c>
      <c r="AV15" s="100">
        <v>21</v>
      </c>
      <c r="AW15" s="100">
        <v>16027.199999999999</v>
      </c>
      <c r="AX15" s="100">
        <v>29</v>
      </c>
      <c r="AY15" s="100">
        <v>22132.799999999999</v>
      </c>
      <c r="AZ15" s="100">
        <v>14</v>
      </c>
      <c r="BA15" s="100">
        <v>10684.8</v>
      </c>
      <c r="BB15" s="100">
        <v>25</v>
      </c>
      <c r="BC15" s="100">
        <v>19080</v>
      </c>
      <c r="BD15" s="100">
        <v>21</v>
      </c>
      <c r="BE15" s="100">
        <v>16027.199999999999</v>
      </c>
      <c r="BF15" s="100">
        <v>21</v>
      </c>
      <c r="BG15" s="100">
        <v>16027.199999999999</v>
      </c>
      <c r="BH15" s="100">
        <v>27</v>
      </c>
      <c r="BI15" s="100">
        <v>20606.399999999998</v>
      </c>
      <c r="BJ15" s="100">
        <v>21</v>
      </c>
      <c r="BK15" s="100">
        <v>16027.199999999999</v>
      </c>
      <c r="BL15" s="100">
        <v>30</v>
      </c>
      <c r="BM15" s="100">
        <v>22895.999999999996</v>
      </c>
      <c r="BN15" s="100">
        <v>20</v>
      </c>
      <c r="BO15" s="100">
        <v>15263.999999999998</v>
      </c>
      <c r="BP15" s="100">
        <v>11</v>
      </c>
      <c r="BQ15" s="100">
        <v>8395.1999999999989</v>
      </c>
      <c r="BR15" s="100">
        <v>12</v>
      </c>
      <c r="BS15" s="100">
        <v>9158.4</v>
      </c>
      <c r="BT15" s="100">
        <v>6</v>
      </c>
      <c r="BU15" s="100">
        <v>4579.2</v>
      </c>
      <c r="BV15" s="100">
        <v>7</v>
      </c>
      <c r="BW15" s="100">
        <v>5342.4</v>
      </c>
      <c r="BX15" s="100">
        <v>56</v>
      </c>
      <c r="BY15" s="100">
        <v>42739.199999999997</v>
      </c>
      <c r="BZ15" s="100">
        <v>46</v>
      </c>
      <c r="CA15" s="100">
        <v>35107.199999999997</v>
      </c>
      <c r="CB15" s="100">
        <v>36</v>
      </c>
      <c r="CC15" s="100">
        <v>27475.199999999997</v>
      </c>
      <c r="CD15" s="100">
        <v>46</v>
      </c>
      <c r="CE15" s="100">
        <v>35107.199999999997</v>
      </c>
      <c r="CF15" s="100">
        <v>9</v>
      </c>
      <c r="CG15" s="100">
        <v>6868.7999999999993</v>
      </c>
      <c r="CH15" s="100">
        <v>9</v>
      </c>
      <c r="CI15" s="100">
        <v>6868.7999999999993</v>
      </c>
      <c r="CJ15" s="100">
        <v>13</v>
      </c>
      <c r="CK15" s="100">
        <v>9921.5999999999985</v>
      </c>
      <c r="CL15" s="100">
        <v>12</v>
      </c>
      <c r="CM15" s="100">
        <v>9158.4</v>
      </c>
      <c r="CN15" s="100">
        <v>10</v>
      </c>
      <c r="CO15" s="100">
        <v>7631.9999999999991</v>
      </c>
      <c r="CP15" s="100">
        <v>12</v>
      </c>
      <c r="CQ15" s="100">
        <v>9158.4</v>
      </c>
      <c r="CR15" s="100">
        <v>8.4058951667606543</v>
      </c>
      <c r="CS15" s="100">
        <v>6415.3791912717306</v>
      </c>
      <c r="CT15" s="100">
        <v>8</v>
      </c>
      <c r="CU15" s="100">
        <v>6105.5999999999995</v>
      </c>
    </row>
    <row r="16" spans="1:99">
      <c r="C16" s="99" t="s">
        <v>182</v>
      </c>
      <c r="D16" s="100">
        <v>25</v>
      </c>
      <c r="E16" s="100">
        <v>8520</v>
      </c>
      <c r="F16" s="100">
        <v>33</v>
      </c>
      <c r="G16" s="100">
        <v>11246.4</v>
      </c>
      <c r="H16" s="100">
        <v>41</v>
      </c>
      <c r="I16" s="100">
        <v>13972.800000000001</v>
      </c>
      <c r="J16" s="100">
        <v>32</v>
      </c>
      <c r="K16" s="100">
        <v>10905.6</v>
      </c>
      <c r="L16" s="100">
        <v>7</v>
      </c>
      <c r="M16" s="100">
        <v>2385.6</v>
      </c>
      <c r="N16" s="100">
        <v>9</v>
      </c>
      <c r="O16" s="100">
        <v>3067.2000000000003</v>
      </c>
      <c r="P16" s="100">
        <v>9</v>
      </c>
      <c r="Q16" s="100">
        <v>3067.2000000000003</v>
      </c>
      <c r="R16" s="100">
        <v>6</v>
      </c>
      <c r="S16" s="100">
        <v>2044.8000000000002</v>
      </c>
      <c r="T16" s="100">
        <v>16</v>
      </c>
      <c r="U16" s="100">
        <v>5452.8</v>
      </c>
      <c r="V16" s="100">
        <v>26</v>
      </c>
      <c r="W16" s="100">
        <v>8860.8000000000011</v>
      </c>
      <c r="X16" s="100">
        <v>29</v>
      </c>
      <c r="Y16" s="100">
        <v>9883.2000000000007</v>
      </c>
      <c r="Z16" s="100">
        <v>29</v>
      </c>
      <c r="AA16" s="100">
        <v>9883.2000000000007</v>
      </c>
      <c r="AB16" s="100">
        <v>23</v>
      </c>
      <c r="AC16" s="100">
        <v>7838.4000000000005</v>
      </c>
      <c r="AD16" s="100">
        <v>21</v>
      </c>
      <c r="AE16" s="100">
        <v>7156.8</v>
      </c>
      <c r="AF16" s="100">
        <v>17</v>
      </c>
      <c r="AG16" s="100">
        <v>5793.6</v>
      </c>
      <c r="AH16" s="100">
        <v>17</v>
      </c>
      <c r="AI16" s="100">
        <v>5793.6</v>
      </c>
      <c r="AJ16" s="100">
        <v>11</v>
      </c>
      <c r="AK16" s="100">
        <v>3748.8</v>
      </c>
      <c r="AL16" s="100">
        <v>18</v>
      </c>
      <c r="AM16" s="100">
        <v>6134.4000000000005</v>
      </c>
      <c r="AN16" s="100">
        <v>11</v>
      </c>
      <c r="AO16" s="100">
        <v>3748.8</v>
      </c>
      <c r="AP16" s="100">
        <v>16</v>
      </c>
      <c r="AQ16" s="100">
        <v>5452.8</v>
      </c>
      <c r="AR16" s="100">
        <v>31</v>
      </c>
      <c r="AS16" s="100">
        <v>10564.800000000001</v>
      </c>
      <c r="AT16" s="100">
        <v>29</v>
      </c>
      <c r="AU16" s="100">
        <v>9883.2000000000007</v>
      </c>
      <c r="AV16" s="100">
        <v>23</v>
      </c>
      <c r="AW16" s="100">
        <v>7838.4000000000005</v>
      </c>
      <c r="AX16" s="100">
        <v>28</v>
      </c>
      <c r="AY16" s="100">
        <v>9542.4</v>
      </c>
      <c r="AZ16" s="100">
        <v>17</v>
      </c>
      <c r="BA16" s="100">
        <v>5793.6</v>
      </c>
      <c r="BB16" s="100">
        <v>24</v>
      </c>
      <c r="BC16" s="100">
        <v>8179.2000000000007</v>
      </c>
      <c r="BD16" s="100">
        <v>24</v>
      </c>
      <c r="BE16" s="100">
        <v>8179.2000000000007</v>
      </c>
      <c r="BF16" s="100">
        <v>21</v>
      </c>
      <c r="BG16" s="100">
        <v>7156.8</v>
      </c>
      <c r="BH16" s="100">
        <v>27</v>
      </c>
      <c r="BI16" s="100">
        <v>9201.6</v>
      </c>
      <c r="BJ16" s="100">
        <v>22</v>
      </c>
      <c r="BK16" s="100">
        <v>7497.6</v>
      </c>
      <c r="BL16" s="100">
        <v>36</v>
      </c>
      <c r="BM16" s="100">
        <v>12268.800000000001</v>
      </c>
      <c r="BN16" s="100">
        <v>20</v>
      </c>
      <c r="BO16" s="100">
        <v>6816</v>
      </c>
      <c r="BP16" s="100">
        <v>12</v>
      </c>
      <c r="BQ16" s="100">
        <v>4089.6000000000004</v>
      </c>
      <c r="BR16" s="100">
        <v>12</v>
      </c>
      <c r="BS16" s="100">
        <v>4089.6000000000004</v>
      </c>
      <c r="BT16" s="100">
        <v>7</v>
      </c>
      <c r="BU16" s="100">
        <v>2385.6</v>
      </c>
      <c r="BV16" s="100">
        <v>8</v>
      </c>
      <c r="BW16" s="100">
        <v>2726.4</v>
      </c>
      <c r="BX16" s="100">
        <v>58</v>
      </c>
      <c r="BY16" s="100">
        <v>19766.400000000001</v>
      </c>
      <c r="BZ16" s="100">
        <v>53</v>
      </c>
      <c r="CA16" s="100">
        <v>18062.400000000001</v>
      </c>
      <c r="CB16" s="100">
        <v>43</v>
      </c>
      <c r="CC16" s="100">
        <v>14654.4</v>
      </c>
      <c r="CD16" s="100">
        <v>49</v>
      </c>
      <c r="CE16" s="100">
        <v>16699.2</v>
      </c>
      <c r="CF16" s="100">
        <v>10</v>
      </c>
      <c r="CG16" s="100">
        <v>3408</v>
      </c>
      <c r="CH16" s="100">
        <v>9</v>
      </c>
      <c r="CI16" s="100">
        <v>3067.2000000000003</v>
      </c>
      <c r="CJ16" s="100">
        <v>12</v>
      </c>
      <c r="CK16" s="100">
        <v>4089.6000000000004</v>
      </c>
      <c r="CL16" s="100">
        <v>12</v>
      </c>
      <c r="CM16" s="100">
        <v>4089.6000000000004</v>
      </c>
      <c r="CN16" s="100">
        <v>12</v>
      </c>
      <c r="CO16" s="100">
        <v>4089.6000000000004</v>
      </c>
      <c r="CP16" s="100">
        <v>12</v>
      </c>
      <c r="CQ16" s="100">
        <v>4089.6000000000004</v>
      </c>
      <c r="CR16" s="100">
        <v>9.4824791604890795</v>
      </c>
      <c r="CS16" s="100">
        <v>3231.6288978946782</v>
      </c>
      <c r="CT16" s="100">
        <v>10</v>
      </c>
      <c r="CU16" s="100">
        <v>3408</v>
      </c>
    </row>
    <row r="17" spans="2:99">
      <c r="C17" s="99" t="s">
        <v>183</v>
      </c>
      <c r="D17" s="100">
        <v>23</v>
      </c>
      <c r="E17" s="100">
        <v>9715.1999999999989</v>
      </c>
      <c r="F17" s="100">
        <v>38</v>
      </c>
      <c r="G17" s="100">
        <v>16051.199999999999</v>
      </c>
      <c r="H17" s="100">
        <v>45</v>
      </c>
      <c r="I17" s="100">
        <v>19008</v>
      </c>
      <c r="J17" s="100">
        <v>31</v>
      </c>
      <c r="K17" s="100">
        <v>13094.4</v>
      </c>
      <c r="L17" s="100">
        <v>7</v>
      </c>
      <c r="M17" s="100">
        <v>2956.7999999999997</v>
      </c>
      <c r="N17" s="100">
        <v>8</v>
      </c>
      <c r="O17" s="100">
        <v>3379.2</v>
      </c>
      <c r="P17" s="100">
        <v>10</v>
      </c>
      <c r="Q17" s="100">
        <v>4224</v>
      </c>
      <c r="R17" s="100">
        <v>6</v>
      </c>
      <c r="S17" s="100">
        <v>2534.3999999999996</v>
      </c>
      <c r="T17" s="100">
        <v>15</v>
      </c>
      <c r="U17" s="100">
        <v>6336</v>
      </c>
      <c r="V17" s="100">
        <v>25</v>
      </c>
      <c r="W17" s="100">
        <v>10560</v>
      </c>
      <c r="X17" s="100">
        <v>31</v>
      </c>
      <c r="Y17" s="100">
        <v>13094.4</v>
      </c>
      <c r="Z17" s="100">
        <v>29</v>
      </c>
      <c r="AA17" s="100">
        <v>12249.599999999999</v>
      </c>
      <c r="AB17" s="100">
        <v>21</v>
      </c>
      <c r="AC17" s="100">
        <v>8870.4</v>
      </c>
      <c r="AD17" s="100">
        <v>21</v>
      </c>
      <c r="AE17" s="100">
        <v>8870.4</v>
      </c>
      <c r="AF17" s="100">
        <v>17</v>
      </c>
      <c r="AG17" s="100">
        <v>7180.7999999999993</v>
      </c>
      <c r="AH17" s="100">
        <v>17</v>
      </c>
      <c r="AI17" s="100">
        <v>7180.7999999999993</v>
      </c>
      <c r="AJ17" s="100">
        <v>11</v>
      </c>
      <c r="AK17" s="100">
        <v>4646.3999999999996</v>
      </c>
      <c r="AL17" s="100">
        <v>19</v>
      </c>
      <c r="AM17" s="100">
        <v>8025.5999999999995</v>
      </c>
      <c r="AN17" s="100">
        <v>12</v>
      </c>
      <c r="AO17" s="100">
        <v>5068.7999999999993</v>
      </c>
      <c r="AP17" s="100">
        <v>16</v>
      </c>
      <c r="AQ17" s="100">
        <v>6758.4</v>
      </c>
      <c r="AR17" s="100">
        <v>32</v>
      </c>
      <c r="AS17" s="100">
        <v>13516.8</v>
      </c>
      <c r="AT17" s="100">
        <v>31</v>
      </c>
      <c r="AU17" s="100">
        <v>13094.4</v>
      </c>
      <c r="AV17" s="100">
        <v>23</v>
      </c>
      <c r="AW17" s="100">
        <v>9715.1999999999989</v>
      </c>
      <c r="AX17" s="100">
        <v>30</v>
      </c>
      <c r="AY17" s="100">
        <v>12672</v>
      </c>
      <c r="AZ17" s="100">
        <v>15</v>
      </c>
      <c r="BA17" s="100">
        <v>6336</v>
      </c>
      <c r="BB17" s="100">
        <v>28</v>
      </c>
      <c r="BC17" s="100">
        <v>11827.199999999999</v>
      </c>
      <c r="BD17" s="100">
        <v>23</v>
      </c>
      <c r="BE17" s="100">
        <v>9715.1999999999989</v>
      </c>
      <c r="BF17" s="100">
        <v>21</v>
      </c>
      <c r="BG17" s="100">
        <v>8870.4</v>
      </c>
      <c r="BH17" s="100">
        <v>29</v>
      </c>
      <c r="BI17" s="100">
        <v>12249.599999999999</v>
      </c>
      <c r="BJ17" s="100">
        <v>21</v>
      </c>
      <c r="BK17" s="100">
        <v>8870.4</v>
      </c>
      <c r="BL17" s="100">
        <v>31</v>
      </c>
      <c r="BM17" s="100">
        <v>13094.4</v>
      </c>
      <c r="BN17" s="100">
        <v>22</v>
      </c>
      <c r="BO17" s="100">
        <v>9292.7999999999993</v>
      </c>
      <c r="BP17" s="100">
        <v>11</v>
      </c>
      <c r="BQ17" s="100">
        <v>4646.3999999999996</v>
      </c>
      <c r="BR17" s="100">
        <v>11</v>
      </c>
      <c r="BS17" s="100">
        <v>4646.3999999999996</v>
      </c>
      <c r="BT17" s="100">
        <v>6</v>
      </c>
      <c r="BU17" s="100">
        <v>2534.3999999999996</v>
      </c>
      <c r="BV17" s="100">
        <v>7</v>
      </c>
      <c r="BW17" s="100">
        <v>2956.7999999999997</v>
      </c>
      <c r="BX17" s="100">
        <v>57</v>
      </c>
      <c r="BY17" s="100">
        <v>24076.799999999999</v>
      </c>
      <c r="BZ17" s="100">
        <v>49</v>
      </c>
      <c r="CA17" s="100">
        <v>20697.599999999999</v>
      </c>
      <c r="CB17" s="100">
        <v>39</v>
      </c>
      <c r="CC17" s="100">
        <v>16473.599999999999</v>
      </c>
      <c r="CD17" s="100">
        <v>46</v>
      </c>
      <c r="CE17" s="100">
        <v>19430.399999999998</v>
      </c>
      <c r="CF17" s="100">
        <v>10</v>
      </c>
      <c r="CG17" s="100">
        <v>4224</v>
      </c>
      <c r="CH17" s="100">
        <v>9</v>
      </c>
      <c r="CI17" s="100">
        <v>3801.6</v>
      </c>
      <c r="CJ17" s="100">
        <v>11</v>
      </c>
      <c r="CK17" s="100">
        <v>4646.3999999999996</v>
      </c>
      <c r="CL17" s="100">
        <v>11</v>
      </c>
      <c r="CM17" s="100">
        <v>4646.3999999999996</v>
      </c>
      <c r="CN17" s="100">
        <v>12</v>
      </c>
      <c r="CO17" s="100">
        <v>5068.7999999999993</v>
      </c>
      <c r="CP17" s="100">
        <v>11</v>
      </c>
      <c r="CQ17" s="100">
        <v>4646.3999999999996</v>
      </c>
      <c r="CR17" s="100">
        <v>8.4824791604890795</v>
      </c>
      <c r="CS17" s="100">
        <v>3582.9991973905871</v>
      </c>
      <c r="CT17" s="100">
        <v>9</v>
      </c>
      <c r="CU17" s="100">
        <v>3801.6</v>
      </c>
    </row>
    <row r="18" spans="2:99">
      <c r="C18" s="99" t="s">
        <v>184</v>
      </c>
      <c r="D18" s="100">
        <v>25</v>
      </c>
      <c r="E18" s="100">
        <v>16319.999999999998</v>
      </c>
      <c r="F18" s="100">
        <v>33</v>
      </c>
      <c r="G18" s="100">
        <v>21542.399999999998</v>
      </c>
      <c r="H18" s="100">
        <v>38</v>
      </c>
      <c r="I18" s="100">
        <v>24806.399999999998</v>
      </c>
      <c r="J18" s="100">
        <v>30</v>
      </c>
      <c r="K18" s="100">
        <v>19584</v>
      </c>
      <c r="L18" s="100">
        <v>6</v>
      </c>
      <c r="M18" s="100">
        <v>3916.7999999999997</v>
      </c>
      <c r="N18" s="100">
        <v>9</v>
      </c>
      <c r="O18" s="100">
        <v>5875.2</v>
      </c>
      <c r="P18" s="100">
        <v>10</v>
      </c>
      <c r="Q18" s="100">
        <v>6528</v>
      </c>
      <c r="R18" s="100">
        <v>6</v>
      </c>
      <c r="S18" s="100">
        <v>3916.7999999999997</v>
      </c>
      <c r="T18" s="100">
        <v>18</v>
      </c>
      <c r="U18" s="100">
        <v>11750.4</v>
      </c>
      <c r="V18" s="100">
        <v>21</v>
      </c>
      <c r="W18" s="100">
        <v>13708.8</v>
      </c>
      <c r="X18" s="100">
        <v>33</v>
      </c>
      <c r="Y18" s="100">
        <v>21542.399999999998</v>
      </c>
      <c r="Z18" s="100">
        <v>27</v>
      </c>
      <c r="AA18" s="100">
        <v>17625.599999999999</v>
      </c>
      <c r="AB18" s="100">
        <v>20</v>
      </c>
      <c r="AC18" s="100">
        <v>13056</v>
      </c>
      <c r="AD18" s="100">
        <v>23</v>
      </c>
      <c r="AE18" s="100">
        <v>15014.4</v>
      </c>
      <c r="AF18" s="100">
        <v>14</v>
      </c>
      <c r="AG18" s="100">
        <v>9139.1999999999989</v>
      </c>
      <c r="AH18" s="100">
        <v>16</v>
      </c>
      <c r="AI18" s="100">
        <v>10444.799999999999</v>
      </c>
      <c r="AJ18" s="100">
        <v>10</v>
      </c>
      <c r="AK18" s="100">
        <v>6528</v>
      </c>
      <c r="AL18" s="100">
        <v>20</v>
      </c>
      <c r="AM18" s="100">
        <v>13056</v>
      </c>
      <c r="AN18" s="100">
        <v>12</v>
      </c>
      <c r="AO18" s="100">
        <v>7833.5999999999995</v>
      </c>
      <c r="AP18" s="100">
        <v>15</v>
      </c>
      <c r="AQ18" s="100">
        <v>9792</v>
      </c>
      <c r="AR18" s="100">
        <v>28</v>
      </c>
      <c r="AS18" s="100">
        <v>18278.399999999998</v>
      </c>
      <c r="AT18" s="100">
        <v>27</v>
      </c>
      <c r="AU18" s="100">
        <v>17625.599999999999</v>
      </c>
      <c r="AV18" s="100">
        <v>23</v>
      </c>
      <c r="AW18" s="100">
        <v>15014.4</v>
      </c>
      <c r="AX18" s="100">
        <v>29</v>
      </c>
      <c r="AY18" s="100">
        <v>18931.199999999997</v>
      </c>
      <c r="AZ18" s="100">
        <v>16</v>
      </c>
      <c r="BA18" s="100">
        <v>10444.799999999999</v>
      </c>
      <c r="BB18" s="100">
        <v>25</v>
      </c>
      <c r="BC18" s="100">
        <v>16319.999999999998</v>
      </c>
      <c r="BD18" s="100">
        <v>25</v>
      </c>
      <c r="BE18" s="100">
        <v>16319.999999999998</v>
      </c>
      <c r="BF18" s="100">
        <v>23</v>
      </c>
      <c r="BG18" s="100">
        <v>15014.4</v>
      </c>
      <c r="BH18" s="100">
        <v>28</v>
      </c>
      <c r="BI18" s="100">
        <v>18278.399999999998</v>
      </c>
      <c r="BJ18" s="100">
        <v>23</v>
      </c>
      <c r="BK18" s="100">
        <v>15014.4</v>
      </c>
      <c r="BL18" s="100">
        <v>35</v>
      </c>
      <c r="BM18" s="100">
        <v>22848</v>
      </c>
      <c r="BN18" s="100">
        <v>21</v>
      </c>
      <c r="BO18" s="100">
        <v>13708.8</v>
      </c>
      <c r="BP18" s="100">
        <v>12</v>
      </c>
      <c r="BQ18" s="100">
        <v>7833.5999999999995</v>
      </c>
      <c r="BR18" s="100">
        <v>11</v>
      </c>
      <c r="BS18" s="100">
        <v>7180.7999999999993</v>
      </c>
      <c r="BT18" s="100">
        <v>6</v>
      </c>
      <c r="BU18" s="100">
        <v>3916.7999999999997</v>
      </c>
      <c r="BV18" s="100">
        <v>7</v>
      </c>
      <c r="BW18" s="100">
        <v>4569.5999999999995</v>
      </c>
      <c r="BX18" s="100">
        <v>50</v>
      </c>
      <c r="BY18" s="100">
        <v>32639.999999999996</v>
      </c>
      <c r="BZ18" s="100">
        <v>50</v>
      </c>
      <c r="CA18" s="100">
        <v>32639.999999999996</v>
      </c>
      <c r="CB18" s="100">
        <v>36</v>
      </c>
      <c r="CC18" s="100">
        <v>23500.799999999999</v>
      </c>
      <c r="CD18" s="100">
        <v>49</v>
      </c>
      <c r="CE18" s="100">
        <v>31987.199999999997</v>
      </c>
      <c r="CF18" s="100">
        <v>9</v>
      </c>
      <c r="CG18" s="100">
        <v>5875.2</v>
      </c>
      <c r="CH18" s="100">
        <v>9</v>
      </c>
      <c r="CI18" s="100">
        <v>5875.2</v>
      </c>
      <c r="CJ18" s="100">
        <v>13</v>
      </c>
      <c r="CK18" s="100">
        <v>8486.4</v>
      </c>
      <c r="CL18" s="100">
        <v>11</v>
      </c>
      <c r="CM18" s="100">
        <v>7180.7999999999993</v>
      </c>
      <c r="CN18" s="100">
        <v>12</v>
      </c>
      <c r="CO18" s="100">
        <v>7833.5999999999995</v>
      </c>
      <c r="CP18" s="100">
        <v>13</v>
      </c>
      <c r="CQ18" s="100">
        <v>8486.4</v>
      </c>
      <c r="CR18" s="100">
        <v>8.4365287642520244</v>
      </c>
      <c r="CS18" s="100">
        <v>5507.3659773037207</v>
      </c>
      <c r="CT18" s="100">
        <v>8</v>
      </c>
      <c r="CU18" s="100">
        <v>5222.3999999999996</v>
      </c>
    </row>
    <row r="19" spans="2:99">
      <c r="C19" s="99" t="s">
        <v>185</v>
      </c>
      <c r="D19" s="100">
        <v>26</v>
      </c>
      <c r="E19" s="100">
        <v>8580</v>
      </c>
      <c r="F19" s="100">
        <v>37</v>
      </c>
      <c r="G19" s="100">
        <v>12210</v>
      </c>
      <c r="H19" s="100">
        <v>42</v>
      </c>
      <c r="I19" s="100">
        <v>13860</v>
      </c>
      <c r="J19" s="100">
        <v>33</v>
      </c>
      <c r="K19" s="100">
        <v>10890</v>
      </c>
      <c r="L19" s="100">
        <v>7</v>
      </c>
      <c r="M19" s="100">
        <v>2310</v>
      </c>
      <c r="N19" s="100">
        <v>8</v>
      </c>
      <c r="O19" s="100">
        <v>2640</v>
      </c>
      <c r="P19" s="100">
        <v>10</v>
      </c>
      <c r="Q19" s="100">
        <v>3300</v>
      </c>
      <c r="R19" s="100">
        <v>6</v>
      </c>
      <c r="S19" s="100">
        <v>1980</v>
      </c>
      <c r="T19" s="100">
        <v>19</v>
      </c>
      <c r="U19" s="100">
        <v>6270</v>
      </c>
      <c r="V19" s="100">
        <v>22</v>
      </c>
      <c r="W19" s="100">
        <v>7260</v>
      </c>
      <c r="X19" s="100">
        <v>28</v>
      </c>
      <c r="Y19" s="100">
        <v>9240</v>
      </c>
      <c r="Z19" s="100">
        <v>25</v>
      </c>
      <c r="AA19" s="100">
        <v>8250</v>
      </c>
      <c r="AB19" s="100">
        <v>22</v>
      </c>
      <c r="AC19" s="100">
        <v>7260</v>
      </c>
      <c r="AD19" s="100">
        <v>22</v>
      </c>
      <c r="AE19" s="100">
        <v>7260</v>
      </c>
      <c r="AF19" s="100">
        <v>17</v>
      </c>
      <c r="AG19" s="100">
        <v>5610</v>
      </c>
      <c r="AH19" s="100">
        <v>18</v>
      </c>
      <c r="AI19" s="100">
        <v>5940</v>
      </c>
      <c r="AJ19" s="100">
        <v>11</v>
      </c>
      <c r="AK19" s="100">
        <v>3630</v>
      </c>
      <c r="AL19" s="100">
        <v>20</v>
      </c>
      <c r="AM19" s="100">
        <v>6600</v>
      </c>
      <c r="AN19" s="100">
        <v>12</v>
      </c>
      <c r="AO19" s="100">
        <v>3960</v>
      </c>
      <c r="AP19" s="100">
        <v>15</v>
      </c>
      <c r="AQ19" s="100">
        <v>4950</v>
      </c>
      <c r="AR19" s="100">
        <v>32</v>
      </c>
      <c r="AS19" s="100">
        <v>10560</v>
      </c>
      <c r="AT19" s="100">
        <v>31</v>
      </c>
      <c r="AU19" s="100">
        <v>10230</v>
      </c>
      <c r="AV19" s="100">
        <v>23</v>
      </c>
      <c r="AW19" s="100">
        <v>7590</v>
      </c>
      <c r="AX19" s="100">
        <v>31</v>
      </c>
      <c r="AY19" s="100">
        <v>10230</v>
      </c>
      <c r="AZ19" s="100">
        <v>17</v>
      </c>
      <c r="BA19" s="100">
        <v>5610</v>
      </c>
      <c r="BB19" s="100">
        <v>25</v>
      </c>
      <c r="BC19" s="100">
        <v>8250</v>
      </c>
      <c r="BD19" s="100">
        <v>22</v>
      </c>
      <c r="BE19" s="100">
        <v>7260</v>
      </c>
      <c r="BF19" s="100">
        <v>21</v>
      </c>
      <c r="BG19" s="100">
        <v>6930</v>
      </c>
      <c r="BH19" s="100">
        <v>33</v>
      </c>
      <c r="BI19" s="100">
        <v>10890</v>
      </c>
      <c r="BJ19" s="100">
        <v>25</v>
      </c>
      <c r="BK19" s="100">
        <v>8250</v>
      </c>
      <c r="BL19" s="100">
        <v>31</v>
      </c>
      <c r="BM19" s="100">
        <v>10230</v>
      </c>
      <c r="BN19" s="100">
        <v>19</v>
      </c>
      <c r="BO19" s="100">
        <v>6270</v>
      </c>
      <c r="BP19" s="100">
        <v>13</v>
      </c>
      <c r="BQ19" s="100">
        <v>4290</v>
      </c>
      <c r="BR19" s="100">
        <v>11</v>
      </c>
      <c r="BS19" s="100">
        <v>3630</v>
      </c>
      <c r="BT19" s="100">
        <v>6</v>
      </c>
      <c r="BU19" s="100">
        <v>1980</v>
      </c>
      <c r="BV19" s="100">
        <v>7</v>
      </c>
      <c r="BW19" s="100">
        <v>2310</v>
      </c>
      <c r="BX19" s="100">
        <v>50</v>
      </c>
      <c r="BY19" s="100">
        <v>16500</v>
      </c>
      <c r="BZ19" s="100">
        <v>47</v>
      </c>
      <c r="CA19" s="100">
        <v>15510</v>
      </c>
      <c r="CB19" s="100">
        <v>43</v>
      </c>
      <c r="CC19" s="100">
        <v>14190</v>
      </c>
      <c r="CD19" s="100">
        <v>48</v>
      </c>
      <c r="CE19" s="100">
        <v>15840</v>
      </c>
      <c r="CF19" s="100">
        <v>10</v>
      </c>
      <c r="CG19" s="100">
        <v>3300</v>
      </c>
      <c r="CH19" s="100">
        <v>9</v>
      </c>
      <c r="CI19" s="100">
        <v>2970</v>
      </c>
      <c r="CJ19" s="100">
        <v>12</v>
      </c>
      <c r="CK19" s="100">
        <v>3960</v>
      </c>
      <c r="CL19" s="100">
        <v>10</v>
      </c>
      <c r="CM19" s="100">
        <v>3300</v>
      </c>
      <c r="CN19" s="100">
        <v>11</v>
      </c>
      <c r="CO19" s="100">
        <v>3630</v>
      </c>
      <c r="CP19" s="100">
        <v>11</v>
      </c>
      <c r="CQ19" s="100">
        <v>3630</v>
      </c>
      <c r="CR19" s="100">
        <v>8.4671623617433944</v>
      </c>
      <c r="CS19" s="100">
        <v>2794.1635793753203</v>
      </c>
      <c r="CT19" s="100">
        <v>9</v>
      </c>
      <c r="CU19" s="100">
        <v>2970</v>
      </c>
    </row>
    <row r="20" spans="2:99">
      <c r="B20" s="99" t="s">
        <v>127</v>
      </c>
      <c r="C20" s="99" t="s">
        <v>186</v>
      </c>
      <c r="D20" s="100">
        <v>18</v>
      </c>
      <c r="E20" s="100">
        <v>5162.4000000000005</v>
      </c>
      <c r="F20" s="100">
        <v>18</v>
      </c>
      <c r="G20" s="100">
        <v>5162.4000000000005</v>
      </c>
      <c r="H20" s="100">
        <v>23</v>
      </c>
      <c r="I20" s="100">
        <v>6596.4000000000005</v>
      </c>
      <c r="J20" s="100">
        <v>26</v>
      </c>
      <c r="K20" s="100">
        <v>7456.8</v>
      </c>
      <c r="L20" s="100">
        <v>37</v>
      </c>
      <c r="M20" s="100">
        <v>10611.6</v>
      </c>
      <c r="N20" s="100">
        <v>59</v>
      </c>
      <c r="O20" s="100">
        <v>16921.2</v>
      </c>
      <c r="P20" s="100">
        <v>59</v>
      </c>
      <c r="Q20" s="100">
        <v>16921.2</v>
      </c>
      <c r="R20" s="100">
        <v>77</v>
      </c>
      <c r="S20" s="100">
        <v>22083.600000000002</v>
      </c>
      <c r="T20" s="100">
        <v>15</v>
      </c>
      <c r="U20" s="100">
        <v>4302</v>
      </c>
      <c r="V20" s="100">
        <v>10</v>
      </c>
      <c r="W20" s="100">
        <v>2868</v>
      </c>
      <c r="X20" s="100">
        <v>16</v>
      </c>
      <c r="Y20" s="100">
        <v>4588.8</v>
      </c>
      <c r="Z20" s="100">
        <v>12</v>
      </c>
      <c r="AA20" s="100">
        <v>3441.6000000000004</v>
      </c>
      <c r="AB20" s="100">
        <v>42</v>
      </c>
      <c r="AC20" s="100">
        <v>12045.6</v>
      </c>
      <c r="AD20" s="100">
        <v>38</v>
      </c>
      <c r="AE20" s="100">
        <v>10898.4</v>
      </c>
      <c r="AF20" s="100">
        <v>26</v>
      </c>
      <c r="AG20" s="100">
        <v>7456.8</v>
      </c>
      <c r="AH20" s="100">
        <v>39</v>
      </c>
      <c r="AI20" s="100">
        <v>11185.2</v>
      </c>
      <c r="AJ20" s="100">
        <v>14</v>
      </c>
      <c r="AK20" s="100">
        <v>4015.2000000000003</v>
      </c>
      <c r="AL20" s="100">
        <v>8</v>
      </c>
      <c r="AM20" s="100">
        <v>2294.4</v>
      </c>
      <c r="AN20" s="100">
        <v>12</v>
      </c>
      <c r="AO20" s="100">
        <v>3441.6000000000004</v>
      </c>
      <c r="AP20" s="100">
        <v>14</v>
      </c>
      <c r="AQ20" s="100">
        <v>4015.2000000000003</v>
      </c>
      <c r="AR20" s="100">
        <v>104</v>
      </c>
      <c r="AS20" s="100">
        <v>29827.200000000001</v>
      </c>
      <c r="AT20" s="100">
        <v>129</v>
      </c>
      <c r="AU20" s="100">
        <v>36997.200000000004</v>
      </c>
      <c r="AV20" s="100">
        <v>146</v>
      </c>
      <c r="AW20" s="100">
        <v>41872.800000000003</v>
      </c>
      <c r="AX20" s="100">
        <v>164</v>
      </c>
      <c r="AY20" s="100">
        <v>47035.200000000004</v>
      </c>
      <c r="AZ20" s="100">
        <v>88</v>
      </c>
      <c r="BA20" s="100">
        <v>25238.400000000001</v>
      </c>
      <c r="BB20" s="100">
        <v>96</v>
      </c>
      <c r="BC20" s="100">
        <v>27532.800000000003</v>
      </c>
      <c r="BD20" s="100">
        <v>122</v>
      </c>
      <c r="BE20" s="100">
        <v>34989.599999999999</v>
      </c>
      <c r="BF20" s="100">
        <v>114</v>
      </c>
      <c r="BG20" s="100">
        <v>32695.200000000001</v>
      </c>
      <c r="BH20" s="100">
        <v>154</v>
      </c>
      <c r="BI20" s="100">
        <v>44167.200000000004</v>
      </c>
      <c r="BJ20" s="100">
        <v>97</v>
      </c>
      <c r="BK20" s="100">
        <v>27819.600000000002</v>
      </c>
      <c r="BL20" s="100">
        <v>156</v>
      </c>
      <c r="BM20" s="100">
        <v>44740.800000000003</v>
      </c>
      <c r="BN20" s="100">
        <v>148</v>
      </c>
      <c r="BO20" s="100">
        <v>42446.400000000001</v>
      </c>
      <c r="BP20" s="100">
        <v>84</v>
      </c>
      <c r="BQ20" s="100">
        <v>24091.200000000001</v>
      </c>
      <c r="BR20" s="100">
        <v>100</v>
      </c>
      <c r="BS20" s="100">
        <v>28680</v>
      </c>
      <c r="BT20" s="100">
        <v>89</v>
      </c>
      <c r="BU20" s="100">
        <v>25525.200000000001</v>
      </c>
      <c r="BV20" s="100">
        <v>100</v>
      </c>
      <c r="BW20" s="100">
        <v>28680</v>
      </c>
      <c r="BX20" s="100">
        <v>13</v>
      </c>
      <c r="BY20" s="100">
        <v>3728.4</v>
      </c>
      <c r="BZ20" s="100">
        <v>18</v>
      </c>
      <c r="CA20" s="100">
        <v>5162.4000000000005</v>
      </c>
      <c r="CB20" s="100">
        <v>19</v>
      </c>
      <c r="CC20" s="100">
        <v>5449.2</v>
      </c>
      <c r="CD20" s="100">
        <v>16</v>
      </c>
      <c r="CE20" s="100">
        <v>4588.8</v>
      </c>
      <c r="CF20" s="100">
        <v>26</v>
      </c>
      <c r="CG20" s="100">
        <v>7456.8</v>
      </c>
      <c r="CH20" s="100">
        <v>31</v>
      </c>
      <c r="CI20" s="100">
        <v>8890.8000000000011</v>
      </c>
      <c r="CJ20" s="100">
        <v>29</v>
      </c>
      <c r="CK20" s="100">
        <v>8317.2000000000007</v>
      </c>
      <c r="CL20" s="100">
        <v>24</v>
      </c>
      <c r="CM20" s="100">
        <v>6883.2000000000007</v>
      </c>
      <c r="CN20" s="100">
        <v>46</v>
      </c>
      <c r="CO20" s="100">
        <v>13192.800000000001</v>
      </c>
      <c r="CP20" s="100">
        <v>46</v>
      </c>
      <c r="CQ20" s="100">
        <v>13192.800000000001</v>
      </c>
      <c r="CR20" s="100">
        <v>44.199118383693907</v>
      </c>
      <c r="CS20" s="100">
        <v>12676.307152443413</v>
      </c>
      <c r="CT20" s="100">
        <v>33</v>
      </c>
      <c r="CU20" s="100">
        <v>9464.4</v>
      </c>
    </row>
    <row r="21" spans="2:99">
      <c r="C21" s="99" t="s">
        <v>187</v>
      </c>
      <c r="D21" s="100">
        <v>18</v>
      </c>
      <c r="E21" s="100">
        <v>1123.2</v>
      </c>
      <c r="F21" s="100">
        <v>21</v>
      </c>
      <c r="G21" s="100">
        <v>1310.3999999999999</v>
      </c>
      <c r="H21" s="100">
        <v>24</v>
      </c>
      <c r="I21" s="100">
        <v>1497.6</v>
      </c>
      <c r="J21" s="100">
        <v>26</v>
      </c>
      <c r="K21" s="100">
        <v>1622.3999999999999</v>
      </c>
      <c r="L21" s="100">
        <v>42</v>
      </c>
      <c r="M21" s="100">
        <v>2620.7999999999997</v>
      </c>
      <c r="N21" s="100">
        <v>64</v>
      </c>
      <c r="O21" s="100">
        <v>3993.6</v>
      </c>
      <c r="P21" s="100">
        <v>63</v>
      </c>
      <c r="Q21" s="100">
        <v>3931.2</v>
      </c>
      <c r="R21" s="100">
        <v>78</v>
      </c>
      <c r="S21" s="100">
        <v>4867.2</v>
      </c>
      <c r="T21" s="100">
        <v>18</v>
      </c>
      <c r="U21" s="100">
        <v>1123.2</v>
      </c>
      <c r="V21" s="100">
        <v>9</v>
      </c>
      <c r="W21" s="100">
        <v>561.6</v>
      </c>
      <c r="X21" s="100">
        <v>15</v>
      </c>
      <c r="Y21" s="100">
        <v>936</v>
      </c>
      <c r="Z21" s="100">
        <v>12</v>
      </c>
      <c r="AA21" s="100">
        <v>748.8</v>
      </c>
      <c r="AB21" s="100">
        <v>42</v>
      </c>
      <c r="AC21" s="100">
        <v>2620.7999999999997</v>
      </c>
      <c r="AD21" s="100">
        <v>39</v>
      </c>
      <c r="AE21" s="100">
        <v>2433.6</v>
      </c>
      <c r="AF21" s="100">
        <v>24</v>
      </c>
      <c r="AG21" s="100">
        <v>1497.6</v>
      </c>
      <c r="AH21" s="100">
        <v>38</v>
      </c>
      <c r="AI21" s="100">
        <v>2371.1999999999998</v>
      </c>
      <c r="AJ21" s="100">
        <v>16</v>
      </c>
      <c r="AK21" s="100">
        <v>998.4</v>
      </c>
      <c r="AL21" s="100">
        <v>10</v>
      </c>
      <c r="AM21" s="100">
        <v>624</v>
      </c>
      <c r="AN21" s="100">
        <v>13</v>
      </c>
      <c r="AO21" s="100">
        <v>811.19999999999993</v>
      </c>
      <c r="AP21" s="100">
        <v>13</v>
      </c>
      <c r="AQ21" s="100">
        <v>811.19999999999993</v>
      </c>
      <c r="AR21" s="100">
        <v>100</v>
      </c>
      <c r="AS21" s="100">
        <v>6240</v>
      </c>
      <c r="AT21" s="100">
        <v>134</v>
      </c>
      <c r="AU21" s="100">
        <v>8361.6</v>
      </c>
      <c r="AV21" s="100">
        <v>147</v>
      </c>
      <c r="AW21" s="100">
        <v>9172.7999999999993</v>
      </c>
      <c r="AX21" s="100">
        <v>189</v>
      </c>
      <c r="AY21" s="100">
        <v>11793.6</v>
      </c>
      <c r="AZ21" s="100">
        <v>99</v>
      </c>
      <c r="BA21" s="100">
        <v>6177.5999999999995</v>
      </c>
      <c r="BB21" s="100">
        <v>109</v>
      </c>
      <c r="BC21" s="100">
        <v>6801.5999999999995</v>
      </c>
      <c r="BD21" s="100">
        <v>118</v>
      </c>
      <c r="BE21" s="100">
        <v>7363.2</v>
      </c>
      <c r="BF21" s="100">
        <v>121</v>
      </c>
      <c r="BG21" s="100">
        <v>7550.4</v>
      </c>
      <c r="BH21" s="100">
        <v>151</v>
      </c>
      <c r="BI21" s="100">
        <v>9422.4</v>
      </c>
      <c r="BJ21" s="100">
        <v>96</v>
      </c>
      <c r="BK21" s="100">
        <v>5990.4</v>
      </c>
      <c r="BL21" s="100">
        <v>140</v>
      </c>
      <c r="BM21" s="100">
        <v>8736</v>
      </c>
      <c r="BN21" s="100">
        <v>169</v>
      </c>
      <c r="BO21" s="100">
        <v>10545.6</v>
      </c>
      <c r="BP21" s="100">
        <v>86</v>
      </c>
      <c r="BQ21" s="100">
        <v>5366.4</v>
      </c>
      <c r="BR21" s="100">
        <v>100</v>
      </c>
      <c r="BS21" s="100">
        <v>6240</v>
      </c>
      <c r="BT21" s="100">
        <v>81</v>
      </c>
      <c r="BU21" s="100">
        <v>5054.3999999999996</v>
      </c>
      <c r="BV21" s="100">
        <v>116</v>
      </c>
      <c r="BW21" s="100">
        <v>7238.4</v>
      </c>
      <c r="BX21" s="100">
        <v>13</v>
      </c>
      <c r="BY21" s="100">
        <v>811.19999999999993</v>
      </c>
      <c r="BZ21" s="100">
        <v>18</v>
      </c>
      <c r="CA21" s="100">
        <v>1123.2</v>
      </c>
      <c r="CB21" s="100">
        <v>18</v>
      </c>
      <c r="CC21" s="100">
        <v>1123.2</v>
      </c>
      <c r="CD21" s="100">
        <v>17</v>
      </c>
      <c r="CE21" s="100">
        <v>1060.8</v>
      </c>
      <c r="CF21" s="100">
        <v>30</v>
      </c>
      <c r="CG21" s="100">
        <v>1872</v>
      </c>
      <c r="CH21" s="100">
        <v>34</v>
      </c>
      <c r="CI21" s="100">
        <v>2121.6</v>
      </c>
      <c r="CJ21" s="100">
        <v>30</v>
      </c>
      <c r="CK21" s="100">
        <v>1872</v>
      </c>
      <c r="CL21" s="100">
        <v>24</v>
      </c>
      <c r="CM21" s="100">
        <v>1497.6</v>
      </c>
      <c r="CN21" s="100">
        <v>56</v>
      </c>
      <c r="CO21" s="100">
        <v>3494.4</v>
      </c>
      <c r="CP21" s="100">
        <v>50</v>
      </c>
      <c r="CQ21" s="100">
        <v>3120</v>
      </c>
      <c r="CR21" s="100">
        <v>49.191459984321064</v>
      </c>
      <c r="CS21" s="100">
        <v>3069.5471030216345</v>
      </c>
      <c r="CT21" s="100">
        <v>35</v>
      </c>
      <c r="CU21" s="100">
        <v>2184</v>
      </c>
    </row>
    <row r="22" spans="2:99">
      <c r="C22" s="99" t="s">
        <v>188</v>
      </c>
      <c r="D22" s="100">
        <v>18</v>
      </c>
      <c r="E22" s="100">
        <v>3369.6</v>
      </c>
      <c r="F22" s="100">
        <v>21</v>
      </c>
      <c r="G22" s="100">
        <v>3931.2</v>
      </c>
      <c r="H22" s="100">
        <v>22</v>
      </c>
      <c r="I22" s="100">
        <v>4118.3999999999996</v>
      </c>
      <c r="J22" s="100">
        <v>25</v>
      </c>
      <c r="K22" s="100">
        <v>4680</v>
      </c>
      <c r="L22" s="100">
        <v>38</v>
      </c>
      <c r="M22" s="100">
        <v>7113.5999999999995</v>
      </c>
      <c r="N22" s="100">
        <v>61</v>
      </c>
      <c r="O22" s="100">
        <v>11419.199999999999</v>
      </c>
      <c r="P22" s="100">
        <v>68</v>
      </c>
      <c r="Q22" s="100">
        <v>12729.599999999999</v>
      </c>
      <c r="R22" s="100">
        <v>76</v>
      </c>
      <c r="S22" s="100">
        <v>14227.199999999999</v>
      </c>
      <c r="T22" s="100">
        <v>18</v>
      </c>
      <c r="U22" s="100">
        <v>3369.6</v>
      </c>
      <c r="V22" s="100">
        <v>9</v>
      </c>
      <c r="W22" s="100">
        <v>1684.8</v>
      </c>
      <c r="X22" s="100">
        <v>15</v>
      </c>
      <c r="Y22" s="100">
        <v>2808</v>
      </c>
      <c r="Z22" s="100">
        <v>12</v>
      </c>
      <c r="AA22" s="100">
        <v>2246.3999999999996</v>
      </c>
      <c r="AB22" s="100">
        <v>42</v>
      </c>
      <c r="AC22" s="100">
        <v>7862.4</v>
      </c>
      <c r="AD22" s="100">
        <v>43</v>
      </c>
      <c r="AE22" s="100">
        <v>8049.5999999999995</v>
      </c>
      <c r="AF22" s="100">
        <v>25</v>
      </c>
      <c r="AG22" s="100">
        <v>4680</v>
      </c>
      <c r="AH22" s="100">
        <v>39</v>
      </c>
      <c r="AI22" s="100">
        <v>7300.7999999999993</v>
      </c>
      <c r="AJ22" s="100">
        <v>14</v>
      </c>
      <c r="AK22" s="100">
        <v>2620.7999999999997</v>
      </c>
      <c r="AL22" s="100">
        <v>8</v>
      </c>
      <c r="AM22" s="100">
        <v>1497.6</v>
      </c>
      <c r="AN22" s="100">
        <v>13</v>
      </c>
      <c r="AO22" s="100">
        <v>2433.6</v>
      </c>
      <c r="AP22" s="100">
        <v>12</v>
      </c>
      <c r="AQ22" s="100">
        <v>2246.3999999999996</v>
      </c>
      <c r="AR22" s="100">
        <v>97</v>
      </c>
      <c r="AS22" s="100">
        <v>18158.399999999998</v>
      </c>
      <c r="AT22" s="100">
        <v>119</v>
      </c>
      <c r="AU22" s="100">
        <v>22276.799999999999</v>
      </c>
      <c r="AV22" s="100">
        <v>147</v>
      </c>
      <c r="AW22" s="100">
        <v>27518.399999999998</v>
      </c>
      <c r="AX22" s="100">
        <v>158</v>
      </c>
      <c r="AY22" s="100">
        <v>29577.599999999999</v>
      </c>
      <c r="AZ22" s="100">
        <v>93</v>
      </c>
      <c r="BA22" s="100">
        <v>17409.599999999999</v>
      </c>
      <c r="BB22" s="100">
        <v>117</v>
      </c>
      <c r="BC22" s="100">
        <v>21902.399999999998</v>
      </c>
      <c r="BD22" s="100">
        <v>118</v>
      </c>
      <c r="BE22" s="100">
        <v>22089.599999999999</v>
      </c>
      <c r="BF22" s="100">
        <v>123</v>
      </c>
      <c r="BG22" s="100">
        <v>23025.599999999999</v>
      </c>
      <c r="BH22" s="100">
        <v>151</v>
      </c>
      <c r="BI22" s="100">
        <v>28267.199999999997</v>
      </c>
      <c r="BJ22" s="100">
        <v>102</v>
      </c>
      <c r="BK22" s="100">
        <v>19094.399999999998</v>
      </c>
      <c r="BL22" s="100">
        <v>151</v>
      </c>
      <c r="BM22" s="100">
        <v>28267.199999999997</v>
      </c>
      <c r="BN22" s="100">
        <v>150</v>
      </c>
      <c r="BO22" s="100">
        <v>28080</v>
      </c>
      <c r="BP22" s="100">
        <v>86</v>
      </c>
      <c r="BQ22" s="100">
        <v>16099.199999999999</v>
      </c>
      <c r="BR22" s="100">
        <v>97</v>
      </c>
      <c r="BS22" s="100">
        <v>18158.399999999998</v>
      </c>
      <c r="BT22" s="100">
        <v>84</v>
      </c>
      <c r="BU22" s="100">
        <v>15724.8</v>
      </c>
      <c r="BV22" s="100">
        <v>103</v>
      </c>
      <c r="BW22" s="100">
        <v>19281.599999999999</v>
      </c>
      <c r="BX22" s="100">
        <v>12</v>
      </c>
      <c r="BY22" s="100">
        <v>2246.3999999999996</v>
      </c>
      <c r="BZ22" s="100">
        <v>18</v>
      </c>
      <c r="CA22" s="100">
        <v>3369.6</v>
      </c>
      <c r="CB22" s="100">
        <v>16</v>
      </c>
      <c r="CC22" s="100">
        <v>2995.2</v>
      </c>
      <c r="CD22" s="100">
        <v>16</v>
      </c>
      <c r="CE22" s="100">
        <v>2995.2</v>
      </c>
      <c r="CF22" s="100">
        <v>27</v>
      </c>
      <c r="CG22" s="100">
        <v>5054.3999999999996</v>
      </c>
      <c r="CH22" s="100">
        <v>34</v>
      </c>
      <c r="CI22" s="100">
        <v>6364.7999999999993</v>
      </c>
      <c r="CJ22" s="100">
        <v>29</v>
      </c>
      <c r="CK22" s="100">
        <v>5428.7999999999993</v>
      </c>
      <c r="CL22" s="100">
        <v>28</v>
      </c>
      <c r="CM22" s="100">
        <v>5241.5999999999995</v>
      </c>
      <c r="CN22" s="100">
        <v>53</v>
      </c>
      <c r="CO22" s="100">
        <v>9921.5999999999985</v>
      </c>
      <c r="CP22" s="100">
        <v>46</v>
      </c>
      <c r="CQ22" s="100">
        <v>8611.1999999999989</v>
      </c>
      <c r="CR22" s="100">
        <v>42.18380158494822</v>
      </c>
      <c r="CS22" s="100">
        <v>7896.8076567023063</v>
      </c>
      <c r="CT22" s="100">
        <v>29</v>
      </c>
      <c r="CU22" s="100">
        <v>5428.7999999999993</v>
      </c>
    </row>
    <row r="23" spans="2:99">
      <c r="C23" s="99" t="s">
        <v>189</v>
      </c>
      <c r="D23" s="100">
        <v>18</v>
      </c>
      <c r="E23" s="100">
        <v>5292</v>
      </c>
      <c r="F23" s="100">
        <v>20</v>
      </c>
      <c r="G23" s="100">
        <v>5880</v>
      </c>
      <c r="H23" s="100">
        <v>23</v>
      </c>
      <c r="I23" s="100">
        <v>6762</v>
      </c>
      <c r="J23" s="100">
        <v>24</v>
      </c>
      <c r="K23" s="100">
        <v>7056</v>
      </c>
      <c r="L23" s="100">
        <v>40</v>
      </c>
      <c r="M23" s="100">
        <v>11760</v>
      </c>
      <c r="N23" s="100">
        <v>53</v>
      </c>
      <c r="O23" s="100">
        <v>15582</v>
      </c>
      <c r="P23" s="100">
        <v>57</v>
      </c>
      <c r="Q23" s="100">
        <v>16758</v>
      </c>
      <c r="R23" s="100">
        <v>68</v>
      </c>
      <c r="S23" s="100">
        <v>19992</v>
      </c>
      <c r="T23" s="100">
        <v>15</v>
      </c>
      <c r="U23" s="100">
        <v>4410</v>
      </c>
      <c r="V23" s="100">
        <v>9</v>
      </c>
      <c r="W23" s="100">
        <v>2646</v>
      </c>
      <c r="X23" s="100">
        <v>15</v>
      </c>
      <c r="Y23" s="100">
        <v>4410</v>
      </c>
      <c r="Z23" s="100">
        <v>12</v>
      </c>
      <c r="AA23" s="100">
        <v>3528</v>
      </c>
      <c r="AB23" s="100">
        <v>37</v>
      </c>
      <c r="AC23" s="100">
        <v>10878</v>
      </c>
      <c r="AD23" s="100">
        <v>42</v>
      </c>
      <c r="AE23" s="100">
        <v>12348</v>
      </c>
      <c r="AF23" s="100">
        <v>26</v>
      </c>
      <c r="AG23" s="100">
        <v>7644</v>
      </c>
      <c r="AH23" s="100">
        <v>35</v>
      </c>
      <c r="AI23" s="100">
        <v>10290</v>
      </c>
      <c r="AJ23" s="100">
        <v>14</v>
      </c>
      <c r="AK23" s="100">
        <v>4116</v>
      </c>
      <c r="AL23" s="100">
        <v>8</v>
      </c>
      <c r="AM23" s="100">
        <v>2352</v>
      </c>
      <c r="AN23" s="100">
        <v>13</v>
      </c>
      <c r="AO23" s="100">
        <v>3822</v>
      </c>
      <c r="AP23" s="100">
        <v>13</v>
      </c>
      <c r="AQ23" s="100">
        <v>3822</v>
      </c>
      <c r="AR23" s="100">
        <v>102</v>
      </c>
      <c r="AS23" s="100">
        <v>29988</v>
      </c>
      <c r="AT23" s="100">
        <v>119</v>
      </c>
      <c r="AU23" s="100">
        <v>34986</v>
      </c>
      <c r="AV23" s="100">
        <v>138</v>
      </c>
      <c r="AW23" s="100">
        <v>40572</v>
      </c>
      <c r="AX23" s="100">
        <v>172</v>
      </c>
      <c r="AY23" s="100">
        <v>50568</v>
      </c>
      <c r="AZ23" s="100">
        <v>96</v>
      </c>
      <c r="BA23" s="100">
        <v>28224</v>
      </c>
      <c r="BB23" s="100">
        <v>98</v>
      </c>
      <c r="BC23" s="100">
        <v>28812</v>
      </c>
      <c r="BD23" s="100">
        <v>103</v>
      </c>
      <c r="BE23" s="100">
        <v>30282</v>
      </c>
      <c r="BF23" s="100">
        <v>111</v>
      </c>
      <c r="BG23" s="100">
        <v>32634</v>
      </c>
      <c r="BH23" s="100">
        <v>161</v>
      </c>
      <c r="BI23" s="100">
        <v>47334</v>
      </c>
      <c r="BJ23" s="100">
        <v>97</v>
      </c>
      <c r="BK23" s="100">
        <v>28518</v>
      </c>
      <c r="BL23" s="100">
        <v>139</v>
      </c>
      <c r="BM23" s="100">
        <v>40866</v>
      </c>
      <c r="BN23" s="100">
        <v>160</v>
      </c>
      <c r="BO23" s="100">
        <v>47040</v>
      </c>
      <c r="BP23" s="100">
        <v>77</v>
      </c>
      <c r="BQ23" s="100">
        <v>22638</v>
      </c>
      <c r="BR23" s="100">
        <v>100</v>
      </c>
      <c r="BS23" s="100">
        <v>29400</v>
      </c>
      <c r="BT23" s="100">
        <v>77</v>
      </c>
      <c r="BU23" s="100">
        <v>22638</v>
      </c>
      <c r="BV23" s="100">
        <v>116</v>
      </c>
      <c r="BW23" s="100">
        <v>34104</v>
      </c>
      <c r="BX23" s="100">
        <v>11</v>
      </c>
      <c r="BY23" s="100">
        <v>3234</v>
      </c>
      <c r="BZ23" s="100">
        <v>19</v>
      </c>
      <c r="CA23" s="100">
        <v>5586</v>
      </c>
      <c r="CB23" s="100">
        <v>16</v>
      </c>
      <c r="CC23" s="100">
        <v>4704</v>
      </c>
      <c r="CD23" s="100">
        <v>16</v>
      </c>
      <c r="CE23" s="100">
        <v>4704</v>
      </c>
      <c r="CF23" s="100">
        <v>26</v>
      </c>
      <c r="CG23" s="100">
        <v>7644</v>
      </c>
      <c r="CH23" s="100">
        <v>32</v>
      </c>
      <c r="CI23" s="100">
        <v>9408</v>
      </c>
      <c r="CJ23" s="100">
        <v>27</v>
      </c>
      <c r="CK23" s="100">
        <v>7938</v>
      </c>
      <c r="CL23" s="100">
        <v>25</v>
      </c>
      <c r="CM23" s="100">
        <v>7350</v>
      </c>
      <c r="CN23" s="100">
        <v>50</v>
      </c>
      <c r="CO23" s="100">
        <v>14700</v>
      </c>
      <c r="CP23" s="100">
        <v>50</v>
      </c>
      <c r="CQ23" s="100">
        <v>14700</v>
      </c>
      <c r="CR23" s="100">
        <v>40.214435182439594</v>
      </c>
      <c r="CS23" s="100">
        <v>11823.04394363724</v>
      </c>
      <c r="CT23" s="100">
        <v>30</v>
      </c>
      <c r="CU23" s="100">
        <v>8820</v>
      </c>
    </row>
    <row r="24" spans="2:99">
      <c r="C24" s="99" t="s">
        <v>190</v>
      </c>
      <c r="D24" s="100">
        <v>19</v>
      </c>
      <c r="E24" s="100">
        <v>6976.8</v>
      </c>
      <c r="F24" s="100">
        <v>20</v>
      </c>
      <c r="G24" s="100">
        <v>7344</v>
      </c>
      <c r="H24" s="100">
        <v>23</v>
      </c>
      <c r="I24" s="100">
        <v>8445.6</v>
      </c>
      <c r="J24" s="100">
        <v>28</v>
      </c>
      <c r="K24" s="100">
        <v>10281.6</v>
      </c>
      <c r="L24" s="100">
        <v>41</v>
      </c>
      <c r="M24" s="100">
        <v>15055.199999999999</v>
      </c>
      <c r="N24" s="100">
        <v>57</v>
      </c>
      <c r="O24" s="100">
        <v>20930.399999999998</v>
      </c>
      <c r="P24" s="100">
        <v>56</v>
      </c>
      <c r="Q24" s="100">
        <v>20563.2</v>
      </c>
      <c r="R24" s="100">
        <v>66</v>
      </c>
      <c r="S24" s="100">
        <v>24235.200000000001</v>
      </c>
      <c r="T24" s="100">
        <v>15</v>
      </c>
      <c r="U24" s="100">
        <v>5508</v>
      </c>
      <c r="V24" s="100">
        <v>9</v>
      </c>
      <c r="W24" s="100">
        <v>3304.7999999999997</v>
      </c>
      <c r="X24" s="100">
        <v>16</v>
      </c>
      <c r="Y24" s="100">
        <v>5875.2</v>
      </c>
      <c r="Z24" s="100">
        <v>13</v>
      </c>
      <c r="AA24" s="100">
        <v>4773.5999999999995</v>
      </c>
      <c r="AB24" s="100">
        <v>40</v>
      </c>
      <c r="AC24" s="100">
        <v>14688</v>
      </c>
      <c r="AD24" s="100">
        <v>40</v>
      </c>
      <c r="AE24" s="100">
        <v>14688</v>
      </c>
      <c r="AF24" s="100">
        <v>26</v>
      </c>
      <c r="AG24" s="100">
        <v>9547.1999999999989</v>
      </c>
      <c r="AH24" s="100">
        <v>36</v>
      </c>
      <c r="AI24" s="100">
        <v>13219.199999999999</v>
      </c>
      <c r="AJ24" s="100">
        <v>13</v>
      </c>
      <c r="AK24" s="100">
        <v>4773.5999999999995</v>
      </c>
      <c r="AL24" s="100">
        <v>9</v>
      </c>
      <c r="AM24" s="100">
        <v>3304.7999999999997</v>
      </c>
      <c r="AN24" s="100">
        <v>13</v>
      </c>
      <c r="AO24" s="100">
        <v>4773.5999999999995</v>
      </c>
      <c r="AP24" s="100">
        <v>12</v>
      </c>
      <c r="AQ24" s="100">
        <v>4406.3999999999996</v>
      </c>
      <c r="AR24" s="100">
        <v>102</v>
      </c>
      <c r="AS24" s="100">
        <v>37454.400000000001</v>
      </c>
      <c r="AT24" s="100">
        <v>129</v>
      </c>
      <c r="AU24" s="100">
        <v>47368.799999999996</v>
      </c>
      <c r="AV24" s="100">
        <v>127</v>
      </c>
      <c r="AW24" s="100">
        <v>46634.400000000001</v>
      </c>
      <c r="AX24" s="100">
        <v>173</v>
      </c>
      <c r="AY24" s="100">
        <v>63525.599999999999</v>
      </c>
      <c r="AZ24" s="100">
        <v>97</v>
      </c>
      <c r="BA24" s="100">
        <v>35618.400000000001</v>
      </c>
      <c r="BB24" s="100">
        <v>98</v>
      </c>
      <c r="BC24" s="100">
        <v>35985.599999999999</v>
      </c>
      <c r="BD24" s="100">
        <v>121</v>
      </c>
      <c r="BE24" s="100">
        <v>44431.199999999997</v>
      </c>
      <c r="BF24" s="100">
        <v>112</v>
      </c>
      <c r="BG24" s="100">
        <v>41126.400000000001</v>
      </c>
      <c r="BH24" s="100">
        <v>167</v>
      </c>
      <c r="BI24" s="100">
        <v>61322.400000000001</v>
      </c>
      <c r="BJ24" s="100">
        <v>92</v>
      </c>
      <c r="BK24" s="100">
        <v>33782.400000000001</v>
      </c>
      <c r="BL24" s="100">
        <v>132</v>
      </c>
      <c r="BM24" s="100">
        <v>48470.400000000001</v>
      </c>
      <c r="BN24" s="100">
        <v>151</v>
      </c>
      <c r="BO24" s="100">
        <v>55447.199999999997</v>
      </c>
      <c r="BP24" s="100">
        <v>74</v>
      </c>
      <c r="BQ24" s="100">
        <v>27172.799999999999</v>
      </c>
      <c r="BR24" s="100">
        <v>111</v>
      </c>
      <c r="BS24" s="100">
        <v>40759.199999999997</v>
      </c>
      <c r="BT24" s="100">
        <v>86</v>
      </c>
      <c r="BU24" s="100">
        <v>31579.200000000001</v>
      </c>
      <c r="BV24" s="100">
        <v>106</v>
      </c>
      <c r="BW24" s="100">
        <v>38923.199999999997</v>
      </c>
      <c r="BX24" s="100">
        <v>12</v>
      </c>
      <c r="BY24" s="100">
        <v>4406.3999999999996</v>
      </c>
      <c r="BZ24" s="100">
        <v>16</v>
      </c>
      <c r="CA24" s="100">
        <v>5875.2</v>
      </c>
      <c r="CB24" s="100">
        <v>18</v>
      </c>
      <c r="CC24" s="100">
        <v>6609.5999999999995</v>
      </c>
      <c r="CD24" s="100">
        <v>15</v>
      </c>
      <c r="CE24" s="100">
        <v>5508</v>
      </c>
      <c r="CF24" s="100">
        <v>28</v>
      </c>
      <c r="CG24" s="100">
        <v>10281.6</v>
      </c>
      <c r="CH24" s="100">
        <v>35</v>
      </c>
      <c r="CI24" s="100">
        <v>12852</v>
      </c>
      <c r="CJ24" s="100">
        <v>28</v>
      </c>
      <c r="CK24" s="100">
        <v>10281.6</v>
      </c>
      <c r="CL24" s="100">
        <v>25</v>
      </c>
      <c r="CM24" s="100">
        <v>9180</v>
      </c>
      <c r="CN24" s="100">
        <v>47</v>
      </c>
      <c r="CO24" s="100">
        <v>17258.399999999998</v>
      </c>
      <c r="CP24" s="100">
        <v>51</v>
      </c>
      <c r="CQ24" s="100">
        <v>18727.2</v>
      </c>
      <c r="CR24" s="100">
        <v>43.191459984321064</v>
      </c>
      <c r="CS24" s="100">
        <v>15859.904106242695</v>
      </c>
      <c r="CT24" s="100">
        <v>29</v>
      </c>
      <c r="CU24" s="100">
        <v>10648.8</v>
      </c>
    </row>
    <row r="25" spans="2:99">
      <c r="C25" s="99" t="s">
        <v>191</v>
      </c>
      <c r="D25" s="100">
        <v>17</v>
      </c>
      <c r="E25" s="100">
        <v>9016.7999999999993</v>
      </c>
      <c r="F25" s="100">
        <v>18</v>
      </c>
      <c r="G25" s="100">
        <v>9547.1999999999989</v>
      </c>
      <c r="H25" s="100">
        <v>24</v>
      </c>
      <c r="I25" s="100">
        <v>12729.599999999999</v>
      </c>
      <c r="J25" s="100">
        <v>26</v>
      </c>
      <c r="K25" s="100">
        <v>13790.4</v>
      </c>
      <c r="L25" s="100">
        <v>41</v>
      </c>
      <c r="M25" s="100">
        <v>21746.399999999998</v>
      </c>
      <c r="N25" s="100">
        <v>59</v>
      </c>
      <c r="O25" s="100">
        <v>31293.599999999999</v>
      </c>
      <c r="P25" s="100">
        <v>58</v>
      </c>
      <c r="Q25" s="100">
        <v>30763.199999999997</v>
      </c>
      <c r="R25" s="100">
        <v>67</v>
      </c>
      <c r="S25" s="100">
        <v>35536.799999999996</v>
      </c>
      <c r="T25" s="100">
        <v>16</v>
      </c>
      <c r="U25" s="100">
        <v>8486.4</v>
      </c>
      <c r="V25" s="100">
        <v>9</v>
      </c>
      <c r="W25" s="100">
        <v>4773.5999999999995</v>
      </c>
      <c r="X25" s="100">
        <v>15</v>
      </c>
      <c r="Y25" s="100">
        <v>7956</v>
      </c>
      <c r="Z25" s="100">
        <v>13</v>
      </c>
      <c r="AA25" s="100">
        <v>6895.2</v>
      </c>
      <c r="AB25" s="100">
        <v>37</v>
      </c>
      <c r="AC25" s="100">
        <v>19624.8</v>
      </c>
      <c r="AD25" s="100">
        <v>39</v>
      </c>
      <c r="AE25" s="100">
        <v>20685.599999999999</v>
      </c>
      <c r="AF25" s="100">
        <v>23</v>
      </c>
      <c r="AG25" s="100">
        <v>12199.199999999999</v>
      </c>
      <c r="AH25" s="100">
        <v>38</v>
      </c>
      <c r="AI25" s="100">
        <v>20155.2</v>
      </c>
      <c r="AJ25" s="100">
        <v>13</v>
      </c>
      <c r="AK25" s="100">
        <v>6895.2</v>
      </c>
      <c r="AL25" s="100">
        <v>8</v>
      </c>
      <c r="AM25" s="100">
        <v>4243.2</v>
      </c>
      <c r="AN25" s="100">
        <v>13</v>
      </c>
      <c r="AO25" s="100">
        <v>6895.2</v>
      </c>
      <c r="AP25" s="100">
        <v>13</v>
      </c>
      <c r="AQ25" s="100">
        <v>6895.2</v>
      </c>
      <c r="AR25" s="100">
        <v>106</v>
      </c>
      <c r="AS25" s="100">
        <v>56222.399999999994</v>
      </c>
      <c r="AT25" s="100">
        <v>127</v>
      </c>
      <c r="AU25" s="100">
        <v>67360.800000000003</v>
      </c>
      <c r="AV25" s="100">
        <v>134</v>
      </c>
      <c r="AW25" s="100">
        <v>71073.599999999991</v>
      </c>
      <c r="AX25" s="100">
        <v>170</v>
      </c>
      <c r="AY25" s="100">
        <v>90168</v>
      </c>
      <c r="AZ25" s="100">
        <v>99</v>
      </c>
      <c r="BA25" s="100">
        <v>52509.599999999999</v>
      </c>
      <c r="BB25" s="100">
        <v>93</v>
      </c>
      <c r="BC25" s="100">
        <v>49327.199999999997</v>
      </c>
      <c r="BD25" s="100">
        <v>106</v>
      </c>
      <c r="BE25" s="100">
        <v>56222.399999999994</v>
      </c>
      <c r="BF25" s="100">
        <v>119</v>
      </c>
      <c r="BG25" s="100">
        <v>63117.599999999999</v>
      </c>
      <c r="BH25" s="100">
        <v>152</v>
      </c>
      <c r="BI25" s="100">
        <v>80620.800000000003</v>
      </c>
      <c r="BJ25" s="100">
        <v>94</v>
      </c>
      <c r="BK25" s="100">
        <v>49857.599999999999</v>
      </c>
      <c r="BL25" s="100">
        <v>134</v>
      </c>
      <c r="BM25" s="100">
        <v>71073.599999999991</v>
      </c>
      <c r="BN25" s="100">
        <v>142</v>
      </c>
      <c r="BO25" s="100">
        <v>75316.800000000003</v>
      </c>
      <c r="BP25" s="100">
        <v>73</v>
      </c>
      <c r="BQ25" s="100">
        <v>38719.199999999997</v>
      </c>
      <c r="BR25" s="100">
        <v>90</v>
      </c>
      <c r="BS25" s="100">
        <v>47736</v>
      </c>
      <c r="BT25" s="100">
        <v>85</v>
      </c>
      <c r="BU25" s="100">
        <v>45084</v>
      </c>
      <c r="BV25" s="100">
        <v>101</v>
      </c>
      <c r="BW25" s="100">
        <v>53570.399999999994</v>
      </c>
      <c r="BX25" s="100">
        <v>13</v>
      </c>
      <c r="BY25" s="100">
        <v>6895.2</v>
      </c>
      <c r="BZ25" s="100">
        <v>16</v>
      </c>
      <c r="CA25" s="100">
        <v>8486.4</v>
      </c>
      <c r="CB25" s="100">
        <v>18</v>
      </c>
      <c r="CC25" s="100">
        <v>9547.1999999999989</v>
      </c>
      <c r="CD25" s="100">
        <v>16</v>
      </c>
      <c r="CE25" s="100">
        <v>8486.4</v>
      </c>
      <c r="CF25" s="100">
        <v>27</v>
      </c>
      <c r="CG25" s="100">
        <v>14320.8</v>
      </c>
      <c r="CH25" s="100">
        <v>30</v>
      </c>
      <c r="CI25" s="100">
        <v>15912</v>
      </c>
      <c r="CJ25" s="100">
        <v>26</v>
      </c>
      <c r="CK25" s="100">
        <v>13790.4</v>
      </c>
      <c r="CL25" s="100">
        <v>25</v>
      </c>
      <c r="CM25" s="100">
        <v>13260</v>
      </c>
      <c r="CN25" s="100">
        <v>51</v>
      </c>
      <c r="CO25" s="100">
        <v>27050.399999999998</v>
      </c>
      <c r="CP25" s="100">
        <v>44</v>
      </c>
      <c r="CQ25" s="100">
        <v>23337.599999999999</v>
      </c>
      <c r="CR25" s="100">
        <v>43.206776783066751</v>
      </c>
      <c r="CS25" s="100">
        <v>22916.874405738603</v>
      </c>
      <c r="CT25" s="100">
        <v>34</v>
      </c>
      <c r="CU25" s="100">
        <v>18033.599999999999</v>
      </c>
    </row>
    <row r="26" spans="2:99">
      <c r="C26" s="99" t="s">
        <v>192</v>
      </c>
      <c r="D26" s="100">
        <v>19</v>
      </c>
      <c r="E26" s="100">
        <v>9234</v>
      </c>
      <c r="F26" s="100">
        <v>21</v>
      </c>
      <c r="G26" s="100">
        <v>10206</v>
      </c>
      <c r="H26" s="100">
        <v>23</v>
      </c>
      <c r="I26" s="100">
        <v>11178</v>
      </c>
      <c r="J26" s="100">
        <v>26</v>
      </c>
      <c r="K26" s="100">
        <v>12636</v>
      </c>
      <c r="L26" s="100">
        <v>39</v>
      </c>
      <c r="M26" s="100">
        <v>18954</v>
      </c>
      <c r="N26" s="100">
        <v>53</v>
      </c>
      <c r="O26" s="100">
        <v>25758</v>
      </c>
      <c r="P26" s="100">
        <v>57</v>
      </c>
      <c r="Q26" s="100">
        <v>27702</v>
      </c>
      <c r="R26" s="100">
        <v>73</v>
      </c>
      <c r="S26" s="100">
        <v>35478</v>
      </c>
      <c r="T26" s="100">
        <v>17</v>
      </c>
      <c r="U26" s="100">
        <v>8262</v>
      </c>
      <c r="V26" s="100">
        <v>9</v>
      </c>
      <c r="W26" s="100">
        <v>4374</v>
      </c>
      <c r="X26" s="100">
        <v>15</v>
      </c>
      <c r="Y26" s="100">
        <v>7290</v>
      </c>
      <c r="Z26" s="100">
        <v>12</v>
      </c>
      <c r="AA26" s="100">
        <v>5832</v>
      </c>
      <c r="AB26" s="100">
        <v>41</v>
      </c>
      <c r="AC26" s="100">
        <v>19926</v>
      </c>
      <c r="AD26" s="100">
        <v>38</v>
      </c>
      <c r="AE26" s="100">
        <v>18468</v>
      </c>
      <c r="AF26" s="100">
        <v>22</v>
      </c>
      <c r="AG26" s="100">
        <v>10692</v>
      </c>
      <c r="AH26" s="100">
        <v>35</v>
      </c>
      <c r="AI26" s="100">
        <v>17010</v>
      </c>
      <c r="AJ26" s="100">
        <v>13</v>
      </c>
      <c r="AK26" s="100">
        <v>6318</v>
      </c>
      <c r="AL26" s="100">
        <v>8</v>
      </c>
      <c r="AM26" s="100">
        <v>3888</v>
      </c>
      <c r="AN26" s="100">
        <v>11</v>
      </c>
      <c r="AO26" s="100">
        <v>5346</v>
      </c>
      <c r="AP26" s="100">
        <v>12</v>
      </c>
      <c r="AQ26" s="100">
        <v>5832</v>
      </c>
      <c r="AR26" s="100">
        <v>97</v>
      </c>
      <c r="AS26" s="100">
        <v>47142</v>
      </c>
      <c r="AT26" s="100">
        <v>127</v>
      </c>
      <c r="AU26" s="100">
        <v>61722</v>
      </c>
      <c r="AV26" s="100">
        <v>144</v>
      </c>
      <c r="AW26" s="100">
        <v>69984</v>
      </c>
      <c r="AX26" s="100">
        <v>151</v>
      </c>
      <c r="AY26" s="100">
        <v>73386</v>
      </c>
      <c r="AZ26" s="100">
        <v>100</v>
      </c>
      <c r="BA26" s="100">
        <v>48600</v>
      </c>
      <c r="BB26" s="100">
        <v>98</v>
      </c>
      <c r="BC26" s="100">
        <v>47628</v>
      </c>
      <c r="BD26" s="100">
        <v>120</v>
      </c>
      <c r="BE26" s="100">
        <v>58320</v>
      </c>
      <c r="BF26" s="100">
        <v>113</v>
      </c>
      <c r="BG26" s="100">
        <v>54918</v>
      </c>
      <c r="BH26" s="100">
        <v>152</v>
      </c>
      <c r="BI26" s="100">
        <v>73872</v>
      </c>
      <c r="BJ26" s="100">
        <v>81</v>
      </c>
      <c r="BK26" s="100">
        <v>39366</v>
      </c>
      <c r="BL26" s="100">
        <v>141</v>
      </c>
      <c r="BM26" s="100">
        <v>68526</v>
      </c>
      <c r="BN26" s="100">
        <v>152</v>
      </c>
      <c r="BO26" s="100">
        <v>73872</v>
      </c>
      <c r="BP26" s="100">
        <v>73</v>
      </c>
      <c r="BQ26" s="100">
        <v>35478</v>
      </c>
      <c r="BR26" s="100">
        <v>95</v>
      </c>
      <c r="BS26" s="100">
        <v>46170</v>
      </c>
      <c r="BT26" s="100">
        <v>74</v>
      </c>
      <c r="BU26" s="100">
        <v>35964</v>
      </c>
      <c r="BV26" s="100">
        <v>116</v>
      </c>
      <c r="BW26" s="100">
        <v>56376</v>
      </c>
      <c r="BX26" s="100">
        <v>13</v>
      </c>
      <c r="BY26" s="100">
        <v>6318</v>
      </c>
      <c r="BZ26" s="100">
        <v>18</v>
      </c>
      <c r="CA26" s="100">
        <v>8748</v>
      </c>
      <c r="CB26" s="100">
        <v>17</v>
      </c>
      <c r="CC26" s="100">
        <v>8262</v>
      </c>
      <c r="CD26" s="100">
        <v>15</v>
      </c>
      <c r="CE26" s="100">
        <v>7290</v>
      </c>
      <c r="CF26" s="100">
        <v>28</v>
      </c>
      <c r="CG26" s="100">
        <v>13608</v>
      </c>
      <c r="CH26" s="100">
        <v>32</v>
      </c>
      <c r="CI26" s="100">
        <v>15552</v>
      </c>
      <c r="CJ26" s="100">
        <v>26</v>
      </c>
      <c r="CK26" s="100">
        <v>12636</v>
      </c>
      <c r="CL26" s="100">
        <v>26</v>
      </c>
      <c r="CM26" s="100">
        <v>12636</v>
      </c>
      <c r="CN26" s="100">
        <v>45</v>
      </c>
      <c r="CO26" s="100">
        <v>21870</v>
      </c>
      <c r="CP26" s="100">
        <v>42</v>
      </c>
      <c r="CQ26" s="100">
        <v>20412</v>
      </c>
      <c r="CR26" s="100">
        <v>44.199118383693907</v>
      </c>
      <c r="CS26" s="100">
        <v>21480.77153447524</v>
      </c>
      <c r="CT26" s="100">
        <v>33</v>
      </c>
      <c r="CU26" s="100">
        <v>16038</v>
      </c>
    </row>
    <row r="27" spans="2:99">
      <c r="C27" s="99" t="s">
        <v>193</v>
      </c>
      <c r="D27" s="100">
        <v>19</v>
      </c>
      <c r="E27" s="100">
        <v>8116.8</v>
      </c>
      <c r="F27" s="100">
        <v>18</v>
      </c>
      <c r="G27" s="100">
        <v>7689.5999999999995</v>
      </c>
      <c r="H27" s="100">
        <v>23</v>
      </c>
      <c r="I27" s="100">
        <v>9825.6</v>
      </c>
      <c r="J27" s="100">
        <v>28</v>
      </c>
      <c r="K27" s="100">
        <v>11961.6</v>
      </c>
      <c r="L27" s="100">
        <v>42</v>
      </c>
      <c r="M27" s="100">
        <v>17942.399999999998</v>
      </c>
      <c r="N27" s="100">
        <v>63</v>
      </c>
      <c r="O27" s="100">
        <v>26913.599999999999</v>
      </c>
      <c r="P27" s="100">
        <v>58</v>
      </c>
      <c r="Q27" s="100">
        <v>24777.599999999999</v>
      </c>
      <c r="R27" s="100">
        <v>68</v>
      </c>
      <c r="S27" s="100">
        <v>29049.599999999999</v>
      </c>
      <c r="T27" s="100">
        <v>15</v>
      </c>
      <c r="U27" s="100">
        <v>6408</v>
      </c>
      <c r="V27" s="100">
        <v>9</v>
      </c>
      <c r="W27" s="100">
        <v>3844.7999999999997</v>
      </c>
      <c r="X27" s="100">
        <v>15</v>
      </c>
      <c r="Y27" s="100">
        <v>6408</v>
      </c>
      <c r="Z27" s="100">
        <v>11</v>
      </c>
      <c r="AA27" s="100">
        <v>4699.2</v>
      </c>
      <c r="AB27" s="100">
        <v>36</v>
      </c>
      <c r="AC27" s="100">
        <v>15379.199999999999</v>
      </c>
      <c r="AD27" s="100">
        <v>43</v>
      </c>
      <c r="AE27" s="100">
        <v>18369.599999999999</v>
      </c>
      <c r="AF27" s="100">
        <v>24</v>
      </c>
      <c r="AG27" s="100">
        <v>10252.799999999999</v>
      </c>
      <c r="AH27" s="100">
        <v>38</v>
      </c>
      <c r="AI27" s="100">
        <v>16233.6</v>
      </c>
      <c r="AJ27" s="100">
        <v>14</v>
      </c>
      <c r="AK27" s="100">
        <v>5980.8</v>
      </c>
      <c r="AL27" s="100">
        <v>9</v>
      </c>
      <c r="AM27" s="100">
        <v>3844.7999999999997</v>
      </c>
      <c r="AN27" s="100">
        <v>12</v>
      </c>
      <c r="AO27" s="100">
        <v>5126.3999999999996</v>
      </c>
      <c r="AP27" s="100">
        <v>14</v>
      </c>
      <c r="AQ27" s="100">
        <v>5980.8</v>
      </c>
      <c r="AR27" s="100">
        <v>90</v>
      </c>
      <c r="AS27" s="100">
        <v>38448</v>
      </c>
      <c r="AT27" s="100">
        <v>123</v>
      </c>
      <c r="AU27" s="100">
        <v>52545.599999999999</v>
      </c>
      <c r="AV27" s="100">
        <v>130</v>
      </c>
      <c r="AW27" s="100">
        <v>55536</v>
      </c>
      <c r="AX27" s="100">
        <v>155</v>
      </c>
      <c r="AY27" s="100">
        <v>66216</v>
      </c>
      <c r="AZ27" s="100">
        <v>103</v>
      </c>
      <c r="BA27" s="100">
        <v>44001.599999999999</v>
      </c>
      <c r="BB27" s="100">
        <v>98</v>
      </c>
      <c r="BC27" s="100">
        <v>41865.599999999999</v>
      </c>
      <c r="BD27" s="100">
        <v>105</v>
      </c>
      <c r="BE27" s="100">
        <v>44856</v>
      </c>
      <c r="BF27" s="100">
        <v>109</v>
      </c>
      <c r="BG27" s="100">
        <v>46564.799999999996</v>
      </c>
      <c r="BH27" s="100">
        <v>153</v>
      </c>
      <c r="BI27" s="100">
        <v>65361.599999999999</v>
      </c>
      <c r="BJ27" s="100">
        <v>94</v>
      </c>
      <c r="BK27" s="100">
        <v>40156.799999999996</v>
      </c>
      <c r="BL27" s="100">
        <v>135</v>
      </c>
      <c r="BM27" s="100">
        <v>57672</v>
      </c>
      <c r="BN27" s="100">
        <v>165</v>
      </c>
      <c r="BO27" s="100">
        <v>70488</v>
      </c>
      <c r="BP27" s="100">
        <v>78</v>
      </c>
      <c r="BQ27" s="100">
        <v>33321.599999999999</v>
      </c>
      <c r="BR27" s="100">
        <v>99</v>
      </c>
      <c r="BS27" s="100">
        <v>42292.799999999996</v>
      </c>
      <c r="BT27" s="100">
        <v>83</v>
      </c>
      <c r="BU27" s="100">
        <v>35457.599999999999</v>
      </c>
      <c r="BV27" s="100">
        <v>107</v>
      </c>
      <c r="BW27" s="100">
        <v>45710.400000000001</v>
      </c>
      <c r="BX27" s="100">
        <v>12</v>
      </c>
      <c r="BY27" s="100">
        <v>5126.3999999999996</v>
      </c>
      <c r="BZ27" s="100">
        <v>17</v>
      </c>
      <c r="CA27" s="100">
        <v>7262.4</v>
      </c>
      <c r="CB27" s="100">
        <v>17</v>
      </c>
      <c r="CC27" s="100">
        <v>7262.4</v>
      </c>
      <c r="CD27" s="100">
        <v>15</v>
      </c>
      <c r="CE27" s="100">
        <v>6408</v>
      </c>
      <c r="CF27" s="100">
        <v>30</v>
      </c>
      <c r="CG27" s="100">
        <v>12816</v>
      </c>
      <c r="CH27" s="100">
        <v>31</v>
      </c>
      <c r="CI27" s="100">
        <v>13243.199999999999</v>
      </c>
      <c r="CJ27" s="100">
        <v>26</v>
      </c>
      <c r="CK27" s="100">
        <v>11107.199999999999</v>
      </c>
      <c r="CL27" s="100">
        <v>26</v>
      </c>
      <c r="CM27" s="100">
        <v>11107.199999999999</v>
      </c>
      <c r="CN27" s="100">
        <v>51</v>
      </c>
      <c r="CO27" s="100">
        <v>21787.200000000001</v>
      </c>
      <c r="CP27" s="100">
        <v>43</v>
      </c>
      <c r="CQ27" s="100">
        <v>18369.599999999999</v>
      </c>
      <c r="CR27" s="100">
        <v>42.18380158494822</v>
      </c>
      <c r="CS27" s="100">
        <v>18020.92003708988</v>
      </c>
      <c r="CT27" s="100">
        <v>29</v>
      </c>
      <c r="CU27" s="100">
        <v>12388.8</v>
      </c>
    </row>
    <row r="28" spans="2:99">
      <c r="C28" s="99" t="s">
        <v>194</v>
      </c>
      <c r="D28" s="100">
        <v>17</v>
      </c>
      <c r="E28" s="100">
        <v>12546</v>
      </c>
      <c r="F28" s="100">
        <v>19</v>
      </c>
      <c r="G28" s="100">
        <v>14022</v>
      </c>
      <c r="H28" s="100">
        <v>23</v>
      </c>
      <c r="I28" s="100">
        <v>16974</v>
      </c>
      <c r="J28" s="100">
        <v>27</v>
      </c>
      <c r="K28" s="100">
        <v>19926</v>
      </c>
      <c r="L28" s="100">
        <v>34</v>
      </c>
      <c r="M28" s="100">
        <v>25092</v>
      </c>
      <c r="N28" s="100">
        <v>54</v>
      </c>
      <c r="O28" s="100">
        <v>39852</v>
      </c>
      <c r="P28" s="100">
        <v>62</v>
      </c>
      <c r="Q28" s="100">
        <v>45756</v>
      </c>
      <c r="R28" s="100">
        <v>69</v>
      </c>
      <c r="S28" s="100">
        <v>50922</v>
      </c>
      <c r="T28" s="100">
        <v>17</v>
      </c>
      <c r="U28" s="100">
        <v>12546</v>
      </c>
      <c r="V28" s="100">
        <v>9</v>
      </c>
      <c r="W28" s="100">
        <v>6642</v>
      </c>
      <c r="X28" s="100">
        <v>15</v>
      </c>
      <c r="Y28" s="100">
        <v>11070</v>
      </c>
      <c r="Z28" s="100">
        <v>12</v>
      </c>
      <c r="AA28" s="100">
        <v>8856</v>
      </c>
      <c r="AB28" s="100">
        <v>41</v>
      </c>
      <c r="AC28" s="100">
        <v>30258</v>
      </c>
      <c r="AD28" s="100">
        <v>42</v>
      </c>
      <c r="AE28" s="100">
        <v>30996</v>
      </c>
      <c r="AF28" s="100">
        <v>24</v>
      </c>
      <c r="AG28" s="100">
        <v>17712</v>
      </c>
      <c r="AH28" s="100">
        <v>33</v>
      </c>
      <c r="AI28" s="100">
        <v>24354</v>
      </c>
      <c r="AJ28" s="100">
        <v>15</v>
      </c>
      <c r="AK28" s="100">
        <v>11070</v>
      </c>
      <c r="AL28" s="100">
        <v>9</v>
      </c>
      <c r="AM28" s="100">
        <v>6642</v>
      </c>
      <c r="AN28" s="100">
        <v>13</v>
      </c>
      <c r="AO28" s="100">
        <v>9594</v>
      </c>
      <c r="AP28" s="100">
        <v>12</v>
      </c>
      <c r="AQ28" s="100">
        <v>8856</v>
      </c>
      <c r="AR28" s="100">
        <v>97</v>
      </c>
      <c r="AS28" s="100">
        <v>71586</v>
      </c>
      <c r="AT28" s="100">
        <v>123</v>
      </c>
      <c r="AU28" s="100">
        <v>90774</v>
      </c>
      <c r="AV28" s="100">
        <v>118</v>
      </c>
      <c r="AW28" s="100">
        <v>87084</v>
      </c>
      <c r="AX28" s="100">
        <v>148</v>
      </c>
      <c r="AY28" s="100">
        <v>109224</v>
      </c>
      <c r="AZ28" s="100">
        <v>92</v>
      </c>
      <c r="BA28" s="100">
        <v>67896</v>
      </c>
      <c r="BB28" s="100">
        <v>95</v>
      </c>
      <c r="BC28" s="100">
        <v>70110</v>
      </c>
      <c r="BD28" s="100">
        <v>102</v>
      </c>
      <c r="BE28" s="100">
        <v>75276</v>
      </c>
      <c r="BF28" s="100">
        <v>106</v>
      </c>
      <c r="BG28" s="100">
        <v>78228</v>
      </c>
      <c r="BH28" s="100">
        <v>147</v>
      </c>
      <c r="BI28" s="100">
        <v>108486</v>
      </c>
      <c r="BJ28" s="100">
        <v>89</v>
      </c>
      <c r="BK28" s="100">
        <v>65682</v>
      </c>
      <c r="BL28" s="100">
        <v>149</v>
      </c>
      <c r="BM28" s="100">
        <v>109962</v>
      </c>
      <c r="BN28" s="100">
        <v>132</v>
      </c>
      <c r="BO28" s="100">
        <v>97416</v>
      </c>
      <c r="BP28" s="100">
        <v>78</v>
      </c>
      <c r="BQ28" s="100">
        <v>57564</v>
      </c>
      <c r="BR28" s="100">
        <v>105</v>
      </c>
      <c r="BS28" s="100">
        <v>77490</v>
      </c>
      <c r="BT28" s="100">
        <v>83</v>
      </c>
      <c r="BU28" s="100">
        <v>61254</v>
      </c>
      <c r="BV28" s="100">
        <v>113</v>
      </c>
      <c r="BW28" s="100">
        <v>83394</v>
      </c>
      <c r="BX28" s="100">
        <v>13</v>
      </c>
      <c r="BY28" s="100">
        <v>9594</v>
      </c>
      <c r="BZ28" s="100">
        <v>18</v>
      </c>
      <c r="CA28" s="100">
        <v>13284</v>
      </c>
      <c r="CB28" s="100">
        <v>19</v>
      </c>
      <c r="CC28" s="100">
        <v>14022</v>
      </c>
      <c r="CD28" s="100">
        <v>16</v>
      </c>
      <c r="CE28" s="100">
        <v>11808</v>
      </c>
      <c r="CF28" s="100">
        <v>27</v>
      </c>
      <c r="CG28" s="100">
        <v>19926</v>
      </c>
      <c r="CH28" s="100">
        <v>30</v>
      </c>
      <c r="CI28" s="100">
        <v>22140</v>
      </c>
      <c r="CJ28" s="100">
        <v>26</v>
      </c>
      <c r="CK28" s="100">
        <v>19188</v>
      </c>
      <c r="CL28" s="100">
        <v>25</v>
      </c>
      <c r="CM28" s="100">
        <v>18450</v>
      </c>
      <c r="CN28" s="100">
        <v>51</v>
      </c>
      <c r="CO28" s="100">
        <v>37638</v>
      </c>
      <c r="CP28" s="100">
        <v>47</v>
      </c>
      <c r="CQ28" s="100">
        <v>34686</v>
      </c>
      <c r="CR28" s="100">
        <v>39.206776783066751</v>
      </c>
      <c r="CS28" s="100">
        <v>28934.60126590326</v>
      </c>
      <c r="CT28" s="100">
        <v>33</v>
      </c>
      <c r="CU28" s="100">
        <v>24354</v>
      </c>
    </row>
    <row r="29" spans="2:99">
      <c r="C29" s="99" t="s">
        <v>195</v>
      </c>
      <c r="D29" s="100">
        <v>19</v>
      </c>
      <c r="E29" s="100">
        <v>6429.5999999999995</v>
      </c>
      <c r="F29" s="100">
        <v>22</v>
      </c>
      <c r="G29" s="100">
        <v>7444.7999999999993</v>
      </c>
      <c r="H29" s="100">
        <v>25</v>
      </c>
      <c r="I29" s="100">
        <v>8460</v>
      </c>
      <c r="J29" s="100">
        <v>25</v>
      </c>
      <c r="K29" s="100">
        <v>8460</v>
      </c>
      <c r="L29" s="100">
        <v>41</v>
      </c>
      <c r="M29" s="100">
        <v>13874.4</v>
      </c>
      <c r="N29" s="100">
        <v>56</v>
      </c>
      <c r="O29" s="100">
        <v>18950.399999999998</v>
      </c>
      <c r="P29" s="100">
        <v>60</v>
      </c>
      <c r="Q29" s="100">
        <v>20304</v>
      </c>
      <c r="R29" s="100">
        <v>77</v>
      </c>
      <c r="S29" s="100">
        <v>26056.799999999999</v>
      </c>
      <c r="T29" s="100">
        <v>18</v>
      </c>
      <c r="U29" s="100">
        <v>6091.2</v>
      </c>
      <c r="V29" s="100">
        <v>9</v>
      </c>
      <c r="W29" s="100">
        <v>3045.6</v>
      </c>
      <c r="X29" s="100">
        <v>16</v>
      </c>
      <c r="Y29" s="100">
        <v>5414.4</v>
      </c>
      <c r="Z29" s="100">
        <v>13</v>
      </c>
      <c r="AA29" s="100">
        <v>4399.2</v>
      </c>
      <c r="AB29" s="100">
        <v>35</v>
      </c>
      <c r="AC29" s="100">
        <v>11844</v>
      </c>
      <c r="AD29" s="100">
        <v>44</v>
      </c>
      <c r="AE29" s="100">
        <v>14889.599999999999</v>
      </c>
      <c r="AF29" s="100">
        <v>25</v>
      </c>
      <c r="AG29" s="100">
        <v>8460</v>
      </c>
      <c r="AH29" s="100">
        <v>36</v>
      </c>
      <c r="AI29" s="100">
        <v>12182.4</v>
      </c>
      <c r="AJ29" s="100">
        <v>13</v>
      </c>
      <c r="AK29" s="100">
        <v>4399.2</v>
      </c>
      <c r="AL29" s="100">
        <v>10</v>
      </c>
      <c r="AM29" s="100">
        <v>3384</v>
      </c>
      <c r="AN29" s="100">
        <v>12</v>
      </c>
      <c r="AO29" s="100">
        <v>4060.7999999999997</v>
      </c>
      <c r="AP29" s="100">
        <v>13</v>
      </c>
      <c r="AQ29" s="100">
        <v>4399.2</v>
      </c>
      <c r="AR29" s="100">
        <v>96</v>
      </c>
      <c r="AS29" s="100">
        <v>32486.399999999998</v>
      </c>
      <c r="AT29" s="100">
        <v>132</v>
      </c>
      <c r="AU29" s="100">
        <v>44668.799999999996</v>
      </c>
      <c r="AV29" s="100">
        <v>144</v>
      </c>
      <c r="AW29" s="100">
        <v>48729.599999999999</v>
      </c>
      <c r="AX29" s="100">
        <v>164</v>
      </c>
      <c r="AY29" s="100">
        <v>55497.599999999999</v>
      </c>
      <c r="AZ29" s="100">
        <v>103</v>
      </c>
      <c r="BA29" s="100">
        <v>34855.199999999997</v>
      </c>
      <c r="BB29" s="100">
        <v>111</v>
      </c>
      <c r="BC29" s="100">
        <v>37562.399999999994</v>
      </c>
      <c r="BD29" s="100">
        <v>121</v>
      </c>
      <c r="BE29" s="100">
        <v>40946.399999999994</v>
      </c>
      <c r="BF29" s="100">
        <v>108</v>
      </c>
      <c r="BG29" s="100">
        <v>36547.199999999997</v>
      </c>
      <c r="BH29" s="100">
        <v>148</v>
      </c>
      <c r="BI29" s="100">
        <v>50083.199999999997</v>
      </c>
      <c r="BJ29" s="100">
        <v>91</v>
      </c>
      <c r="BK29" s="100">
        <v>30794.399999999998</v>
      </c>
      <c r="BL29" s="100">
        <v>139</v>
      </c>
      <c r="BM29" s="100">
        <v>47037.599999999999</v>
      </c>
      <c r="BN29" s="100">
        <v>144</v>
      </c>
      <c r="BO29" s="100">
        <v>48729.599999999999</v>
      </c>
      <c r="BP29" s="100">
        <v>83</v>
      </c>
      <c r="BQ29" s="100">
        <v>28087.199999999997</v>
      </c>
      <c r="BR29" s="100">
        <v>92</v>
      </c>
      <c r="BS29" s="100">
        <v>31132.799999999999</v>
      </c>
      <c r="BT29" s="100">
        <v>86</v>
      </c>
      <c r="BU29" s="100">
        <v>29102.399999999998</v>
      </c>
      <c r="BV29" s="100">
        <v>107</v>
      </c>
      <c r="BW29" s="100">
        <v>36208.799999999996</v>
      </c>
      <c r="BX29" s="100">
        <v>11</v>
      </c>
      <c r="BY29" s="100">
        <v>3722.3999999999996</v>
      </c>
      <c r="BZ29" s="100">
        <v>18</v>
      </c>
      <c r="CA29" s="100">
        <v>6091.2</v>
      </c>
      <c r="CB29" s="100">
        <v>19</v>
      </c>
      <c r="CC29" s="100">
        <v>6429.5999999999995</v>
      </c>
      <c r="CD29" s="100">
        <v>16</v>
      </c>
      <c r="CE29" s="100">
        <v>5414.4</v>
      </c>
      <c r="CF29" s="100">
        <v>29</v>
      </c>
      <c r="CG29" s="100">
        <v>9813.5999999999985</v>
      </c>
      <c r="CH29" s="100">
        <v>31</v>
      </c>
      <c r="CI29" s="100">
        <v>10490.4</v>
      </c>
      <c r="CJ29" s="100">
        <v>30</v>
      </c>
      <c r="CK29" s="100">
        <v>10152</v>
      </c>
      <c r="CL29" s="100">
        <v>27</v>
      </c>
      <c r="CM29" s="100">
        <v>9136.7999999999993</v>
      </c>
      <c r="CN29" s="100">
        <v>51</v>
      </c>
      <c r="CO29" s="100">
        <v>17258.399999999998</v>
      </c>
      <c r="CP29" s="100">
        <v>51</v>
      </c>
      <c r="CQ29" s="100">
        <v>17258.399999999998</v>
      </c>
      <c r="CR29" s="100">
        <v>41.191459984321064</v>
      </c>
      <c r="CS29" s="100">
        <v>13939.190058694247</v>
      </c>
      <c r="CT29" s="100">
        <v>29</v>
      </c>
      <c r="CU29" s="100">
        <v>9813.5999999999985</v>
      </c>
    </row>
    <row r="30" spans="2:99">
      <c r="C30" s="99" t="s">
        <v>196</v>
      </c>
      <c r="D30" s="100">
        <v>19</v>
      </c>
      <c r="E30" s="100">
        <v>2644.7999999999997</v>
      </c>
      <c r="F30" s="100">
        <v>21</v>
      </c>
      <c r="G30" s="100">
        <v>2923.2</v>
      </c>
      <c r="H30" s="100">
        <v>22</v>
      </c>
      <c r="I30" s="100">
        <v>3062.3999999999996</v>
      </c>
      <c r="J30" s="100">
        <v>25</v>
      </c>
      <c r="K30" s="100">
        <v>3479.9999999999995</v>
      </c>
      <c r="L30" s="100">
        <v>37</v>
      </c>
      <c r="M30" s="100">
        <v>5150.3999999999996</v>
      </c>
      <c r="N30" s="100">
        <v>62</v>
      </c>
      <c r="O30" s="100">
        <v>8630.4</v>
      </c>
      <c r="P30" s="100">
        <v>58</v>
      </c>
      <c r="Q30" s="100">
        <v>8073.5999999999995</v>
      </c>
      <c r="R30" s="100">
        <v>71</v>
      </c>
      <c r="S30" s="100">
        <v>9883.1999999999989</v>
      </c>
      <c r="T30" s="100">
        <v>16</v>
      </c>
      <c r="U30" s="100">
        <v>2227.1999999999998</v>
      </c>
      <c r="V30" s="100">
        <v>10</v>
      </c>
      <c r="W30" s="100">
        <v>1392</v>
      </c>
      <c r="X30" s="100">
        <v>15</v>
      </c>
      <c r="Y30" s="100">
        <v>2088</v>
      </c>
      <c r="Z30" s="100">
        <v>13</v>
      </c>
      <c r="AA30" s="100">
        <v>1809.6</v>
      </c>
      <c r="AB30" s="100">
        <v>37</v>
      </c>
      <c r="AC30" s="100">
        <v>5150.3999999999996</v>
      </c>
      <c r="AD30" s="100">
        <v>41</v>
      </c>
      <c r="AE30" s="100">
        <v>5707.2</v>
      </c>
      <c r="AF30" s="100">
        <v>25</v>
      </c>
      <c r="AG30" s="100">
        <v>3479.9999999999995</v>
      </c>
      <c r="AH30" s="100">
        <v>40</v>
      </c>
      <c r="AI30" s="100">
        <v>5568</v>
      </c>
      <c r="AJ30" s="100">
        <v>13</v>
      </c>
      <c r="AK30" s="100">
        <v>1809.6</v>
      </c>
      <c r="AL30" s="100">
        <v>10</v>
      </c>
      <c r="AM30" s="100">
        <v>1392</v>
      </c>
      <c r="AN30" s="100">
        <v>12</v>
      </c>
      <c r="AO30" s="100">
        <v>1670.3999999999999</v>
      </c>
      <c r="AP30" s="100">
        <v>13</v>
      </c>
      <c r="AQ30" s="100">
        <v>1809.6</v>
      </c>
      <c r="AR30" s="100">
        <v>97</v>
      </c>
      <c r="AS30" s="100">
        <v>13502.4</v>
      </c>
      <c r="AT30" s="100">
        <v>119</v>
      </c>
      <c r="AU30" s="100">
        <v>16564.8</v>
      </c>
      <c r="AV30" s="100">
        <v>138</v>
      </c>
      <c r="AW30" s="100">
        <v>19209.599999999999</v>
      </c>
      <c r="AX30" s="100">
        <v>176</v>
      </c>
      <c r="AY30" s="100">
        <v>24499.199999999997</v>
      </c>
      <c r="AZ30" s="100">
        <v>94</v>
      </c>
      <c r="BA30" s="100">
        <v>13084.8</v>
      </c>
      <c r="BB30" s="100">
        <v>118</v>
      </c>
      <c r="BC30" s="100">
        <v>16425.599999999999</v>
      </c>
      <c r="BD30" s="100">
        <v>112</v>
      </c>
      <c r="BE30" s="100">
        <v>15590.399999999998</v>
      </c>
      <c r="BF30" s="100">
        <v>126</v>
      </c>
      <c r="BG30" s="100">
        <v>17539.199999999997</v>
      </c>
      <c r="BH30" s="100">
        <v>164</v>
      </c>
      <c r="BI30" s="100">
        <v>22828.799999999999</v>
      </c>
      <c r="BJ30" s="100">
        <v>87</v>
      </c>
      <c r="BK30" s="100">
        <v>12110.4</v>
      </c>
      <c r="BL30" s="100">
        <v>145</v>
      </c>
      <c r="BM30" s="100">
        <v>20184</v>
      </c>
      <c r="BN30" s="100">
        <v>164</v>
      </c>
      <c r="BO30" s="100">
        <v>22828.799999999999</v>
      </c>
      <c r="BP30" s="100">
        <v>75</v>
      </c>
      <c r="BQ30" s="100">
        <v>10440</v>
      </c>
      <c r="BR30" s="100">
        <v>106</v>
      </c>
      <c r="BS30" s="100">
        <v>14755.199999999999</v>
      </c>
      <c r="BT30" s="100">
        <v>81</v>
      </c>
      <c r="BU30" s="100">
        <v>11275.199999999999</v>
      </c>
      <c r="BV30" s="100">
        <v>122</v>
      </c>
      <c r="BW30" s="100">
        <v>16982.399999999998</v>
      </c>
      <c r="BX30" s="100">
        <v>13</v>
      </c>
      <c r="BY30" s="100">
        <v>1809.6</v>
      </c>
      <c r="BZ30" s="100">
        <v>17</v>
      </c>
      <c r="CA30" s="100">
        <v>2366.3999999999996</v>
      </c>
      <c r="CB30" s="100">
        <v>19</v>
      </c>
      <c r="CC30" s="100">
        <v>2644.7999999999997</v>
      </c>
      <c r="CD30" s="100">
        <v>15</v>
      </c>
      <c r="CE30" s="100">
        <v>2088</v>
      </c>
      <c r="CF30" s="100">
        <v>26</v>
      </c>
      <c r="CG30" s="100">
        <v>3619.2</v>
      </c>
      <c r="CH30" s="100">
        <v>31</v>
      </c>
      <c r="CI30" s="100">
        <v>4315.2</v>
      </c>
      <c r="CJ30" s="100">
        <v>29</v>
      </c>
      <c r="CK30" s="100">
        <v>4036.7999999999997</v>
      </c>
      <c r="CL30" s="100">
        <v>25</v>
      </c>
      <c r="CM30" s="100">
        <v>3479.9999999999995</v>
      </c>
      <c r="CN30" s="100">
        <v>53</v>
      </c>
      <c r="CO30" s="100">
        <v>7377.5999999999995</v>
      </c>
      <c r="CP30" s="100">
        <v>48</v>
      </c>
      <c r="CQ30" s="100">
        <v>6681.5999999999995</v>
      </c>
      <c r="CR30" s="100">
        <v>49.18380158494822</v>
      </c>
      <c r="CS30" s="100">
        <v>6846.3851806247922</v>
      </c>
      <c r="CT30" s="100">
        <v>33</v>
      </c>
      <c r="CU30" s="100">
        <v>4593.5999999999995</v>
      </c>
    </row>
    <row r="31" spans="2:99">
      <c r="C31" s="99" t="s">
        <v>197</v>
      </c>
      <c r="D31" s="100">
        <v>16</v>
      </c>
      <c r="E31" s="100">
        <v>5452.8</v>
      </c>
      <c r="F31" s="100">
        <v>19</v>
      </c>
      <c r="G31" s="100">
        <v>6475.2</v>
      </c>
      <c r="H31" s="100">
        <v>22</v>
      </c>
      <c r="I31" s="100">
        <v>7497.6</v>
      </c>
      <c r="J31" s="100">
        <v>27</v>
      </c>
      <c r="K31" s="100">
        <v>9201.6</v>
      </c>
      <c r="L31" s="100">
        <v>38</v>
      </c>
      <c r="M31" s="100">
        <v>12950.4</v>
      </c>
      <c r="N31" s="100">
        <v>62</v>
      </c>
      <c r="O31" s="100">
        <v>21129.600000000002</v>
      </c>
      <c r="P31" s="100">
        <v>62</v>
      </c>
      <c r="Q31" s="100">
        <v>21129.600000000002</v>
      </c>
      <c r="R31" s="100">
        <v>65</v>
      </c>
      <c r="S31" s="100">
        <v>22152</v>
      </c>
      <c r="T31" s="100">
        <v>15</v>
      </c>
      <c r="U31" s="100">
        <v>5112</v>
      </c>
      <c r="V31" s="100">
        <v>10</v>
      </c>
      <c r="W31" s="100">
        <v>3408</v>
      </c>
      <c r="X31" s="100">
        <v>16</v>
      </c>
      <c r="Y31" s="100">
        <v>5452.8</v>
      </c>
      <c r="Z31" s="100">
        <v>13</v>
      </c>
      <c r="AA31" s="100">
        <v>4430.4000000000005</v>
      </c>
      <c r="AB31" s="100">
        <v>38</v>
      </c>
      <c r="AC31" s="100">
        <v>12950.4</v>
      </c>
      <c r="AD31" s="100">
        <v>44</v>
      </c>
      <c r="AE31" s="100">
        <v>14995.2</v>
      </c>
      <c r="AF31" s="100">
        <v>25</v>
      </c>
      <c r="AG31" s="100">
        <v>8520</v>
      </c>
      <c r="AH31" s="100">
        <v>37</v>
      </c>
      <c r="AI31" s="100">
        <v>12609.6</v>
      </c>
      <c r="AJ31" s="100">
        <v>13</v>
      </c>
      <c r="AK31" s="100">
        <v>4430.4000000000005</v>
      </c>
      <c r="AL31" s="100">
        <v>8</v>
      </c>
      <c r="AM31" s="100">
        <v>2726.4</v>
      </c>
      <c r="AN31" s="100">
        <v>12</v>
      </c>
      <c r="AO31" s="100">
        <v>4089.6000000000004</v>
      </c>
      <c r="AP31" s="100">
        <v>14</v>
      </c>
      <c r="AQ31" s="100">
        <v>4771.2</v>
      </c>
      <c r="AR31" s="100">
        <v>110</v>
      </c>
      <c r="AS31" s="100">
        <v>37488</v>
      </c>
      <c r="AT31" s="100">
        <v>126</v>
      </c>
      <c r="AU31" s="100">
        <v>42940.800000000003</v>
      </c>
      <c r="AV31" s="100">
        <v>147</v>
      </c>
      <c r="AW31" s="100">
        <v>50097.599999999999</v>
      </c>
      <c r="AX31" s="100">
        <v>174</v>
      </c>
      <c r="AY31" s="100">
        <v>59299.200000000004</v>
      </c>
      <c r="AZ31" s="100">
        <v>102</v>
      </c>
      <c r="BA31" s="100">
        <v>34761.599999999999</v>
      </c>
      <c r="BB31" s="100">
        <v>111</v>
      </c>
      <c r="BC31" s="100">
        <v>37828.800000000003</v>
      </c>
      <c r="BD31" s="100">
        <v>111</v>
      </c>
      <c r="BE31" s="100">
        <v>37828.800000000003</v>
      </c>
      <c r="BF31" s="100">
        <v>108</v>
      </c>
      <c r="BG31" s="100">
        <v>36806.400000000001</v>
      </c>
      <c r="BH31" s="100">
        <v>162</v>
      </c>
      <c r="BI31" s="100">
        <v>55209.599999999999</v>
      </c>
      <c r="BJ31" s="100">
        <v>90</v>
      </c>
      <c r="BK31" s="100">
        <v>30672</v>
      </c>
      <c r="BL31" s="100">
        <v>134</v>
      </c>
      <c r="BM31" s="100">
        <v>45667.200000000004</v>
      </c>
      <c r="BN31" s="100">
        <v>158</v>
      </c>
      <c r="BO31" s="100">
        <v>53846.400000000001</v>
      </c>
      <c r="BP31" s="100">
        <v>71</v>
      </c>
      <c r="BQ31" s="100">
        <v>24196.799999999999</v>
      </c>
      <c r="BR31" s="100">
        <v>112</v>
      </c>
      <c r="BS31" s="100">
        <v>38169.599999999999</v>
      </c>
      <c r="BT31" s="100">
        <v>83</v>
      </c>
      <c r="BU31" s="100">
        <v>28286.400000000001</v>
      </c>
      <c r="BV31" s="100">
        <v>109</v>
      </c>
      <c r="BW31" s="100">
        <v>37147.200000000004</v>
      </c>
      <c r="BX31" s="100">
        <v>13</v>
      </c>
      <c r="BY31" s="100">
        <v>4430.4000000000005</v>
      </c>
      <c r="BZ31" s="100">
        <v>17</v>
      </c>
      <c r="CA31" s="100">
        <v>5793.6</v>
      </c>
      <c r="CB31" s="100">
        <v>19</v>
      </c>
      <c r="CC31" s="100">
        <v>6475.2</v>
      </c>
      <c r="CD31" s="100">
        <v>14</v>
      </c>
      <c r="CE31" s="100">
        <v>4771.2</v>
      </c>
      <c r="CF31" s="100">
        <v>31</v>
      </c>
      <c r="CG31" s="100">
        <v>10564.800000000001</v>
      </c>
      <c r="CH31" s="100">
        <v>34</v>
      </c>
      <c r="CI31" s="100">
        <v>11587.2</v>
      </c>
      <c r="CJ31" s="100">
        <v>29</v>
      </c>
      <c r="CK31" s="100">
        <v>9883.2000000000007</v>
      </c>
      <c r="CL31" s="100">
        <v>27</v>
      </c>
      <c r="CM31" s="100">
        <v>9201.6</v>
      </c>
      <c r="CN31" s="100">
        <v>52</v>
      </c>
      <c r="CO31" s="100">
        <v>17721.600000000002</v>
      </c>
      <c r="CP31" s="100">
        <v>50</v>
      </c>
      <c r="CQ31" s="100">
        <v>17040</v>
      </c>
      <c r="CR31" s="100">
        <v>42.191459984321064</v>
      </c>
      <c r="CS31" s="100">
        <v>14378.849562656618</v>
      </c>
      <c r="CT31" s="100">
        <v>32</v>
      </c>
      <c r="CU31" s="100">
        <v>10905.6</v>
      </c>
    </row>
    <row r="32" spans="2:99">
      <c r="C32" s="99" t="s">
        <v>198</v>
      </c>
      <c r="D32" s="100">
        <v>18</v>
      </c>
      <c r="E32" s="100">
        <v>15120</v>
      </c>
      <c r="F32" s="100">
        <v>18</v>
      </c>
      <c r="G32" s="100">
        <v>15120</v>
      </c>
      <c r="H32" s="100">
        <v>21</v>
      </c>
      <c r="I32" s="100">
        <v>17640</v>
      </c>
      <c r="J32" s="100">
        <v>26</v>
      </c>
      <c r="K32" s="100">
        <v>21840</v>
      </c>
      <c r="L32" s="100">
        <v>34</v>
      </c>
      <c r="M32" s="100">
        <v>28560</v>
      </c>
      <c r="N32" s="100">
        <v>52</v>
      </c>
      <c r="O32" s="100">
        <v>43680</v>
      </c>
      <c r="P32" s="100">
        <v>57</v>
      </c>
      <c r="Q32" s="100">
        <v>47880</v>
      </c>
      <c r="R32" s="100">
        <v>68</v>
      </c>
      <c r="S32" s="100">
        <v>57120</v>
      </c>
      <c r="T32" s="100">
        <v>17</v>
      </c>
      <c r="U32" s="100">
        <v>14280</v>
      </c>
      <c r="V32" s="100">
        <v>9</v>
      </c>
      <c r="W32" s="100">
        <v>7560</v>
      </c>
      <c r="X32" s="100">
        <v>15</v>
      </c>
      <c r="Y32" s="100">
        <v>12600</v>
      </c>
      <c r="Z32" s="100">
        <v>12</v>
      </c>
      <c r="AA32" s="100">
        <v>10080</v>
      </c>
      <c r="AB32" s="100">
        <v>38</v>
      </c>
      <c r="AC32" s="100">
        <v>31920</v>
      </c>
      <c r="AD32" s="100">
        <v>41</v>
      </c>
      <c r="AE32" s="100">
        <v>34440</v>
      </c>
      <c r="AF32" s="100">
        <v>21</v>
      </c>
      <c r="AG32" s="100">
        <v>17640</v>
      </c>
      <c r="AH32" s="100">
        <v>35</v>
      </c>
      <c r="AI32" s="100">
        <v>29400</v>
      </c>
      <c r="AJ32" s="100">
        <v>12</v>
      </c>
      <c r="AK32" s="100">
        <v>10080</v>
      </c>
      <c r="AL32" s="100">
        <v>9</v>
      </c>
      <c r="AM32" s="100">
        <v>7560</v>
      </c>
      <c r="AN32" s="100">
        <v>11</v>
      </c>
      <c r="AO32" s="100">
        <v>9240</v>
      </c>
      <c r="AP32" s="100">
        <v>13</v>
      </c>
      <c r="AQ32" s="100">
        <v>10920</v>
      </c>
      <c r="AR32" s="100">
        <v>97</v>
      </c>
      <c r="AS32" s="100">
        <v>81480</v>
      </c>
      <c r="AT32" s="100">
        <v>115</v>
      </c>
      <c r="AU32" s="100">
        <v>96600</v>
      </c>
      <c r="AV32" s="100">
        <v>127</v>
      </c>
      <c r="AW32" s="100">
        <v>106680</v>
      </c>
      <c r="AX32" s="100">
        <v>147</v>
      </c>
      <c r="AY32" s="100">
        <v>123480</v>
      </c>
      <c r="AZ32" s="100">
        <v>94</v>
      </c>
      <c r="BA32" s="100">
        <v>78960</v>
      </c>
      <c r="BB32" s="100">
        <v>101</v>
      </c>
      <c r="BC32" s="100">
        <v>84840</v>
      </c>
      <c r="BD32" s="100">
        <v>113</v>
      </c>
      <c r="BE32" s="100">
        <v>94920</v>
      </c>
      <c r="BF32" s="100">
        <v>102</v>
      </c>
      <c r="BG32" s="100">
        <v>85680</v>
      </c>
      <c r="BH32" s="100">
        <v>150</v>
      </c>
      <c r="BI32" s="100">
        <v>126000</v>
      </c>
      <c r="BJ32" s="100">
        <v>82</v>
      </c>
      <c r="BK32" s="100">
        <v>68880</v>
      </c>
      <c r="BL32" s="100">
        <v>126</v>
      </c>
      <c r="BM32" s="100">
        <v>105840</v>
      </c>
      <c r="BN32" s="100">
        <v>142</v>
      </c>
      <c r="BO32" s="100">
        <v>119280</v>
      </c>
      <c r="BP32" s="100">
        <v>71</v>
      </c>
      <c r="BQ32" s="100">
        <v>59640</v>
      </c>
      <c r="BR32" s="100">
        <v>102</v>
      </c>
      <c r="BS32" s="100">
        <v>85680</v>
      </c>
      <c r="BT32" s="100">
        <v>72</v>
      </c>
      <c r="BU32" s="100">
        <v>60480</v>
      </c>
      <c r="BV32" s="100">
        <v>94</v>
      </c>
      <c r="BW32" s="100">
        <v>78960</v>
      </c>
      <c r="BX32" s="100">
        <v>13</v>
      </c>
      <c r="BY32" s="100">
        <v>10920</v>
      </c>
      <c r="BZ32" s="100">
        <v>17</v>
      </c>
      <c r="CA32" s="100">
        <v>14280</v>
      </c>
      <c r="CB32" s="100">
        <v>17</v>
      </c>
      <c r="CC32" s="100">
        <v>14280</v>
      </c>
      <c r="CD32" s="100">
        <v>16</v>
      </c>
      <c r="CE32" s="100">
        <v>13440</v>
      </c>
      <c r="CF32" s="100">
        <v>27</v>
      </c>
      <c r="CG32" s="100">
        <v>22680</v>
      </c>
      <c r="CH32" s="100">
        <v>32</v>
      </c>
      <c r="CI32" s="100">
        <v>26880</v>
      </c>
      <c r="CJ32" s="100">
        <v>26</v>
      </c>
      <c r="CK32" s="100">
        <v>21840</v>
      </c>
      <c r="CL32" s="100">
        <v>24</v>
      </c>
      <c r="CM32" s="100">
        <v>20160</v>
      </c>
      <c r="CN32" s="100">
        <v>45</v>
      </c>
      <c r="CO32" s="100">
        <v>37800</v>
      </c>
      <c r="CP32" s="100">
        <v>43</v>
      </c>
      <c r="CQ32" s="100">
        <v>36120</v>
      </c>
      <c r="CR32" s="100">
        <v>41.206776783066751</v>
      </c>
      <c r="CS32" s="100">
        <v>34613.692497776072</v>
      </c>
      <c r="CT32" s="100">
        <v>32</v>
      </c>
      <c r="CU32" s="100">
        <v>26880</v>
      </c>
    </row>
    <row r="33" spans="2:99">
      <c r="C33" s="99" t="s">
        <v>199</v>
      </c>
      <c r="D33" s="100">
        <v>16</v>
      </c>
      <c r="E33" s="100">
        <v>7584</v>
      </c>
      <c r="F33" s="100">
        <v>20</v>
      </c>
      <c r="G33" s="100">
        <v>9480</v>
      </c>
      <c r="H33" s="100">
        <v>24</v>
      </c>
      <c r="I33" s="100">
        <v>11376</v>
      </c>
      <c r="J33" s="100">
        <v>26</v>
      </c>
      <c r="K33" s="100">
        <v>12324</v>
      </c>
      <c r="L33" s="100">
        <v>36</v>
      </c>
      <c r="M33" s="100">
        <v>17064</v>
      </c>
      <c r="N33" s="100">
        <v>61</v>
      </c>
      <c r="O33" s="100">
        <v>28914</v>
      </c>
      <c r="P33" s="100">
        <v>66</v>
      </c>
      <c r="Q33" s="100">
        <v>31284</v>
      </c>
      <c r="R33" s="100">
        <v>69</v>
      </c>
      <c r="S33" s="100">
        <v>32706</v>
      </c>
      <c r="T33" s="100">
        <v>16</v>
      </c>
      <c r="U33" s="100">
        <v>7584</v>
      </c>
      <c r="V33" s="100">
        <v>10</v>
      </c>
      <c r="W33" s="100">
        <v>4740</v>
      </c>
      <c r="X33" s="100">
        <v>16</v>
      </c>
      <c r="Y33" s="100">
        <v>7584</v>
      </c>
      <c r="Z33" s="100">
        <v>13</v>
      </c>
      <c r="AA33" s="100">
        <v>6162</v>
      </c>
      <c r="AB33" s="100">
        <v>35</v>
      </c>
      <c r="AC33" s="100">
        <v>16590</v>
      </c>
      <c r="AD33" s="100">
        <v>44</v>
      </c>
      <c r="AE33" s="100">
        <v>20856</v>
      </c>
      <c r="AF33" s="100">
        <v>22</v>
      </c>
      <c r="AG33" s="100">
        <v>10428</v>
      </c>
      <c r="AH33" s="100">
        <v>36</v>
      </c>
      <c r="AI33" s="100">
        <v>17064</v>
      </c>
      <c r="AJ33" s="100">
        <v>12</v>
      </c>
      <c r="AK33" s="100">
        <v>5688</v>
      </c>
      <c r="AL33" s="100">
        <v>10</v>
      </c>
      <c r="AM33" s="100">
        <v>4740</v>
      </c>
      <c r="AN33" s="100">
        <v>12</v>
      </c>
      <c r="AO33" s="100">
        <v>5688</v>
      </c>
      <c r="AP33" s="100">
        <v>12</v>
      </c>
      <c r="AQ33" s="100">
        <v>5688</v>
      </c>
      <c r="AR33" s="100">
        <v>103</v>
      </c>
      <c r="AS33" s="100">
        <v>48822</v>
      </c>
      <c r="AT33" s="100">
        <v>120</v>
      </c>
      <c r="AU33" s="100">
        <v>56880</v>
      </c>
      <c r="AV33" s="100">
        <v>128</v>
      </c>
      <c r="AW33" s="100">
        <v>60672</v>
      </c>
      <c r="AX33" s="100">
        <v>146</v>
      </c>
      <c r="AY33" s="100">
        <v>69204</v>
      </c>
      <c r="AZ33" s="100">
        <v>88</v>
      </c>
      <c r="BA33" s="100">
        <v>41712</v>
      </c>
      <c r="BB33" s="100">
        <v>102</v>
      </c>
      <c r="BC33" s="100">
        <v>48348</v>
      </c>
      <c r="BD33" s="100">
        <v>111</v>
      </c>
      <c r="BE33" s="100">
        <v>52614</v>
      </c>
      <c r="BF33" s="100">
        <v>99</v>
      </c>
      <c r="BG33" s="100">
        <v>46926</v>
      </c>
      <c r="BH33" s="100">
        <v>148</v>
      </c>
      <c r="BI33" s="100">
        <v>70152</v>
      </c>
      <c r="BJ33" s="100">
        <v>86</v>
      </c>
      <c r="BK33" s="100">
        <v>40764</v>
      </c>
      <c r="BL33" s="100">
        <v>157</v>
      </c>
      <c r="BM33" s="100">
        <v>74418</v>
      </c>
      <c r="BN33" s="100">
        <v>149</v>
      </c>
      <c r="BO33" s="100">
        <v>70626</v>
      </c>
      <c r="BP33" s="100">
        <v>77</v>
      </c>
      <c r="BQ33" s="100">
        <v>36498</v>
      </c>
      <c r="BR33" s="100">
        <v>96</v>
      </c>
      <c r="BS33" s="100">
        <v>45504</v>
      </c>
      <c r="BT33" s="100">
        <v>76</v>
      </c>
      <c r="BU33" s="100">
        <v>36024</v>
      </c>
      <c r="BV33" s="100">
        <v>103</v>
      </c>
      <c r="BW33" s="100">
        <v>48822</v>
      </c>
      <c r="BX33" s="100">
        <v>12</v>
      </c>
      <c r="BY33" s="100">
        <v>5688</v>
      </c>
      <c r="BZ33" s="100">
        <v>15</v>
      </c>
      <c r="CA33" s="100">
        <v>7110</v>
      </c>
      <c r="CB33" s="100">
        <v>18</v>
      </c>
      <c r="CC33" s="100">
        <v>8532</v>
      </c>
      <c r="CD33" s="100">
        <v>14</v>
      </c>
      <c r="CE33" s="100">
        <v>6636</v>
      </c>
      <c r="CF33" s="100">
        <v>29</v>
      </c>
      <c r="CG33" s="100">
        <v>13746</v>
      </c>
      <c r="CH33" s="100">
        <v>33</v>
      </c>
      <c r="CI33" s="100">
        <v>15642</v>
      </c>
      <c r="CJ33" s="100">
        <v>30</v>
      </c>
      <c r="CK33" s="100">
        <v>14220</v>
      </c>
      <c r="CL33" s="100">
        <v>23</v>
      </c>
      <c r="CM33" s="100">
        <v>10902</v>
      </c>
      <c r="CN33" s="100">
        <v>52</v>
      </c>
      <c r="CO33" s="100">
        <v>24648</v>
      </c>
      <c r="CP33" s="100">
        <v>43</v>
      </c>
      <c r="CQ33" s="100">
        <v>20382</v>
      </c>
      <c r="CR33" s="100">
        <v>48.18380158494822</v>
      </c>
      <c r="CS33" s="100">
        <v>22839.121951265457</v>
      </c>
      <c r="CT33" s="100">
        <v>33</v>
      </c>
      <c r="CU33" s="100">
        <v>15642</v>
      </c>
    </row>
    <row r="34" spans="2:99">
      <c r="C34" s="99" t="s">
        <v>200</v>
      </c>
      <c r="D34" s="100">
        <v>19</v>
      </c>
      <c r="E34" s="100">
        <v>10419.6</v>
      </c>
      <c r="F34" s="100">
        <v>18</v>
      </c>
      <c r="G34" s="100">
        <v>9871.1999999999989</v>
      </c>
      <c r="H34" s="100">
        <v>22</v>
      </c>
      <c r="I34" s="100">
        <v>12064.8</v>
      </c>
      <c r="J34" s="100">
        <v>26</v>
      </c>
      <c r="K34" s="100">
        <v>14258.4</v>
      </c>
      <c r="L34" s="100">
        <v>42</v>
      </c>
      <c r="M34" s="100">
        <v>23032.799999999999</v>
      </c>
      <c r="N34" s="100">
        <v>60</v>
      </c>
      <c r="O34" s="100">
        <v>32904</v>
      </c>
      <c r="P34" s="100">
        <v>57</v>
      </c>
      <c r="Q34" s="100">
        <v>31258.799999999999</v>
      </c>
      <c r="R34" s="100">
        <v>67</v>
      </c>
      <c r="S34" s="100">
        <v>36742.799999999996</v>
      </c>
      <c r="T34" s="100">
        <v>17</v>
      </c>
      <c r="U34" s="100">
        <v>9322.7999999999993</v>
      </c>
      <c r="V34" s="100">
        <v>9</v>
      </c>
      <c r="W34" s="100">
        <v>4935.5999999999995</v>
      </c>
      <c r="X34" s="100">
        <v>16</v>
      </c>
      <c r="Y34" s="100">
        <v>8774.4</v>
      </c>
      <c r="Z34" s="100">
        <v>12</v>
      </c>
      <c r="AA34" s="100">
        <v>6580.7999999999993</v>
      </c>
      <c r="AB34" s="100">
        <v>38</v>
      </c>
      <c r="AC34" s="100">
        <v>20839.2</v>
      </c>
      <c r="AD34" s="100">
        <v>44</v>
      </c>
      <c r="AE34" s="100">
        <v>24129.599999999999</v>
      </c>
      <c r="AF34" s="100">
        <v>22</v>
      </c>
      <c r="AG34" s="100">
        <v>12064.8</v>
      </c>
      <c r="AH34" s="100">
        <v>32</v>
      </c>
      <c r="AI34" s="100">
        <v>17548.8</v>
      </c>
      <c r="AJ34" s="100">
        <v>13</v>
      </c>
      <c r="AK34" s="100">
        <v>7129.2</v>
      </c>
      <c r="AL34" s="100">
        <v>9</v>
      </c>
      <c r="AM34" s="100">
        <v>4935.5999999999995</v>
      </c>
      <c r="AN34" s="100">
        <v>12</v>
      </c>
      <c r="AO34" s="100">
        <v>6580.7999999999993</v>
      </c>
      <c r="AP34" s="100">
        <v>12</v>
      </c>
      <c r="AQ34" s="100">
        <v>6580.7999999999993</v>
      </c>
      <c r="AR34" s="100">
        <v>103</v>
      </c>
      <c r="AS34" s="100">
        <v>56485.2</v>
      </c>
      <c r="AT34" s="100">
        <v>112</v>
      </c>
      <c r="AU34" s="100">
        <v>61420.799999999996</v>
      </c>
      <c r="AV34" s="100">
        <v>130</v>
      </c>
      <c r="AW34" s="100">
        <v>71292</v>
      </c>
      <c r="AX34" s="100">
        <v>146</v>
      </c>
      <c r="AY34" s="100">
        <v>80066.399999999994</v>
      </c>
      <c r="AZ34" s="100">
        <v>89</v>
      </c>
      <c r="BA34" s="100">
        <v>48807.6</v>
      </c>
      <c r="BB34" s="100">
        <v>109</v>
      </c>
      <c r="BC34" s="100">
        <v>59775.6</v>
      </c>
      <c r="BD34" s="100">
        <v>100</v>
      </c>
      <c r="BE34" s="100">
        <v>54840</v>
      </c>
      <c r="BF34" s="100">
        <v>98</v>
      </c>
      <c r="BG34" s="100">
        <v>53743.199999999997</v>
      </c>
      <c r="BH34" s="100">
        <v>144</v>
      </c>
      <c r="BI34" s="100">
        <v>78969.599999999991</v>
      </c>
      <c r="BJ34" s="100">
        <v>84</v>
      </c>
      <c r="BK34" s="100">
        <v>46065.599999999999</v>
      </c>
      <c r="BL34" s="100">
        <v>130</v>
      </c>
      <c r="BM34" s="100">
        <v>71292</v>
      </c>
      <c r="BN34" s="100">
        <v>140</v>
      </c>
      <c r="BO34" s="100">
        <v>76776</v>
      </c>
      <c r="BP34" s="100">
        <v>81</v>
      </c>
      <c r="BQ34" s="100">
        <v>44420.4</v>
      </c>
      <c r="BR34" s="100">
        <v>108</v>
      </c>
      <c r="BS34" s="100">
        <v>59227.199999999997</v>
      </c>
      <c r="BT34" s="100">
        <v>88</v>
      </c>
      <c r="BU34" s="100">
        <v>48259.199999999997</v>
      </c>
      <c r="BV34" s="100">
        <v>97</v>
      </c>
      <c r="BW34" s="100">
        <v>53194.799999999996</v>
      </c>
      <c r="BX34" s="100">
        <v>13</v>
      </c>
      <c r="BY34" s="100">
        <v>7129.2</v>
      </c>
      <c r="BZ34" s="100">
        <v>19</v>
      </c>
      <c r="CA34" s="100">
        <v>10419.6</v>
      </c>
      <c r="CB34" s="100">
        <v>19</v>
      </c>
      <c r="CC34" s="100">
        <v>10419.6</v>
      </c>
      <c r="CD34" s="100">
        <v>13</v>
      </c>
      <c r="CE34" s="100">
        <v>7129.2</v>
      </c>
      <c r="CF34" s="100">
        <v>26</v>
      </c>
      <c r="CG34" s="100">
        <v>14258.4</v>
      </c>
      <c r="CH34" s="100">
        <v>28</v>
      </c>
      <c r="CI34" s="100">
        <v>15355.199999999999</v>
      </c>
      <c r="CJ34" s="100">
        <v>30</v>
      </c>
      <c r="CK34" s="100">
        <v>16452</v>
      </c>
      <c r="CL34" s="100">
        <v>26</v>
      </c>
      <c r="CM34" s="100">
        <v>14258.4</v>
      </c>
      <c r="CN34" s="100">
        <v>50</v>
      </c>
      <c r="CO34" s="100">
        <v>27420</v>
      </c>
      <c r="CP34" s="100">
        <v>47</v>
      </c>
      <c r="CQ34" s="100">
        <v>25774.799999999999</v>
      </c>
      <c r="CR34" s="100">
        <v>45.176143185575377</v>
      </c>
      <c r="CS34" s="100">
        <v>24774.596922969537</v>
      </c>
      <c r="CT34" s="100">
        <v>29</v>
      </c>
      <c r="CU34" s="100">
        <v>15903.599999999999</v>
      </c>
    </row>
    <row r="35" spans="2:99">
      <c r="C35" s="99" t="s">
        <v>201</v>
      </c>
      <c r="D35" s="100">
        <v>17</v>
      </c>
      <c r="E35" s="100">
        <v>8547.5999999999985</v>
      </c>
      <c r="F35" s="100">
        <v>20</v>
      </c>
      <c r="G35" s="100">
        <v>10055.999999999998</v>
      </c>
      <c r="H35" s="100">
        <v>23</v>
      </c>
      <c r="I35" s="100">
        <v>11564.399999999998</v>
      </c>
      <c r="J35" s="100">
        <v>26</v>
      </c>
      <c r="K35" s="100">
        <v>13072.799999999997</v>
      </c>
      <c r="L35" s="100">
        <v>42</v>
      </c>
      <c r="M35" s="100">
        <v>21117.599999999995</v>
      </c>
      <c r="N35" s="100">
        <v>56</v>
      </c>
      <c r="O35" s="100">
        <v>28156.799999999996</v>
      </c>
      <c r="P35" s="100">
        <v>59</v>
      </c>
      <c r="Q35" s="100">
        <v>29665.199999999993</v>
      </c>
      <c r="R35" s="100">
        <v>63</v>
      </c>
      <c r="S35" s="100">
        <v>31676.399999999994</v>
      </c>
      <c r="T35" s="100">
        <v>15</v>
      </c>
      <c r="U35" s="100">
        <v>7541.9999999999982</v>
      </c>
      <c r="V35" s="100">
        <v>10</v>
      </c>
      <c r="W35" s="100">
        <v>5027.9999999999991</v>
      </c>
      <c r="X35" s="100">
        <v>16</v>
      </c>
      <c r="Y35" s="100">
        <v>8044.7999999999984</v>
      </c>
      <c r="Z35" s="100">
        <v>11</v>
      </c>
      <c r="AA35" s="100">
        <v>5530.7999999999993</v>
      </c>
      <c r="AB35" s="100">
        <v>35</v>
      </c>
      <c r="AC35" s="100">
        <v>17597.999999999996</v>
      </c>
      <c r="AD35" s="100">
        <v>43</v>
      </c>
      <c r="AE35" s="100">
        <v>21620.399999999994</v>
      </c>
      <c r="AF35" s="100">
        <v>26</v>
      </c>
      <c r="AG35" s="100">
        <v>13072.799999999997</v>
      </c>
      <c r="AH35" s="100">
        <v>38</v>
      </c>
      <c r="AI35" s="100">
        <v>19106.399999999998</v>
      </c>
      <c r="AJ35" s="100">
        <v>13</v>
      </c>
      <c r="AK35" s="100">
        <v>6536.3999999999987</v>
      </c>
      <c r="AL35" s="100">
        <v>10</v>
      </c>
      <c r="AM35" s="100">
        <v>5027.9999999999991</v>
      </c>
      <c r="AN35" s="100">
        <v>12</v>
      </c>
      <c r="AO35" s="100">
        <v>6033.5999999999985</v>
      </c>
      <c r="AP35" s="100">
        <v>12</v>
      </c>
      <c r="AQ35" s="100">
        <v>6033.5999999999985</v>
      </c>
      <c r="AR35" s="100">
        <v>106</v>
      </c>
      <c r="AS35" s="100">
        <v>53296.799999999988</v>
      </c>
      <c r="AT35" s="100">
        <v>125</v>
      </c>
      <c r="AU35" s="100">
        <v>62849.999999999985</v>
      </c>
      <c r="AV35" s="100">
        <v>140</v>
      </c>
      <c r="AW35" s="100">
        <v>70391.999999999985</v>
      </c>
      <c r="AX35" s="100">
        <v>151</v>
      </c>
      <c r="AY35" s="100">
        <v>75922.799999999988</v>
      </c>
      <c r="AZ35" s="100">
        <v>97</v>
      </c>
      <c r="BA35" s="100">
        <v>48771.599999999991</v>
      </c>
      <c r="BB35" s="100">
        <v>103</v>
      </c>
      <c r="BC35" s="100">
        <v>51788.399999999987</v>
      </c>
      <c r="BD35" s="100">
        <v>120</v>
      </c>
      <c r="BE35" s="100">
        <v>60335.999999999985</v>
      </c>
      <c r="BF35" s="100">
        <v>101</v>
      </c>
      <c r="BG35" s="100">
        <v>50782.799999999988</v>
      </c>
      <c r="BH35" s="100">
        <v>156</v>
      </c>
      <c r="BI35" s="100">
        <v>78436.799999999988</v>
      </c>
      <c r="BJ35" s="100">
        <v>84</v>
      </c>
      <c r="BK35" s="100">
        <v>42235.19999999999</v>
      </c>
      <c r="BL35" s="100">
        <v>130</v>
      </c>
      <c r="BM35" s="100">
        <v>65363.999999999985</v>
      </c>
      <c r="BN35" s="100">
        <v>164</v>
      </c>
      <c r="BO35" s="100">
        <v>82459.199999999983</v>
      </c>
      <c r="BP35" s="100">
        <v>78</v>
      </c>
      <c r="BQ35" s="100">
        <v>39218.399999999994</v>
      </c>
      <c r="BR35" s="100">
        <v>100</v>
      </c>
      <c r="BS35" s="100">
        <v>50279.999999999993</v>
      </c>
      <c r="BT35" s="100">
        <v>89</v>
      </c>
      <c r="BU35" s="100">
        <v>44749.19999999999</v>
      </c>
      <c r="BV35" s="100">
        <v>106</v>
      </c>
      <c r="BW35" s="100">
        <v>53296.799999999988</v>
      </c>
      <c r="BX35" s="100">
        <v>13</v>
      </c>
      <c r="BY35" s="100">
        <v>6536.3999999999987</v>
      </c>
      <c r="BZ35" s="100">
        <v>17</v>
      </c>
      <c r="CA35" s="100">
        <v>8547.5999999999985</v>
      </c>
      <c r="CB35" s="100">
        <v>17</v>
      </c>
      <c r="CC35" s="100">
        <v>8547.5999999999985</v>
      </c>
      <c r="CD35" s="100">
        <v>14</v>
      </c>
      <c r="CE35" s="100">
        <v>7039.1999999999989</v>
      </c>
      <c r="CF35" s="100">
        <v>25</v>
      </c>
      <c r="CG35" s="100">
        <v>12569.999999999998</v>
      </c>
      <c r="CH35" s="100">
        <v>32</v>
      </c>
      <c r="CI35" s="100">
        <v>16089.599999999997</v>
      </c>
      <c r="CJ35" s="100">
        <v>29</v>
      </c>
      <c r="CK35" s="100">
        <v>14581.199999999997</v>
      </c>
      <c r="CL35" s="100">
        <v>24</v>
      </c>
      <c r="CM35" s="100">
        <v>12067.199999999997</v>
      </c>
      <c r="CN35" s="100">
        <v>46</v>
      </c>
      <c r="CO35" s="100">
        <v>23128.799999999996</v>
      </c>
      <c r="CP35" s="100">
        <v>48</v>
      </c>
      <c r="CQ35" s="100">
        <v>24134.399999999994</v>
      </c>
      <c r="CR35" s="100">
        <v>45.191459984321064</v>
      </c>
      <c r="CS35" s="100">
        <v>22722.266080116628</v>
      </c>
      <c r="CT35" s="100">
        <v>30</v>
      </c>
      <c r="CU35" s="100">
        <v>15083.999999999996</v>
      </c>
    </row>
    <row r="36" spans="2:99">
      <c r="C36" s="99" t="s">
        <v>202</v>
      </c>
      <c r="D36" s="100">
        <v>16</v>
      </c>
      <c r="E36" s="100">
        <v>12172.8</v>
      </c>
      <c r="F36" s="100">
        <v>19</v>
      </c>
      <c r="G36" s="100">
        <v>14455.199999999999</v>
      </c>
      <c r="H36" s="100">
        <v>24</v>
      </c>
      <c r="I36" s="100">
        <v>18259.199999999997</v>
      </c>
      <c r="J36" s="100">
        <v>26</v>
      </c>
      <c r="K36" s="100">
        <v>19780.8</v>
      </c>
      <c r="L36" s="100">
        <v>41</v>
      </c>
      <c r="M36" s="100">
        <v>31192.799999999999</v>
      </c>
      <c r="N36" s="100">
        <v>52</v>
      </c>
      <c r="O36" s="100">
        <v>39561.599999999999</v>
      </c>
      <c r="P36" s="100">
        <v>55</v>
      </c>
      <c r="Q36" s="100">
        <v>41844</v>
      </c>
      <c r="R36" s="100">
        <v>72</v>
      </c>
      <c r="S36" s="100">
        <v>54777.599999999999</v>
      </c>
      <c r="T36" s="100">
        <v>16</v>
      </c>
      <c r="U36" s="100">
        <v>12172.8</v>
      </c>
      <c r="V36" s="100">
        <v>9</v>
      </c>
      <c r="W36" s="100">
        <v>6847.2</v>
      </c>
      <c r="X36" s="100">
        <v>15</v>
      </c>
      <c r="Y36" s="100">
        <v>11412</v>
      </c>
      <c r="Z36" s="100">
        <v>11</v>
      </c>
      <c r="AA36" s="100">
        <v>8368.7999999999993</v>
      </c>
      <c r="AB36" s="100">
        <v>40</v>
      </c>
      <c r="AC36" s="100">
        <v>30432</v>
      </c>
      <c r="AD36" s="100">
        <v>43</v>
      </c>
      <c r="AE36" s="100">
        <v>32714.399999999998</v>
      </c>
      <c r="AF36" s="100">
        <v>26</v>
      </c>
      <c r="AG36" s="100">
        <v>19780.8</v>
      </c>
      <c r="AH36" s="100">
        <v>34</v>
      </c>
      <c r="AI36" s="100">
        <v>25867.199999999997</v>
      </c>
      <c r="AJ36" s="100">
        <v>14</v>
      </c>
      <c r="AK36" s="100">
        <v>10651.199999999999</v>
      </c>
      <c r="AL36" s="100">
        <v>9</v>
      </c>
      <c r="AM36" s="100">
        <v>6847.2</v>
      </c>
      <c r="AN36" s="100">
        <v>12</v>
      </c>
      <c r="AO36" s="100">
        <v>9129.5999999999985</v>
      </c>
      <c r="AP36" s="100">
        <v>13</v>
      </c>
      <c r="AQ36" s="100">
        <v>9890.4</v>
      </c>
      <c r="AR36" s="100">
        <v>94</v>
      </c>
      <c r="AS36" s="100">
        <v>71515.199999999997</v>
      </c>
      <c r="AT36" s="100">
        <v>121</v>
      </c>
      <c r="AU36" s="100">
        <v>92056.799999999988</v>
      </c>
      <c r="AV36" s="100">
        <v>137</v>
      </c>
      <c r="AW36" s="100">
        <v>104229.59999999999</v>
      </c>
      <c r="AX36" s="100">
        <v>141</v>
      </c>
      <c r="AY36" s="100">
        <v>107272.79999999999</v>
      </c>
      <c r="AZ36" s="100">
        <v>81</v>
      </c>
      <c r="BA36" s="100">
        <v>61624.799999999996</v>
      </c>
      <c r="BB36" s="100">
        <v>94</v>
      </c>
      <c r="BC36" s="100">
        <v>71515.199999999997</v>
      </c>
      <c r="BD36" s="100">
        <v>98</v>
      </c>
      <c r="BE36" s="100">
        <v>74558.399999999994</v>
      </c>
      <c r="BF36" s="100">
        <v>108</v>
      </c>
      <c r="BG36" s="100">
        <v>82166.399999999994</v>
      </c>
      <c r="BH36" s="100">
        <v>157</v>
      </c>
      <c r="BI36" s="100">
        <v>119445.59999999999</v>
      </c>
      <c r="BJ36" s="100">
        <v>82</v>
      </c>
      <c r="BK36" s="100">
        <v>62385.599999999999</v>
      </c>
      <c r="BL36" s="100">
        <v>133</v>
      </c>
      <c r="BM36" s="100">
        <v>101186.4</v>
      </c>
      <c r="BN36" s="100">
        <v>140</v>
      </c>
      <c r="BO36" s="100">
        <v>106512</v>
      </c>
      <c r="BP36" s="100">
        <v>67</v>
      </c>
      <c r="BQ36" s="100">
        <v>50973.599999999999</v>
      </c>
      <c r="BR36" s="100">
        <v>97</v>
      </c>
      <c r="BS36" s="100">
        <v>73797.599999999991</v>
      </c>
      <c r="BT36" s="100">
        <v>82</v>
      </c>
      <c r="BU36" s="100">
        <v>62385.599999999999</v>
      </c>
      <c r="BV36" s="100">
        <v>101</v>
      </c>
      <c r="BW36" s="100">
        <v>76840.799999999988</v>
      </c>
      <c r="BX36" s="100">
        <v>12</v>
      </c>
      <c r="BY36" s="100">
        <v>9129.5999999999985</v>
      </c>
      <c r="BZ36" s="100">
        <v>15</v>
      </c>
      <c r="CA36" s="100">
        <v>11412</v>
      </c>
      <c r="CB36" s="100">
        <v>18</v>
      </c>
      <c r="CC36" s="100">
        <v>13694.4</v>
      </c>
      <c r="CD36" s="100">
        <v>16</v>
      </c>
      <c r="CE36" s="100">
        <v>12172.8</v>
      </c>
      <c r="CF36" s="100">
        <v>26</v>
      </c>
      <c r="CG36" s="100">
        <v>19780.8</v>
      </c>
      <c r="CH36" s="100">
        <v>30</v>
      </c>
      <c r="CI36" s="100">
        <v>22824</v>
      </c>
      <c r="CJ36" s="100">
        <v>27</v>
      </c>
      <c r="CK36" s="100">
        <v>20541.599999999999</v>
      </c>
      <c r="CL36" s="100">
        <v>25</v>
      </c>
      <c r="CM36" s="100">
        <v>19020</v>
      </c>
      <c r="CN36" s="100">
        <v>45</v>
      </c>
      <c r="CO36" s="100">
        <v>34236</v>
      </c>
      <c r="CP36" s="100">
        <v>45</v>
      </c>
      <c r="CQ36" s="100">
        <v>34236</v>
      </c>
      <c r="CR36" s="100">
        <v>42.199118383693907</v>
      </c>
      <c r="CS36" s="100">
        <v>32105.089266314324</v>
      </c>
      <c r="CT36" s="100">
        <v>28</v>
      </c>
      <c r="CU36" s="100">
        <v>21302.399999999998</v>
      </c>
    </row>
    <row r="37" spans="2:99">
      <c r="B37" s="99" t="s">
        <v>128</v>
      </c>
      <c r="C37" s="99" t="s">
        <v>203</v>
      </c>
      <c r="D37" s="100">
        <v>16</v>
      </c>
      <c r="E37" s="100">
        <v>13766.4</v>
      </c>
      <c r="F37" s="100">
        <v>18</v>
      </c>
      <c r="G37" s="100">
        <v>15487.199999999999</v>
      </c>
      <c r="H37" s="100">
        <v>15</v>
      </c>
      <c r="I37" s="100">
        <v>12906</v>
      </c>
      <c r="J37" s="100">
        <v>22</v>
      </c>
      <c r="K37" s="100">
        <v>18928.8</v>
      </c>
      <c r="L37" s="100">
        <v>7</v>
      </c>
      <c r="M37" s="100">
        <v>6022.8</v>
      </c>
      <c r="N37" s="100">
        <v>7</v>
      </c>
      <c r="O37" s="100">
        <v>6022.8</v>
      </c>
      <c r="P37" s="100">
        <v>9</v>
      </c>
      <c r="Q37" s="100">
        <v>7743.5999999999995</v>
      </c>
      <c r="R37" s="100">
        <v>5</v>
      </c>
      <c r="S37" s="100">
        <v>4302</v>
      </c>
      <c r="T37" s="100">
        <v>15</v>
      </c>
      <c r="U37" s="100">
        <v>12906</v>
      </c>
      <c r="V37" s="100">
        <v>15</v>
      </c>
      <c r="W37" s="100">
        <v>12906</v>
      </c>
      <c r="X37" s="100">
        <v>16</v>
      </c>
      <c r="Y37" s="100">
        <v>13766.4</v>
      </c>
      <c r="Z37" s="100">
        <v>26</v>
      </c>
      <c r="AA37" s="100">
        <v>22370.399999999998</v>
      </c>
      <c r="AB37" s="100">
        <v>14</v>
      </c>
      <c r="AC37" s="100">
        <v>12045.6</v>
      </c>
      <c r="AD37" s="100">
        <v>14</v>
      </c>
      <c r="AE37" s="100">
        <v>12045.6</v>
      </c>
      <c r="AF37" s="100">
        <v>11</v>
      </c>
      <c r="AG37" s="100">
        <v>9464.4</v>
      </c>
      <c r="AH37" s="100">
        <v>10</v>
      </c>
      <c r="AI37" s="100">
        <v>8604</v>
      </c>
      <c r="AJ37" s="100">
        <v>13</v>
      </c>
      <c r="AK37" s="100">
        <v>11185.199999999999</v>
      </c>
      <c r="AL37" s="100">
        <v>18</v>
      </c>
      <c r="AM37" s="100">
        <v>15487.199999999999</v>
      </c>
      <c r="AN37" s="100">
        <v>14</v>
      </c>
      <c r="AO37" s="100">
        <v>12045.6</v>
      </c>
      <c r="AP37" s="100">
        <v>21</v>
      </c>
      <c r="AQ37" s="100">
        <v>18068.399999999998</v>
      </c>
      <c r="AR37" s="100">
        <v>13</v>
      </c>
      <c r="AS37" s="100">
        <v>11185.199999999999</v>
      </c>
      <c r="AT37" s="100">
        <v>15</v>
      </c>
      <c r="AU37" s="100">
        <v>12906</v>
      </c>
      <c r="AV37" s="100">
        <v>14</v>
      </c>
      <c r="AW37" s="100">
        <v>12045.6</v>
      </c>
      <c r="AX37" s="100">
        <v>17</v>
      </c>
      <c r="AY37" s="100">
        <v>14626.8</v>
      </c>
      <c r="AZ37" s="100">
        <v>32</v>
      </c>
      <c r="BA37" s="100">
        <v>27532.799999999999</v>
      </c>
      <c r="BB37" s="100">
        <v>46</v>
      </c>
      <c r="BC37" s="100">
        <v>39578.400000000001</v>
      </c>
      <c r="BD37" s="100">
        <v>46</v>
      </c>
      <c r="BE37" s="100">
        <v>39578.400000000001</v>
      </c>
      <c r="BF37" s="100">
        <v>56</v>
      </c>
      <c r="BG37" s="100">
        <v>48182.400000000001</v>
      </c>
      <c r="BH37" s="100">
        <v>30</v>
      </c>
      <c r="BI37" s="100">
        <v>25812</v>
      </c>
      <c r="BJ37" s="100">
        <v>27</v>
      </c>
      <c r="BK37" s="100">
        <v>23230.799999999999</v>
      </c>
      <c r="BL37" s="100">
        <v>20</v>
      </c>
      <c r="BM37" s="100">
        <v>17208</v>
      </c>
      <c r="BN37" s="100">
        <v>19</v>
      </c>
      <c r="BO37" s="100">
        <v>16347.6</v>
      </c>
      <c r="BP37" s="100">
        <v>68</v>
      </c>
      <c r="BQ37" s="100">
        <v>58507.199999999997</v>
      </c>
      <c r="BR37" s="100">
        <v>66</v>
      </c>
      <c r="BS37" s="100">
        <v>56786.400000000001</v>
      </c>
      <c r="BT37" s="100">
        <v>54</v>
      </c>
      <c r="BU37" s="100">
        <v>46461.599999999999</v>
      </c>
      <c r="BV37" s="100">
        <v>54</v>
      </c>
      <c r="BW37" s="100">
        <v>46461.599999999999</v>
      </c>
      <c r="BX37" s="100">
        <v>9</v>
      </c>
      <c r="BY37" s="100">
        <v>7743.5999999999995</v>
      </c>
      <c r="BZ37" s="100">
        <v>10</v>
      </c>
      <c r="CA37" s="100">
        <v>8604</v>
      </c>
      <c r="CB37" s="100">
        <v>10</v>
      </c>
      <c r="CC37" s="100">
        <v>8604</v>
      </c>
      <c r="CD37" s="100">
        <v>7</v>
      </c>
      <c r="CE37" s="100">
        <v>6022.8</v>
      </c>
      <c r="CF37" s="100">
        <v>35</v>
      </c>
      <c r="CG37" s="100">
        <v>30114</v>
      </c>
      <c r="CH37" s="100">
        <v>31</v>
      </c>
      <c r="CI37" s="100">
        <v>26672.399999999998</v>
      </c>
      <c r="CJ37" s="100">
        <v>41</v>
      </c>
      <c r="CK37" s="100">
        <v>35276.400000000001</v>
      </c>
      <c r="CL37" s="100">
        <v>32</v>
      </c>
      <c r="CM37" s="100">
        <v>27532.799999999999</v>
      </c>
      <c r="CN37" s="100">
        <v>63.892412881469944</v>
      </c>
      <c r="CO37" s="100">
        <v>54973.032043216735</v>
      </c>
      <c r="CP37" s="100">
        <v>66.713924177657745</v>
      </c>
      <c r="CQ37" s="100">
        <v>57400.660362456721</v>
      </c>
      <c r="CR37" s="100">
        <v>48.28336077679517</v>
      </c>
      <c r="CS37" s="100">
        <v>41543.003612354565</v>
      </c>
      <c r="CT37" s="100">
        <v>63.966007580020339</v>
      </c>
      <c r="CU37" s="100">
        <v>55036.352921849495</v>
      </c>
    </row>
    <row r="38" spans="2:99">
      <c r="C38" s="99" t="s">
        <v>204</v>
      </c>
      <c r="D38" s="100">
        <v>14</v>
      </c>
      <c r="E38" s="100">
        <v>17388</v>
      </c>
      <c r="F38" s="100">
        <v>16</v>
      </c>
      <c r="G38" s="100">
        <v>19872</v>
      </c>
      <c r="H38" s="100">
        <v>14</v>
      </c>
      <c r="I38" s="100">
        <v>17388</v>
      </c>
      <c r="J38" s="100">
        <v>19</v>
      </c>
      <c r="K38" s="100">
        <v>23598</v>
      </c>
      <c r="L38" s="100">
        <v>8</v>
      </c>
      <c r="M38" s="100">
        <v>9936</v>
      </c>
      <c r="N38" s="100">
        <v>7</v>
      </c>
      <c r="O38" s="100">
        <v>8694</v>
      </c>
      <c r="P38" s="100">
        <v>8</v>
      </c>
      <c r="Q38" s="100">
        <v>9936</v>
      </c>
      <c r="R38" s="100">
        <v>5</v>
      </c>
      <c r="S38" s="100">
        <v>6210</v>
      </c>
      <c r="T38" s="100">
        <v>15</v>
      </c>
      <c r="U38" s="100">
        <v>18630</v>
      </c>
      <c r="V38" s="100">
        <v>15</v>
      </c>
      <c r="W38" s="100">
        <v>18630</v>
      </c>
      <c r="X38" s="100">
        <v>18</v>
      </c>
      <c r="Y38" s="100">
        <v>22356</v>
      </c>
      <c r="Z38" s="100">
        <v>24</v>
      </c>
      <c r="AA38" s="100">
        <v>29808</v>
      </c>
      <c r="AB38" s="100">
        <v>13</v>
      </c>
      <c r="AC38" s="100">
        <v>16146</v>
      </c>
      <c r="AD38" s="100">
        <v>14</v>
      </c>
      <c r="AE38" s="100">
        <v>17388</v>
      </c>
      <c r="AF38" s="100">
        <v>11</v>
      </c>
      <c r="AG38" s="100">
        <v>13662</v>
      </c>
      <c r="AH38" s="100">
        <v>9</v>
      </c>
      <c r="AI38" s="100">
        <v>11178</v>
      </c>
      <c r="AJ38" s="100">
        <v>12</v>
      </c>
      <c r="AK38" s="100">
        <v>14904</v>
      </c>
      <c r="AL38" s="100">
        <v>18</v>
      </c>
      <c r="AM38" s="100">
        <v>22356</v>
      </c>
      <c r="AN38" s="100">
        <v>12</v>
      </c>
      <c r="AO38" s="100">
        <v>14904</v>
      </c>
      <c r="AP38" s="100">
        <v>18</v>
      </c>
      <c r="AQ38" s="100">
        <v>22356</v>
      </c>
      <c r="AR38" s="100">
        <v>11</v>
      </c>
      <c r="AS38" s="100">
        <v>13662</v>
      </c>
      <c r="AT38" s="100">
        <v>13</v>
      </c>
      <c r="AU38" s="100">
        <v>16146</v>
      </c>
      <c r="AV38" s="100">
        <v>14</v>
      </c>
      <c r="AW38" s="100">
        <v>17388</v>
      </c>
      <c r="AX38" s="100">
        <v>16</v>
      </c>
      <c r="AY38" s="100">
        <v>19872</v>
      </c>
      <c r="AZ38" s="100">
        <v>35</v>
      </c>
      <c r="BA38" s="100">
        <v>43470</v>
      </c>
      <c r="BB38" s="100">
        <v>45</v>
      </c>
      <c r="BC38" s="100">
        <v>55890</v>
      </c>
      <c r="BD38" s="100">
        <v>48</v>
      </c>
      <c r="BE38" s="100">
        <v>59616</v>
      </c>
      <c r="BF38" s="100">
        <v>48</v>
      </c>
      <c r="BG38" s="100">
        <v>59616</v>
      </c>
      <c r="BH38" s="100">
        <v>29</v>
      </c>
      <c r="BI38" s="100">
        <v>36018</v>
      </c>
      <c r="BJ38" s="100">
        <v>24</v>
      </c>
      <c r="BK38" s="100">
        <v>29808</v>
      </c>
      <c r="BL38" s="100">
        <v>17</v>
      </c>
      <c r="BM38" s="100">
        <v>21114</v>
      </c>
      <c r="BN38" s="100">
        <v>19</v>
      </c>
      <c r="BO38" s="100">
        <v>23598</v>
      </c>
      <c r="BP38" s="100">
        <v>60</v>
      </c>
      <c r="BQ38" s="100">
        <v>74520</v>
      </c>
      <c r="BR38" s="100">
        <v>59</v>
      </c>
      <c r="BS38" s="100">
        <v>73278</v>
      </c>
      <c r="BT38" s="100">
        <v>50</v>
      </c>
      <c r="BU38" s="100">
        <v>62100</v>
      </c>
      <c r="BV38" s="100">
        <v>49</v>
      </c>
      <c r="BW38" s="100">
        <v>60858</v>
      </c>
      <c r="BX38" s="100">
        <v>7</v>
      </c>
      <c r="BY38" s="100">
        <v>8694</v>
      </c>
      <c r="BZ38" s="100">
        <v>10</v>
      </c>
      <c r="CA38" s="100">
        <v>12420</v>
      </c>
      <c r="CB38" s="100">
        <v>11</v>
      </c>
      <c r="CC38" s="100">
        <v>13662</v>
      </c>
      <c r="CD38" s="100">
        <v>7</v>
      </c>
      <c r="CE38" s="100">
        <v>8694</v>
      </c>
      <c r="CF38" s="100">
        <v>35</v>
      </c>
      <c r="CG38" s="100">
        <v>43470</v>
      </c>
      <c r="CH38" s="100">
        <v>30</v>
      </c>
      <c r="CI38" s="100">
        <v>37260</v>
      </c>
      <c r="CJ38" s="100">
        <v>37</v>
      </c>
      <c r="CK38" s="100">
        <v>45954</v>
      </c>
      <c r="CL38" s="100">
        <v>31</v>
      </c>
      <c r="CM38" s="100">
        <v>38502</v>
      </c>
      <c r="CN38" s="100">
        <v>58.67163137863178</v>
      </c>
      <c r="CO38" s="100">
        <v>72870.166172260666</v>
      </c>
      <c r="CP38" s="100">
        <v>55.683855332435677</v>
      </c>
      <c r="CQ38" s="100">
        <v>69159.348322885111</v>
      </c>
      <c r="CR38" s="100">
        <v>43.329311173032231</v>
      </c>
      <c r="CS38" s="100">
        <v>53815.004476906033</v>
      </c>
      <c r="CT38" s="100">
        <v>52.751079494511615</v>
      </c>
      <c r="CU38" s="100">
        <v>65516.840732183424</v>
      </c>
    </row>
    <row r="39" spans="2:99">
      <c r="C39" s="99" t="s">
        <v>205</v>
      </c>
      <c r="D39" s="100">
        <v>16</v>
      </c>
      <c r="E39" s="100">
        <v>22771.200000000001</v>
      </c>
      <c r="F39" s="100">
        <v>17</v>
      </c>
      <c r="G39" s="100">
        <v>24194.400000000001</v>
      </c>
      <c r="H39" s="100">
        <v>15</v>
      </c>
      <c r="I39" s="100">
        <v>21348</v>
      </c>
      <c r="J39" s="100">
        <v>20</v>
      </c>
      <c r="K39" s="100">
        <v>28464</v>
      </c>
      <c r="L39" s="100">
        <v>8</v>
      </c>
      <c r="M39" s="100">
        <v>11385.6</v>
      </c>
      <c r="N39" s="100">
        <v>7</v>
      </c>
      <c r="O39" s="100">
        <v>9962.4</v>
      </c>
      <c r="P39" s="100">
        <v>8</v>
      </c>
      <c r="Q39" s="100">
        <v>11385.6</v>
      </c>
      <c r="R39" s="100">
        <v>5</v>
      </c>
      <c r="S39" s="100">
        <v>7116</v>
      </c>
      <c r="T39" s="100">
        <v>15</v>
      </c>
      <c r="U39" s="100">
        <v>21348</v>
      </c>
      <c r="V39" s="100">
        <v>15</v>
      </c>
      <c r="W39" s="100">
        <v>21348</v>
      </c>
      <c r="X39" s="100">
        <v>16</v>
      </c>
      <c r="Y39" s="100">
        <v>22771.200000000001</v>
      </c>
      <c r="Z39" s="100">
        <v>27</v>
      </c>
      <c r="AA39" s="100">
        <v>38426.400000000001</v>
      </c>
      <c r="AB39" s="100">
        <v>13</v>
      </c>
      <c r="AC39" s="100">
        <v>18501.600000000002</v>
      </c>
      <c r="AD39" s="100">
        <v>15</v>
      </c>
      <c r="AE39" s="100">
        <v>21348</v>
      </c>
      <c r="AF39" s="100">
        <v>9</v>
      </c>
      <c r="AG39" s="100">
        <v>12808.800000000001</v>
      </c>
      <c r="AH39" s="100">
        <v>11</v>
      </c>
      <c r="AI39" s="100">
        <v>15655.2</v>
      </c>
      <c r="AJ39" s="100">
        <v>12</v>
      </c>
      <c r="AK39" s="100">
        <v>17078.400000000001</v>
      </c>
      <c r="AL39" s="100">
        <v>18</v>
      </c>
      <c r="AM39" s="100">
        <v>25617.600000000002</v>
      </c>
      <c r="AN39" s="100">
        <v>14</v>
      </c>
      <c r="AO39" s="100">
        <v>19924.8</v>
      </c>
      <c r="AP39" s="100">
        <v>19</v>
      </c>
      <c r="AQ39" s="100">
        <v>27040.799999999999</v>
      </c>
      <c r="AR39" s="100">
        <v>13</v>
      </c>
      <c r="AS39" s="100">
        <v>18501.600000000002</v>
      </c>
      <c r="AT39" s="100">
        <v>14</v>
      </c>
      <c r="AU39" s="100">
        <v>19924.8</v>
      </c>
      <c r="AV39" s="100">
        <v>14</v>
      </c>
      <c r="AW39" s="100">
        <v>19924.8</v>
      </c>
      <c r="AX39" s="100">
        <v>16</v>
      </c>
      <c r="AY39" s="100">
        <v>22771.200000000001</v>
      </c>
      <c r="AZ39" s="100">
        <v>33</v>
      </c>
      <c r="BA39" s="100">
        <v>46965.599999999999</v>
      </c>
      <c r="BB39" s="100">
        <v>43</v>
      </c>
      <c r="BC39" s="100">
        <v>61197.599999999999</v>
      </c>
      <c r="BD39" s="100">
        <v>49</v>
      </c>
      <c r="BE39" s="100">
        <v>69736.800000000003</v>
      </c>
      <c r="BF39" s="100">
        <v>45</v>
      </c>
      <c r="BG39" s="100">
        <v>64044</v>
      </c>
      <c r="BH39" s="100">
        <v>27</v>
      </c>
      <c r="BI39" s="100">
        <v>38426.400000000001</v>
      </c>
      <c r="BJ39" s="100">
        <v>24</v>
      </c>
      <c r="BK39" s="100">
        <v>34156.800000000003</v>
      </c>
      <c r="BL39" s="100">
        <v>19</v>
      </c>
      <c r="BM39" s="100">
        <v>27040.799999999999</v>
      </c>
      <c r="BN39" s="100">
        <v>19</v>
      </c>
      <c r="BO39" s="100">
        <v>27040.799999999999</v>
      </c>
      <c r="BP39" s="100">
        <v>58</v>
      </c>
      <c r="BQ39" s="100">
        <v>82545.600000000006</v>
      </c>
      <c r="BR39" s="100">
        <v>60</v>
      </c>
      <c r="BS39" s="100">
        <v>85392</v>
      </c>
      <c r="BT39" s="100">
        <v>45</v>
      </c>
      <c r="BU39" s="100">
        <v>64044</v>
      </c>
      <c r="BV39" s="100">
        <v>44</v>
      </c>
      <c r="BW39" s="100">
        <v>62620.800000000003</v>
      </c>
      <c r="BX39" s="100">
        <v>7</v>
      </c>
      <c r="BY39" s="100">
        <v>9962.4</v>
      </c>
      <c r="BZ39" s="100">
        <v>9</v>
      </c>
      <c r="CA39" s="100">
        <v>12808.800000000001</v>
      </c>
      <c r="CB39" s="100">
        <v>11</v>
      </c>
      <c r="CC39" s="100">
        <v>15655.2</v>
      </c>
      <c r="CD39" s="100">
        <v>8</v>
      </c>
      <c r="CE39" s="100">
        <v>11385.6</v>
      </c>
      <c r="CF39" s="100">
        <v>37</v>
      </c>
      <c r="CG39" s="100">
        <v>52658.400000000001</v>
      </c>
      <c r="CH39" s="100">
        <v>28</v>
      </c>
      <c r="CI39" s="100">
        <v>39849.599999999999</v>
      </c>
      <c r="CJ39" s="100">
        <v>34</v>
      </c>
      <c r="CK39" s="100">
        <v>48388.800000000003</v>
      </c>
      <c r="CL39" s="100">
        <v>27</v>
      </c>
      <c r="CM39" s="100">
        <v>38426.400000000001</v>
      </c>
      <c r="CN39" s="100">
        <v>57.829332452087613</v>
      </c>
      <c r="CO39" s="100">
        <v>82302.705945811089</v>
      </c>
      <c r="CP39" s="100">
        <v>57.503442261103281</v>
      </c>
      <c r="CQ39" s="100">
        <v>81838.899026002196</v>
      </c>
      <c r="CR39" s="100">
        <v>43.306335974913701</v>
      </c>
      <c r="CS39" s="100">
        <v>61633.577359497183</v>
      </c>
      <c r="CT39" s="100">
        <v>53.751079494511615</v>
      </c>
      <c r="CU39" s="100">
        <v>76498.536336588935</v>
      </c>
    </row>
    <row r="40" spans="2:99">
      <c r="C40" s="99" t="s">
        <v>206</v>
      </c>
      <c r="D40" s="100">
        <v>17</v>
      </c>
      <c r="E40" s="100">
        <v>12321.599999999999</v>
      </c>
      <c r="F40" s="100">
        <v>20</v>
      </c>
      <c r="G40" s="100">
        <v>14496</v>
      </c>
      <c r="H40" s="100">
        <v>16</v>
      </c>
      <c r="I40" s="100">
        <v>11596.8</v>
      </c>
      <c r="J40" s="100">
        <v>22</v>
      </c>
      <c r="K40" s="100">
        <v>15945.599999999999</v>
      </c>
      <c r="L40" s="100">
        <v>7</v>
      </c>
      <c r="M40" s="100">
        <v>5073.5999999999995</v>
      </c>
      <c r="N40" s="100">
        <v>8</v>
      </c>
      <c r="O40" s="100">
        <v>5798.4</v>
      </c>
      <c r="P40" s="100">
        <v>9</v>
      </c>
      <c r="Q40" s="100">
        <v>6523.2</v>
      </c>
      <c r="R40" s="100">
        <v>6</v>
      </c>
      <c r="S40" s="100">
        <v>4348.7999999999993</v>
      </c>
      <c r="T40" s="100">
        <v>15</v>
      </c>
      <c r="U40" s="100">
        <v>10872</v>
      </c>
      <c r="V40" s="100">
        <v>15</v>
      </c>
      <c r="W40" s="100">
        <v>10872</v>
      </c>
      <c r="X40" s="100">
        <v>16</v>
      </c>
      <c r="Y40" s="100">
        <v>11596.8</v>
      </c>
      <c r="Z40" s="100">
        <v>25</v>
      </c>
      <c r="AA40" s="100">
        <v>18120</v>
      </c>
      <c r="AB40" s="100">
        <v>14</v>
      </c>
      <c r="AC40" s="100">
        <v>10147.199999999999</v>
      </c>
      <c r="AD40" s="100">
        <v>14</v>
      </c>
      <c r="AE40" s="100">
        <v>10147.199999999999</v>
      </c>
      <c r="AF40" s="100">
        <v>11</v>
      </c>
      <c r="AG40" s="100">
        <v>7972.7999999999993</v>
      </c>
      <c r="AH40" s="100">
        <v>10</v>
      </c>
      <c r="AI40" s="100">
        <v>7248</v>
      </c>
      <c r="AJ40" s="100">
        <v>13</v>
      </c>
      <c r="AK40" s="100">
        <v>9422.4</v>
      </c>
      <c r="AL40" s="100">
        <v>20</v>
      </c>
      <c r="AM40" s="100">
        <v>14496</v>
      </c>
      <c r="AN40" s="100">
        <v>15</v>
      </c>
      <c r="AO40" s="100">
        <v>10872</v>
      </c>
      <c r="AP40" s="100">
        <v>21</v>
      </c>
      <c r="AQ40" s="100">
        <v>15220.8</v>
      </c>
      <c r="AR40" s="100">
        <v>11</v>
      </c>
      <c r="AS40" s="100">
        <v>7972.7999999999993</v>
      </c>
      <c r="AT40" s="100">
        <v>13</v>
      </c>
      <c r="AU40" s="100">
        <v>9422.4</v>
      </c>
      <c r="AV40" s="100">
        <v>12</v>
      </c>
      <c r="AW40" s="100">
        <v>8697.5999999999985</v>
      </c>
      <c r="AX40" s="100">
        <v>17</v>
      </c>
      <c r="AY40" s="100">
        <v>12321.599999999999</v>
      </c>
      <c r="AZ40" s="100">
        <v>33</v>
      </c>
      <c r="BA40" s="100">
        <v>23918.399999999998</v>
      </c>
      <c r="BB40" s="100">
        <v>45</v>
      </c>
      <c r="BC40" s="100">
        <v>32615.999999999996</v>
      </c>
      <c r="BD40" s="100">
        <v>49</v>
      </c>
      <c r="BE40" s="100">
        <v>35515.199999999997</v>
      </c>
      <c r="BF40" s="100">
        <v>52</v>
      </c>
      <c r="BG40" s="100">
        <v>37689.599999999999</v>
      </c>
      <c r="BH40" s="100">
        <v>33</v>
      </c>
      <c r="BI40" s="100">
        <v>23918.399999999998</v>
      </c>
      <c r="BJ40" s="100">
        <v>26</v>
      </c>
      <c r="BK40" s="100">
        <v>18844.8</v>
      </c>
      <c r="BL40" s="100">
        <v>20</v>
      </c>
      <c r="BM40" s="100">
        <v>14496</v>
      </c>
      <c r="BN40" s="100">
        <v>20</v>
      </c>
      <c r="BO40" s="100">
        <v>14496</v>
      </c>
      <c r="BP40" s="100">
        <v>66</v>
      </c>
      <c r="BQ40" s="100">
        <v>47836.799999999996</v>
      </c>
      <c r="BR40" s="100">
        <v>66</v>
      </c>
      <c r="BS40" s="100">
        <v>47836.799999999996</v>
      </c>
      <c r="BT40" s="100">
        <v>56</v>
      </c>
      <c r="BU40" s="100">
        <v>40588.799999999996</v>
      </c>
      <c r="BV40" s="100">
        <v>53</v>
      </c>
      <c r="BW40" s="100">
        <v>38414.399999999994</v>
      </c>
      <c r="BX40" s="100">
        <v>8</v>
      </c>
      <c r="BY40" s="100">
        <v>5798.4</v>
      </c>
      <c r="BZ40" s="100">
        <v>11</v>
      </c>
      <c r="CA40" s="100">
        <v>7972.7999999999993</v>
      </c>
      <c r="CB40" s="100">
        <v>11</v>
      </c>
      <c r="CC40" s="100">
        <v>7972.7999999999993</v>
      </c>
      <c r="CD40" s="100">
        <v>7</v>
      </c>
      <c r="CE40" s="100">
        <v>5073.5999999999995</v>
      </c>
      <c r="CF40" s="100">
        <v>38</v>
      </c>
      <c r="CG40" s="100">
        <v>27542.399999999998</v>
      </c>
      <c r="CH40" s="100">
        <v>34</v>
      </c>
      <c r="CI40" s="100">
        <v>24643.199999999997</v>
      </c>
      <c r="CJ40" s="100">
        <v>36</v>
      </c>
      <c r="CK40" s="100">
        <v>26092.799999999999</v>
      </c>
      <c r="CL40" s="100">
        <v>29</v>
      </c>
      <c r="CM40" s="100">
        <v>21019.199999999997</v>
      </c>
      <c r="CN40" s="100">
        <v>55.703171593322949</v>
      </c>
      <c r="CO40" s="100">
        <v>40373.65877084047</v>
      </c>
      <c r="CP40" s="100">
        <v>58.713924177657738</v>
      </c>
      <c r="CQ40" s="100">
        <v>42555.852243966328</v>
      </c>
      <c r="CR40" s="100">
        <v>47.344627971777911</v>
      </c>
      <c r="CS40" s="100">
        <v>34315.386353944625</v>
      </c>
      <c r="CT40" s="100">
        <v>56.57913702610464</v>
      </c>
      <c r="CU40" s="100">
        <v>41008.558516520643</v>
      </c>
    </row>
    <row r="41" spans="2:99">
      <c r="C41" s="99" t="s">
        <v>207</v>
      </c>
      <c r="D41" s="100">
        <v>16</v>
      </c>
      <c r="E41" s="100">
        <v>10560</v>
      </c>
      <c r="F41" s="100">
        <v>16</v>
      </c>
      <c r="G41" s="100">
        <v>10560</v>
      </c>
      <c r="H41" s="100">
        <v>18</v>
      </c>
      <c r="I41" s="100">
        <v>11880</v>
      </c>
      <c r="J41" s="100">
        <v>23</v>
      </c>
      <c r="K41" s="100">
        <v>15180</v>
      </c>
      <c r="L41" s="100">
        <v>7</v>
      </c>
      <c r="M41" s="100">
        <v>4620</v>
      </c>
      <c r="N41" s="100">
        <v>8</v>
      </c>
      <c r="O41" s="100">
        <v>5280</v>
      </c>
      <c r="P41" s="100">
        <v>9</v>
      </c>
      <c r="Q41" s="100">
        <v>5940</v>
      </c>
      <c r="R41" s="100">
        <v>5</v>
      </c>
      <c r="S41" s="100">
        <v>3300</v>
      </c>
      <c r="T41" s="100">
        <v>14</v>
      </c>
      <c r="U41" s="100">
        <v>9240</v>
      </c>
      <c r="V41" s="100">
        <v>15</v>
      </c>
      <c r="W41" s="100">
        <v>9900</v>
      </c>
      <c r="X41" s="100">
        <v>18</v>
      </c>
      <c r="Y41" s="100">
        <v>11880</v>
      </c>
      <c r="Z41" s="100">
        <v>25</v>
      </c>
      <c r="AA41" s="100">
        <v>16500</v>
      </c>
      <c r="AB41" s="100">
        <v>14</v>
      </c>
      <c r="AC41" s="100">
        <v>9240</v>
      </c>
      <c r="AD41" s="100">
        <v>15</v>
      </c>
      <c r="AE41" s="100">
        <v>9900</v>
      </c>
      <c r="AF41" s="100">
        <v>11</v>
      </c>
      <c r="AG41" s="100">
        <v>7260</v>
      </c>
      <c r="AH41" s="100">
        <v>11</v>
      </c>
      <c r="AI41" s="100">
        <v>7260</v>
      </c>
      <c r="AJ41" s="100">
        <v>14</v>
      </c>
      <c r="AK41" s="100">
        <v>9240</v>
      </c>
      <c r="AL41" s="100">
        <v>19</v>
      </c>
      <c r="AM41" s="100">
        <v>12540</v>
      </c>
      <c r="AN41" s="100">
        <v>15</v>
      </c>
      <c r="AO41" s="100">
        <v>9900</v>
      </c>
      <c r="AP41" s="100">
        <v>20</v>
      </c>
      <c r="AQ41" s="100">
        <v>13200</v>
      </c>
      <c r="AR41" s="100">
        <v>13</v>
      </c>
      <c r="AS41" s="100">
        <v>8580</v>
      </c>
      <c r="AT41" s="100">
        <v>15</v>
      </c>
      <c r="AU41" s="100">
        <v>9900</v>
      </c>
      <c r="AV41" s="100">
        <v>14</v>
      </c>
      <c r="AW41" s="100">
        <v>9240</v>
      </c>
      <c r="AX41" s="100">
        <v>17</v>
      </c>
      <c r="AY41" s="100">
        <v>11220</v>
      </c>
      <c r="AZ41" s="100">
        <v>39</v>
      </c>
      <c r="BA41" s="100">
        <v>25740</v>
      </c>
      <c r="BB41" s="100">
        <v>43</v>
      </c>
      <c r="BC41" s="100">
        <v>28380</v>
      </c>
      <c r="BD41" s="100">
        <v>49</v>
      </c>
      <c r="BE41" s="100">
        <v>32340</v>
      </c>
      <c r="BF41" s="100">
        <v>54</v>
      </c>
      <c r="BG41" s="100">
        <v>35640</v>
      </c>
      <c r="BH41" s="100">
        <v>31</v>
      </c>
      <c r="BI41" s="100">
        <v>20460</v>
      </c>
      <c r="BJ41" s="100">
        <v>27</v>
      </c>
      <c r="BK41" s="100">
        <v>17820</v>
      </c>
      <c r="BL41" s="100">
        <v>20</v>
      </c>
      <c r="BM41" s="100">
        <v>13200</v>
      </c>
      <c r="BN41" s="100">
        <v>20</v>
      </c>
      <c r="BO41" s="100">
        <v>13200</v>
      </c>
      <c r="BP41" s="100">
        <v>71</v>
      </c>
      <c r="BQ41" s="100">
        <v>46860</v>
      </c>
      <c r="BR41" s="100">
        <v>67</v>
      </c>
      <c r="BS41" s="100">
        <v>44220</v>
      </c>
      <c r="BT41" s="100">
        <v>55</v>
      </c>
      <c r="BU41" s="100">
        <v>36300</v>
      </c>
      <c r="BV41" s="100">
        <v>55</v>
      </c>
      <c r="BW41" s="100">
        <v>36300</v>
      </c>
      <c r="BX41" s="100">
        <v>8</v>
      </c>
      <c r="BY41" s="100">
        <v>5280</v>
      </c>
      <c r="BZ41" s="100">
        <v>10</v>
      </c>
      <c r="CA41" s="100">
        <v>6600</v>
      </c>
      <c r="CB41" s="100">
        <v>10</v>
      </c>
      <c r="CC41" s="100">
        <v>6600</v>
      </c>
      <c r="CD41" s="100">
        <v>8</v>
      </c>
      <c r="CE41" s="100">
        <v>5280</v>
      </c>
      <c r="CF41" s="100">
        <v>37</v>
      </c>
      <c r="CG41" s="100">
        <v>24420</v>
      </c>
      <c r="CH41" s="100">
        <v>29</v>
      </c>
      <c r="CI41" s="100">
        <v>19140</v>
      </c>
      <c r="CJ41" s="100">
        <v>38</v>
      </c>
      <c r="CK41" s="100">
        <v>25080</v>
      </c>
      <c r="CL41" s="100">
        <v>29</v>
      </c>
      <c r="CM41" s="100">
        <v>19140</v>
      </c>
      <c r="CN41" s="100">
        <v>66</v>
      </c>
      <c r="CO41" s="100">
        <v>43560</v>
      </c>
      <c r="CP41" s="100">
        <v>68.864268403768065</v>
      </c>
      <c r="CQ41" s="100">
        <v>45450.417146486921</v>
      </c>
      <c r="CR41" s="100">
        <v>43.336969572405074</v>
      </c>
      <c r="CS41" s="100">
        <v>28602.399917787348</v>
      </c>
      <c r="CT41" s="100">
        <v>56.536151409002898</v>
      </c>
      <c r="CU41" s="100">
        <v>37313.859929941915</v>
      </c>
    </row>
    <row r="42" spans="2:99">
      <c r="C42" s="99" t="s">
        <v>208</v>
      </c>
      <c r="D42" s="100">
        <v>15</v>
      </c>
      <c r="E42" s="100">
        <v>12690</v>
      </c>
      <c r="F42" s="100">
        <v>19</v>
      </c>
      <c r="G42" s="100">
        <v>16074</v>
      </c>
      <c r="H42" s="100">
        <v>16</v>
      </c>
      <c r="I42" s="100">
        <v>13536</v>
      </c>
      <c r="J42" s="100">
        <v>20</v>
      </c>
      <c r="K42" s="100">
        <v>16920</v>
      </c>
      <c r="L42" s="100">
        <v>8</v>
      </c>
      <c r="M42" s="100">
        <v>6768</v>
      </c>
      <c r="N42" s="100">
        <v>8</v>
      </c>
      <c r="O42" s="100">
        <v>6768</v>
      </c>
      <c r="P42" s="100">
        <v>10</v>
      </c>
      <c r="Q42" s="100">
        <v>8460</v>
      </c>
      <c r="R42" s="100">
        <v>5</v>
      </c>
      <c r="S42" s="100">
        <v>4230</v>
      </c>
      <c r="T42" s="100">
        <v>14</v>
      </c>
      <c r="U42" s="100">
        <v>11844</v>
      </c>
      <c r="V42" s="100">
        <v>15</v>
      </c>
      <c r="W42" s="100">
        <v>12690</v>
      </c>
      <c r="X42" s="100">
        <v>16</v>
      </c>
      <c r="Y42" s="100">
        <v>13536</v>
      </c>
      <c r="Z42" s="100">
        <v>28</v>
      </c>
      <c r="AA42" s="100">
        <v>23688</v>
      </c>
      <c r="AB42" s="100">
        <v>12</v>
      </c>
      <c r="AC42" s="100">
        <v>10152</v>
      </c>
      <c r="AD42" s="100">
        <v>14</v>
      </c>
      <c r="AE42" s="100">
        <v>11844</v>
      </c>
      <c r="AF42" s="100">
        <v>11</v>
      </c>
      <c r="AG42" s="100">
        <v>9306</v>
      </c>
      <c r="AH42" s="100">
        <v>11</v>
      </c>
      <c r="AI42" s="100">
        <v>9306</v>
      </c>
      <c r="AJ42" s="100">
        <v>12</v>
      </c>
      <c r="AK42" s="100">
        <v>10152</v>
      </c>
      <c r="AL42" s="100">
        <v>20</v>
      </c>
      <c r="AM42" s="100">
        <v>16920</v>
      </c>
      <c r="AN42" s="100">
        <v>13</v>
      </c>
      <c r="AO42" s="100">
        <v>10998</v>
      </c>
      <c r="AP42" s="100">
        <v>19</v>
      </c>
      <c r="AQ42" s="100">
        <v>16074</v>
      </c>
      <c r="AR42" s="100">
        <v>12</v>
      </c>
      <c r="AS42" s="100">
        <v>10152</v>
      </c>
      <c r="AT42" s="100">
        <v>12</v>
      </c>
      <c r="AU42" s="100">
        <v>10152</v>
      </c>
      <c r="AV42" s="100">
        <v>14</v>
      </c>
      <c r="AW42" s="100">
        <v>11844</v>
      </c>
      <c r="AX42" s="100">
        <v>16</v>
      </c>
      <c r="AY42" s="100">
        <v>13536</v>
      </c>
      <c r="AZ42" s="100">
        <v>38</v>
      </c>
      <c r="BA42" s="100">
        <v>32148</v>
      </c>
      <c r="BB42" s="100">
        <v>43</v>
      </c>
      <c r="BC42" s="100">
        <v>36378</v>
      </c>
      <c r="BD42" s="100">
        <v>55</v>
      </c>
      <c r="BE42" s="100">
        <v>46530</v>
      </c>
      <c r="BF42" s="100">
        <v>56</v>
      </c>
      <c r="BG42" s="100">
        <v>47376</v>
      </c>
      <c r="BH42" s="100">
        <v>28</v>
      </c>
      <c r="BI42" s="100">
        <v>23688</v>
      </c>
      <c r="BJ42" s="100">
        <v>25</v>
      </c>
      <c r="BK42" s="100">
        <v>21150</v>
      </c>
      <c r="BL42" s="100">
        <v>19</v>
      </c>
      <c r="BM42" s="100">
        <v>16074</v>
      </c>
      <c r="BN42" s="100">
        <v>21</v>
      </c>
      <c r="BO42" s="100">
        <v>17766</v>
      </c>
      <c r="BP42" s="100">
        <v>60</v>
      </c>
      <c r="BQ42" s="100">
        <v>50760</v>
      </c>
      <c r="BR42" s="100">
        <v>67</v>
      </c>
      <c r="BS42" s="100">
        <v>56682</v>
      </c>
      <c r="BT42" s="100">
        <v>58</v>
      </c>
      <c r="BU42" s="100">
        <v>49068</v>
      </c>
      <c r="BV42" s="100">
        <v>52</v>
      </c>
      <c r="BW42" s="100">
        <v>43992</v>
      </c>
      <c r="BX42" s="100">
        <v>7</v>
      </c>
      <c r="BY42" s="100">
        <v>5922</v>
      </c>
      <c r="BZ42" s="100">
        <v>10</v>
      </c>
      <c r="CA42" s="100">
        <v>8460</v>
      </c>
      <c r="CB42" s="100">
        <v>12</v>
      </c>
      <c r="CC42" s="100">
        <v>10152</v>
      </c>
      <c r="CD42" s="100">
        <v>8</v>
      </c>
      <c r="CE42" s="100">
        <v>6768</v>
      </c>
      <c r="CF42" s="100">
        <v>35</v>
      </c>
      <c r="CG42" s="100">
        <v>29610</v>
      </c>
      <c r="CH42" s="100">
        <v>34</v>
      </c>
      <c r="CI42" s="100">
        <v>28764</v>
      </c>
      <c r="CJ42" s="100">
        <v>38</v>
      </c>
      <c r="CK42" s="100">
        <v>32148</v>
      </c>
      <c r="CL42" s="100">
        <v>32</v>
      </c>
      <c r="CM42" s="100">
        <v>27072</v>
      </c>
      <c r="CN42" s="100">
        <v>62.640091163940617</v>
      </c>
      <c r="CO42" s="100">
        <v>52993.517124693761</v>
      </c>
      <c r="CP42" s="100">
        <v>66.68385533243567</v>
      </c>
      <c r="CQ42" s="100">
        <v>56414.541611240573</v>
      </c>
      <c r="CR42" s="100">
        <v>45.313994374286544</v>
      </c>
      <c r="CS42" s="100">
        <v>38335.639240646415</v>
      </c>
      <c r="CT42" s="100">
        <v>60.837050728715106</v>
      </c>
      <c r="CU42" s="100">
        <v>51468.14491649298</v>
      </c>
    </row>
    <row r="43" spans="2:99">
      <c r="C43" s="99" t="s">
        <v>209</v>
      </c>
      <c r="D43" s="100">
        <v>17</v>
      </c>
      <c r="E43" s="100">
        <v>17380.8</v>
      </c>
      <c r="F43" s="100">
        <v>19</v>
      </c>
      <c r="G43" s="100">
        <v>19425.599999999999</v>
      </c>
      <c r="H43" s="100">
        <v>17</v>
      </c>
      <c r="I43" s="100">
        <v>17380.8</v>
      </c>
      <c r="J43" s="100">
        <v>21</v>
      </c>
      <c r="K43" s="100">
        <v>21470.399999999998</v>
      </c>
      <c r="L43" s="100">
        <v>8</v>
      </c>
      <c r="M43" s="100">
        <v>8179.2</v>
      </c>
      <c r="N43" s="100">
        <v>7</v>
      </c>
      <c r="O43" s="100">
        <v>7156.8</v>
      </c>
      <c r="P43" s="100">
        <v>9</v>
      </c>
      <c r="Q43" s="100">
        <v>9201.6</v>
      </c>
      <c r="R43" s="100">
        <v>5</v>
      </c>
      <c r="S43" s="100">
        <v>5112</v>
      </c>
      <c r="T43" s="100">
        <v>16</v>
      </c>
      <c r="U43" s="100">
        <v>16358.4</v>
      </c>
      <c r="V43" s="100">
        <v>15</v>
      </c>
      <c r="W43" s="100">
        <v>15336</v>
      </c>
      <c r="X43" s="100">
        <v>16</v>
      </c>
      <c r="Y43" s="100">
        <v>16358.4</v>
      </c>
      <c r="Z43" s="100">
        <v>27</v>
      </c>
      <c r="AA43" s="100">
        <v>27604.799999999999</v>
      </c>
      <c r="AB43" s="100">
        <v>14</v>
      </c>
      <c r="AC43" s="100">
        <v>14313.6</v>
      </c>
      <c r="AD43" s="100">
        <v>13</v>
      </c>
      <c r="AE43" s="100">
        <v>13291.199999999999</v>
      </c>
      <c r="AF43" s="100">
        <v>10</v>
      </c>
      <c r="AG43" s="100">
        <v>10224</v>
      </c>
      <c r="AH43" s="100">
        <v>9</v>
      </c>
      <c r="AI43" s="100">
        <v>9201.6</v>
      </c>
      <c r="AJ43" s="100">
        <v>12</v>
      </c>
      <c r="AK43" s="100">
        <v>12268.8</v>
      </c>
      <c r="AL43" s="100">
        <v>20</v>
      </c>
      <c r="AM43" s="100">
        <v>20448</v>
      </c>
      <c r="AN43" s="100">
        <v>13</v>
      </c>
      <c r="AO43" s="100">
        <v>13291.199999999999</v>
      </c>
      <c r="AP43" s="100">
        <v>20</v>
      </c>
      <c r="AQ43" s="100">
        <v>20448</v>
      </c>
      <c r="AR43" s="100">
        <v>12</v>
      </c>
      <c r="AS43" s="100">
        <v>12268.8</v>
      </c>
      <c r="AT43" s="100">
        <v>13</v>
      </c>
      <c r="AU43" s="100">
        <v>13291.199999999999</v>
      </c>
      <c r="AV43" s="100">
        <v>15</v>
      </c>
      <c r="AW43" s="100">
        <v>15336</v>
      </c>
      <c r="AX43" s="100">
        <v>15</v>
      </c>
      <c r="AY43" s="100">
        <v>15336</v>
      </c>
      <c r="AZ43" s="100">
        <v>35</v>
      </c>
      <c r="BA43" s="100">
        <v>35784</v>
      </c>
      <c r="BB43" s="100">
        <v>45</v>
      </c>
      <c r="BC43" s="100">
        <v>46008</v>
      </c>
      <c r="BD43" s="100">
        <v>47</v>
      </c>
      <c r="BE43" s="100">
        <v>48052.799999999996</v>
      </c>
      <c r="BF43" s="100">
        <v>54</v>
      </c>
      <c r="BG43" s="100">
        <v>55209.599999999999</v>
      </c>
      <c r="BH43" s="100">
        <v>29</v>
      </c>
      <c r="BI43" s="100">
        <v>29649.599999999999</v>
      </c>
      <c r="BJ43" s="100">
        <v>26</v>
      </c>
      <c r="BK43" s="100">
        <v>26582.399999999998</v>
      </c>
      <c r="BL43" s="100">
        <v>20</v>
      </c>
      <c r="BM43" s="100">
        <v>20448</v>
      </c>
      <c r="BN43" s="100">
        <v>20</v>
      </c>
      <c r="BO43" s="100">
        <v>20448</v>
      </c>
      <c r="BP43" s="100">
        <v>67</v>
      </c>
      <c r="BQ43" s="100">
        <v>68500.800000000003</v>
      </c>
      <c r="BR43" s="100">
        <v>70</v>
      </c>
      <c r="BS43" s="100">
        <v>71568</v>
      </c>
      <c r="BT43" s="100">
        <v>52</v>
      </c>
      <c r="BU43" s="100">
        <v>53164.799999999996</v>
      </c>
      <c r="BV43" s="100">
        <v>52</v>
      </c>
      <c r="BW43" s="100">
        <v>53164.799999999996</v>
      </c>
      <c r="BX43" s="100">
        <v>8</v>
      </c>
      <c r="BY43" s="100">
        <v>8179.2</v>
      </c>
      <c r="BZ43" s="100">
        <v>11</v>
      </c>
      <c r="CA43" s="100">
        <v>11246.4</v>
      </c>
      <c r="CB43" s="100">
        <v>11</v>
      </c>
      <c r="CC43" s="100">
        <v>11246.4</v>
      </c>
      <c r="CD43" s="100">
        <v>9</v>
      </c>
      <c r="CE43" s="100">
        <v>9201.6</v>
      </c>
      <c r="CF43" s="100">
        <v>34</v>
      </c>
      <c r="CG43" s="100">
        <v>34761.599999999999</v>
      </c>
      <c r="CH43" s="100">
        <v>33</v>
      </c>
      <c r="CI43" s="100">
        <v>33739.199999999997</v>
      </c>
      <c r="CJ43" s="100">
        <v>39</v>
      </c>
      <c r="CK43" s="100">
        <v>39873.599999999999</v>
      </c>
      <c r="CL43" s="100">
        <v>32</v>
      </c>
      <c r="CM43" s="100">
        <v>32716.799999999999</v>
      </c>
      <c r="CN43" s="100">
        <v>59</v>
      </c>
      <c r="CO43" s="100">
        <v>60321.599999999999</v>
      </c>
      <c r="CP43" s="100">
        <v>58.774061868101874</v>
      </c>
      <c r="CQ43" s="100">
        <v>60090.600853947355</v>
      </c>
      <c r="CR43" s="100">
        <v>49.313994374286544</v>
      </c>
      <c r="CS43" s="100">
        <v>50418.62784827056</v>
      </c>
      <c r="CT43" s="100">
        <v>59.665108260308131</v>
      </c>
      <c r="CU43" s="100">
        <v>61001.606685339029</v>
      </c>
    </row>
    <row r="44" spans="2:99">
      <c r="C44" s="99" t="s">
        <v>210</v>
      </c>
      <c r="D44" s="100">
        <v>17</v>
      </c>
      <c r="E44" s="100">
        <v>17380.8</v>
      </c>
      <c r="F44" s="100">
        <v>18</v>
      </c>
      <c r="G44" s="100">
        <v>18403.2</v>
      </c>
      <c r="H44" s="100">
        <v>17</v>
      </c>
      <c r="I44" s="100">
        <v>17380.8</v>
      </c>
      <c r="J44" s="100">
        <v>20</v>
      </c>
      <c r="K44" s="100">
        <v>20448</v>
      </c>
      <c r="L44" s="100">
        <v>8</v>
      </c>
      <c r="M44" s="100">
        <v>8179.2</v>
      </c>
      <c r="N44" s="100">
        <v>8</v>
      </c>
      <c r="O44" s="100">
        <v>8179.2</v>
      </c>
      <c r="P44" s="100">
        <v>9</v>
      </c>
      <c r="Q44" s="100">
        <v>9201.6</v>
      </c>
      <c r="R44" s="100">
        <v>5</v>
      </c>
      <c r="S44" s="100">
        <v>5112</v>
      </c>
      <c r="T44" s="100">
        <v>14</v>
      </c>
      <c r="U44" s="100">
        <v>14313.6</v>
      </c>
      <c r="V44" s="100">
        <v>15</v>
      </c>
      <c r="W44" s="100">
        <v>15336</v>
      </c>
      <c r="X44" s="100">
        <v>17</v>
      </c>
      <c r="Y44" s="100">
        <v>17380.8</v>
      </c>
      <c r="Z44" s="100">
        <v>25</v>
      </c>
      <c r="AA44" s="100">
        <v>25560</v>
      </c>
      <c r="AB44" s="100">
        <v>14</v>
      </c>
      <c r="AC44" s="100">
        <v>14313.6</v>
      </c>
      <c r="AD44" s="100">
        <v>15</v>
      </c>
      <c r="AE44" s="100">
        <v>15336</v>
      </c>
      <c r="AF44" s="100">
        <v>10</v>
      </c>
      <c r="AG44" s="100">
        <v>10224</v>
      </c>
      <c r="AH44" s="100">
        <v>9</v>
      </c>
      <c r="AI44" s="100">
        <v>9201.6</v>
      </c>
      <c r="AJ44" s="100">
        <v>12</v>
      </c>
      <c r="AK44" s="100">
        <v>12268.8</v>
      </c>
      <c r="AL44" s="100">
        <v>19</v>
      </c>
      <c r="AM44" s="100">
        <v>19425.599999999999</v>
      </c>
      <c r="AN44" s="100">
        <v>12</v>
      </c>
      <c r="AO44" s="100">
        <v>12268.8</v>
      </c>
      <c r="AP44" s="100">
        <v>18</v>
      </c>
      <c r="AQ44" s="100">
        <v>18403.2</v>
      </c>
      <c r="AR44" s="100">
        <v>13</v>
      </c>
      <c r="AS44" s="100">
        <v>13291.199999999999</v>
      </c>
      <c r="AT44" s="100">
        <v>14</v>
      </c>
      <c r="AU44" s="100">
        <v>14313.6</v>
      </c>
      <c r="AV44" s="100">
        <v>13</v>
      </c>
      <c r="AW44" s="100">
        <v>13291.199999999999</v>
      </c>
      <c r="AX44" s="100">
        <v>17</v>
      </c>
      <c r="AY44" s="100">
        <v>17380.8</v>
      </c>
      <c r="AZ44" s="100">
        <v>33</v>
      </c>
      <c r="BA44" s="100">
        <v>33739.199999999997</v>
      </c>
      <c r="BB44" s="100">
        <v>42</v>
      </c>
      <c r="BC44" s="100">
        <v>42940.799999999996</v>
      </c>
      <c r="BD44" s="100">
        <v>47</v>
      </c>
      <c r="BE44" s="100">
        <v>48052.799999999996</v>
      </c>
      <c r="BF44" s="100">
        <v>53</v>
      </c>
      <c r="BG44" s="100">
        <v>54187.199999999997</v>
      </c>
      <c r="BH44" s="100">
        <v>27</v>
      </c>
      <c r="BI44" s="100">
        <v>27604.799999999999</v>
      </c>
      <c r="BJ44" s="100">
        <v>27</v>
      </c>
      <c r="BK44" s="100">
        <v>27604.799999999999</v>
      </c>
      <c r="BL44" s="100">
        <v>20</v>
      </c>
      <c r="BM44" s="100">
        <v>20448</v>
      </c>
      <c r="BN44" s="100">
        <v>22</v>
      </c>
      <c r="BO44" s="100">
        <v>22492.799999999999</v>
      </c>
      <c r="BP44" s="100">
        <v>57</v>
      </c>
      <c r="BQ44" s="100">
        <v>58276.799999999996</v>
      </c>
      <c r="BR44" s="100">
        <v>63</v>
      </c>
      <c r="BS44" s="100">
        <v>64411.199999999997</v>
      </c>
      <c r="BT44" s="100">
        <v>53</v>
      </c>
      <c r="BU44" s="100">
        <v>54187.199999999997</v>
      </c>
      <c r="BV44" s="100">
        <v>46</v>
      </c>
      <c r="BW44" s="100">
        <v>47030.400000000001</v>
      </c>
      <c r="BX44" s="100">
        <v>9</v>
      </c>
      <c r="BY44" s="100">
        <v>9201.6</v>
      </c>
      <c r="BZ44" s="100">
        <v>10</v>
      </c>
      <c r="CA44" s="100">
        <v>10224</v>
      </c>
      <c r="CB44" s="100">
        <v>10</v>
      </c>
      <c r="CC44" s="100">
        <v>10224</v>
      </c>
      <c r="CD44" s="100">
        <v>7</v>
      </c>
      <c r="CE44" s="100">
        <v>7156.8</v>
      </c>
      <c r="CF44" s="100">
        <v>32</v>
      </c>
      <c r="CG44" s="100">
        <v>32716.799999999999</v>
      </c>
      <c r="CH44" s="100">
        <v>28</v>
      </c>
      <c r="CI44" s="100">
        <v>28627.200000000001</v>
      </c>
      <c r="CJ44" s="100">
        <v>36</v>
      </c>
      <c r="CK44" s="100">
        <v>36806.400000000001</v>
      </c>
      <c r="CL44" s="100">
        <v>28</v>
      </c>
      <c r="CM44" s="100">
        <v>28627.200000000001</v>
      </c>
      <c r="CN44" s="100">
        <v>61</v>
      </c>
      <c r="CO44" s="100">
        <v>62366.400000000001</v>
      </c>
      <c r="CP44" s="100">
        <v>63.503442261103281</v>
      </c>
      <c r="CQ44" s="100">
        <v>64925.919367751994</v>
      </c>
      <c r="CR44" s="100">
        <v>49.291019176168014</v>
      </c>
      <c r="CS44" s="100">
        <v>50395.13800571418</v>
      </c>
      <c r="CT44" s="100">
        <v>56.880036345816848</v>
      </c>
      <c r="CU44" s="100">
        <v>58154.149159963141</v>
      </c>
    </row>
    <row r="45" spans="2:99">
      <c r="C45" s="99" t="s">
        <v>211</v>
      </c>
      <c r="D45" s="100">
        <v>16</v>
      </c>
      <c r="E45" s="100">
        <v>19987.2</v>
      </c>
      <c r="F45" s="100">
        <v>18</v>
      </c>
      <c r="G45" s="100">
        <v>22485.600000000002</v>
      </c>
      <c r="H45" s="100">
        <v>15</v>
      </c>
      <c r="I45" s="100">
        <v>18738</v>
      </c>
      <c r="J45" s="100">
        <v>22</v>
      </c>
      <c r="K45" s="100">
        <v>27482.400000000001</v>
      </c>
      <c r="L45" s="100">
        <v>7</v>
      </c>
      <c r="M45" s="100">
        <v>8744.4</v>
      </c>
      <c r="N45" s="100">
        <v>7</v>
      </c>
      <c r="O45" s="100">
        <v>8744.4</v>
      </c>
      <c r="P45" s="100">
        <v>9</v>
      </c>
      <c r="Q45" s="100">
        <v>11242.800000000001</v>
      </c>
      <c r="R45" s="100">
        <v>5</v>
      </c>
      <c r="S45" s="100">
        <v>6246</v>
      </c>
      <c r="T45" s="100">
        <v>14</v>
      </c>
      <c r="U45" s="100">
        <v>17488.8</v>
      </c>
      <c r="V45" s="100">
        <v>14</v>
      </c>
      <c r="W45" s="100">
        <v>17488.8</v>
      </c>
      <c r="X45" s="100">
        <v>17</v>
      </c>
      <c r="Y45" s="100">
        <v>21236.400000000001</v>
      </c>
      <c r="Z45" s="100">
        <v>28</v>
      </c>
      <c r="AA45" s="100">
        <v>34977.599999999999</v>
      </c>
      <c r="AB45" s="100">
        <v>13</v>
      </c>
      <c r="AC45" s="100">
        <v>16239.6</v>
      </c>
      <c r="AD45" s="100">
        <v>13</v>
      </c>
      <c r="AE45" s="100">
        <v>16239.6</v>
      </c>
      <c r="AF45" s="100">
        <v>9</v>
      </c>
      <c r="AG45" s="100">
        <v>11242.800000000001</v>
      </c>
      <c r="AH45" s="100">
        <v>10</v>
      </c>
      <c r="AI45" s="100">
        <v>12492</v>
      </c>
      <c r="AJ45" s="100">
        <v>11</v>
      </c>
      <c r="AK45" s="100">
        <v>13741.2</v>
      </c>
      <c r="AL45" s="100">
        <v>20</v>
      </c>
      <c r="AM45" s="100">
        <v>24984</v>
      </c>
      <c r="AN45" s="100">
        <v>14</v>
      </c>
      <c r="AO45" s="100">
        <v>17488.8</v>
      </c>
      <c r="AP45" s="100">
        <v>20</v>
      </c>
      <c r="AQ45" s="100">
        <v>24984</v>
      </c>
      <c r="AR45" s="100">
        <v>13</v>
      </c>
      <c r="AS45" s="100">
        <v>16239.6</v>
      </c>
      <c r="AT45" s="100">
        <v>14</v>
      </c>
      <c r="AU45" s="100">
        <v>17488.8</v>
      </c>
      <c r="AV45" s="100">
        <v>14</v>
      </c>
      <c r="AW45" s="100">
        <v>17488.8</v>
      </c>
      <c r="AX45" s="100">
        <v>15</v>
      </c>
      <c r="AY45" s="100">
        <v>18738</v>
      </c>
      <c r="AZ45" s="100">
        <v>36</v>
      </c>
      <c r="BA45" s="100">
        <v>44971.200000000004</v>
      </c>
      <c r="BB45" s="100">
        <v>44</v>
      </c>
      <c r="BC45" s="100">
        <v>54964.800000000003</v>
      </c>
      <c r="BD45" s="100">
        <v>51</v>
      </c>
      <c r="BE45" s="100">
        <v>63709.200000000004</v>
      </c>
      <c r="BF45" s="100">
        <v>54</v>
      </c>
      <c r="BG45" s="100">
        <v>67456.800000000003</v>
      </c>
      <c r="BH45" s="100">
        <v>30</v>
      </c>
      <c r="BI45" s="100">
        <v>37476</v>
      </c>
      <c r="BJ45" s="100">
        <v>26</v>
      </c>
      <c r="BK45" s="100">
        <v>32479.200000000001</v>
      </c>
      <c r="BL45" s="100">
        <v>18</v>
      </c>
      <c r="BM45" s="100">
        <v>22485.600000000002</v>
      </c>
      <c r="BN45" s="100">
        <v>20</v>
      </c>
      <c r="BO45" s="100">
        <v>24984</v>
      </c>
      <c r="BP45" s="100">
        <v>67</v>
      </c>
      <c r="BQ45" s="100">
        <v>83696.400000000009</v>
      </c>
      <c r="BR45" s="100">
        <v>62</v>
      </c>
      <c r="BS45" s="100">
        <v>77450.400000000009</v>
      </c>
      <c r="BT45" s="100">
        <v>52</v>
      </c>
      <c r="BU45" s="100">
        <v>64958.400000000001</v>
      </c>
      <c r="BV45" s="100">
        <v>50</v>
      </c>
      <c r="BW45" s="100">
        <v>62460</v>
      </c>
      <c r="BX45" s="100">
        <v>8</v>
      </c>
      <c r="BY45" s="100">
        <v>9993.6</v>
      </c>
      <c r="BZ45" s="100">
        <v>11</v>
      </c>
      <c r="CA45" s="100">
        <v>13741.2</v>
      </c>
      <c r="CB45" s="100">
        <v>11</v>
      </c>
      <c r="CC45" s="100">
        <v>13741.2</v>
      </c>
      <c r="CD45" s="100">
        <v>8</v>
      </c>
      <c r="CE45" s="100">
        <v>9993.6</v>
      </c>
      <c r="CF45" s="100">
        <v>34</v>
      </c>
      <c r="CG45" s="100">
        <v>42472.800000000003</v>
      </c>
      <c r="CH45" s="100">
        <v>28</v>
      </c>
      <c r="CI45" s="100">
        <v>34977.599999999999</v>
      </c>
      <c r="CJ45" s="100">
        <v>37</v>
      </c>
      <c r="CK45" s="100">
        <v>46220.4</v>
      </c>
      <c r="CL45" s="100">
        <v>30</v>
      </c>
      <c r="CM45" s="100">
        <v>37476</v>
      </c>
      <c r="CN45" s="100">
        <v>53.577010734558286</v>
      </c>
      <c r="CO45" s="100">
        <v>66928.401809610208</v>
      </c>
      <c r="CP45" s="100">
        <v>56.653786487213608</v>
      </c>
      <c r="CQ45" s="100">
        <v>70771.910079827241</v>
      </c>
      <c r="CR45" s="100">
        <v>45.291019176168014</v>
      </c>
      <c r="CS45" s="100">
        <v>56577.541154869083</v>
      </c>
      <c r="CT45" s="100">
        <v>59.321223323494173</v>
      </c>
      <c r="CU45" s="100">
        <v>74104.07217570892</v>
      </c>
    </row>
    <row r="46" spans="2:99">
      <c r="C46" s="99" t="s">
        <v>212</v>
      </c>
      <c r="D46" s="100">
        <v>16</v>
      </c>
      <c r="E46" s="100">
        <v>19392</v>
      </c>
      <c r="F46" s="100">
        <v>17</v>
      </c>
      <c r="G46" s="100">
        <v>20604</v>
      </c>
      <c r="H46" s="100">
        <v>17</v>
      </c>
      <c r="I46" s="100">
        <v>20604</v>
      </c>
      <c r="J46" s="100">
        <v>19</v>
      </c>
      <c r="K46" s="100">
        <v>23028</v>
      </c>
      <c r="L46" s="100">
        <v>8</v>
      </c>
      <c r="M46" s="100">
        <v>9696</v>
      </c>
      <c r="N46" s="100">
        <v>8</v>
      </c>
      <c r="O46" s="100">
        <v>9696</v>
      </c>
      <c r="P46" s="100">
        <v>9</v>
      </c>
      <c r="Q46" s="100">
        <v>10908</v>
      </c>
      <c r="R46" s="100">
        <v>5</v>
      </c>
      <c r="S46" s="100">
        <v>6060</v>
      </c>
      <c r="T46" s="100">
        <v>16</v>
      </c>
      <c r="U46" s="100">
        <v>19392</v>
      </c>
      <c r="V46" s="100">
        <v>14</v>
      </c>
      <c r="W46" s="100">
        <v>16968</v>
      </c>
      <c r="X46" s="100">
        <v>18</v>
      </c>
      <c r="Y46" s="100">
        <v>21816</v>
      </c>
      <c r="Z46" s="100">
        <v>26</v>
      </c>
      <c r="AA46" s="100">
        <v>31512</v>
      </c>
      <c r="AB46" s="100">
        <v>12</v>
      </c>
      <c r="AC46" s="100">
        <v>14544</v>
      </c>
      <c r="AD46" s="100">
        <v>13</v>
      </c>
      <c r="AE46" s="100">
        <v>15756</v>
      </c>
      <c r="AF46" s="100">
        <v>10</v>
      </c>
      <c r="AG46" s="100">
        <v>12120</v>
      </c>
      <c r="AH46" s="100">
        <v>9</v>
      </c>
      <c r="AI46" s="100">
        <v>10908</v>
      </c>
      <c r="AJ46" s="100">
        <v>14</v>
      </c>
      <c r="AK46" s="100">
        <v>16968</v>
      </c>
      <c r="AL46" s="100">
        <v>20</v>
      </c>
      <c r="AM46" s="100">
        <v>24240</v>
      </c>
      <c r="AN46" s="100">
        <v>12</v>
      </c>
      <c r="AO46" s="100">
        <v>14544</v>
      </c>
      <c r="AP46" s="100">
        <v>19</v>
      </c>
      <c r="AQ46" s="100">
        <v>23028</v>
      </c>
      <c r="AR46" s="100">
        <v>12</v>
      </c>
      <c r="AS46" s="100">
        <v>14544</v>
      </c>
      <c r="AT46" s="100">
        <v>13</v>
      </c>
      <c r="AU46" s="100">
        <v>15756</v>
      </c>
      <c r="AV46" s="100">
        <v>13</v>
      </c>
      <c r="AW46" s="100">
        <v>15756</v>
      </c>
      <c r="AX46" s="100">
        <v>14</v>
      </c>
      <c r="AY46" s="100">
        <v>16968</v>
      </c>
      <c r="AZ46" s="100">
        <v>34</v>
      </c>
      <c r="BA46" s="100">
        <v>41208</v>
      </c>
      <c r="BB46" s="100">
        <v>40</v>
      </c>
      <c r="BC46" s="100">
        <v>48480</v>
      </c>
      <c r="BD46" s="100">
        <v>46</v>
      </c>
      <c r="BE46" s="100">
        <v>55752</v>
      </c>
      <c r="BF46" s="100">
        <v>47</v>
      </c>
      <c r="BG46" s="100">
        <v>56964</v>
      </c>
      <c r="BH46" s="100">
        <v>29</v>
      </c>
      <c r="BI46" s="100">
        <v>35148</v>
      </c>
      <c r="BJ46" s="100">
        <v>28</v>
      </c>
      <c r="BK46" s="100">
        <v>33936</v>
      </c>
      <c r="BL46" s="100">
        <v>20</v>
      </c>
      <c r="BM46" s="100">
        <v>24240</v>
      </c>
      <c r="BN46" s="100">
        <v>22</v>
      </c>
      <c r="BO46" s="100">
        <v>26664</v>
      </c>
      <c r="BP46" s="100">
        <v>56</v>
      </c>
      <c r="BQ46" s="100">
        <v>67872</v>
      </c>
      <c r="BR46" s="100">
        <v>59</v>
      </c>
      <c r="BS46" s="100">
        <v>71508</v>
      </c>
      <c r="BT46" s="100">
        <v>49</v>
      </c>
      <c r="BU46" s="100">
        <v>59388</v>
      </c>
      <c r="BV46" s="100">
        <v>49</v>
      </c>
      <c r="BW46" s="100">
        <v>59388</v>
      </c>
      <c r="BX46" s="100">
        <v>8</v>
      </c>
      <c r="BY46" s="100">
        <v>9696</v>
      </c>
      <c r="BZ46" s="100">
        <v>9</v>
      </c>
      <c r="CA46" s="100">
        <v>10908</v>
      </c>
      <c r="CB46" s="100">
        <v>11</v>
      </c>
      <c r="CC46" s="100">
        <v>13332</v>
      </c>
      <c r="CD46" s="100">
        <v>8</v>
      </c>
      <c r="CE46" s="100">
        <v>9696</v>
      </c>
      <c r="CF46" s="100">
        <v>32</v>
      </c>
      <c r="CG46" s="100">
        <v>38784</v>
      </c>
      <c r="CH46" s="100">
        <v>30</v>
      </c>
      <c r="CI46" s="100">
        <v>36360</v>
      </c>
      <c r="CJ46" s="100">
        <v>35</v>
      </c>
      <c r="CK46" s="100">
        <v>42420</v>
      </c>
      <c r="CL46" s="100">
        <v>27</v>
      </c>
      <c r="CM46" s="100">
        <v>32724</v>
      </c>
      <c r="CN46" s="100">
        <v>51.766252022705281</v>
      </c>
      <c r="CO46" s="100">
        <v>62740.697451518798</v>
      </c>
      <c r="CP46" s="100">
        <v>63.533511106325349</v>
      </c>
      <c r="CQ46" s="100">
        <v>77002.61546086632</v>
      </c>
      <c r="CR46" s="100">
        <v>40.321652773659387</v>
      </c>
      <c r="CS46" s="100">
        <v>48869.843161675177</v>
      </c>
      <c r="CT46" s="100">
        <v>56.622122643206382</v>
      </c>
      <c r="CU46" s="100">
        <v>68626.012643566137</v>
      </c>
    </row>
    <row r="47" spans="2:99">
      <c r="C47" s="99" t="s">
        <v>213</v>
      </c>
      <c r="D47" s="100">
        <v>16</v>
      </c>
      <c r="E47" s="100">
        <v>24441.599999999999</v>
      </c>
      <c r="F47" s="100">
        <v>17</v>
      </c>
      <c r="G47" s="100">
        <v>25969.199999999997</v>
      </c>
      <c r="H47" s="100">
        <v>14</v>
      </c>
      <c r="I47" s="100">
        <v>21386.399999999998</v>
      </c>
      <c r="J47" s="100">
        <v>21</v>
      </c>
      <c r="K47" s="100">
        <v>32079.599999999999</v>
      </c>
      <c r="L47" s="100">
        <v>8</v>
      </c>
      <c r="M47" s="100">
        <v>12220.8</v>
      </c>
      <c r="N47" s="100">
        <v>7</v>
      </c>
      <c r="O47" s="100">
        <v>10693.199999999999</v>
      </c>
      <c r="P47" s="100">
        <v>9</v>
      </c>
      <c r="Q47" s="100">
        <v>13748.4</v>
      </c>
      <c r="R47" s="100">
        <v>5</v>
      </c>
      <c r="S47" s="100">
        <v>7638</v>
      </c>
      <c r="T47" s="100">
        <v>14</v>
      </c>
      <c r="U47" s="100">
        <v>21386.399999999998</v>
      </c>
      <c r="V47" s="100">
        <v>13</v>
      </c>
      <c r="W47" s="100">
        <v>19858.8</v>
      </c>
      <c r="X47" s="100">
        <v>15</v>
      </c>
      <c r="Y47" s="100">
        <v>22914</v>
      </c>
      <c r="Z47" s="100">
        <v>23</v>
      </c>
      <c r="AA47" s="100">
        <v>35134.799999999996</v>
      </c>
      <c r="AB47" s="100">
        <v>14</v>
      </c>
      <c r="AC47" s="100">
        <v>21386.399999999998</v>
      </c>
      <c r="AD47" s="100">
        <v>14</v>
      </c>
      <c r="AE47" s="100">
        <v>21386.399999999998</v>
      </c>
      <c r="AF47" s="100">
        <v>10</v>
      </c>
      <c r="AG47" s="100">
        <v>15276</v>
      </c>
      <c r="AH47" s="100">
        <v>10</v>
      </c>
      <c r="AI47" s="100">
        <v>15276</v>
      </c>
      <c r="AJ47" s="100">
        <v>12</v>
      </c>
      <c r="AK47" s="100">
        <v>18331.199999999997</v>
      </c>
      <c r="AL47" s="100">
        <v>19</v>
      </c>
      <c r="AM47" s="100">
        <v>29024.399999999998</v>
      </c>
      <c r="AN47" s="100">
        <v>13</v>
      </c>
      <c r="AO47" s="100">
        <v>19858.8</v>
      </c>
      <c r="AP47" s="100">
        <v>17</v>
      </c>
      <c r="AQ47" s="100">
        <v>25969.199999999997</v>
      </c>
      <c r="AR47" s="100">
        <v>11</v>
      </c>
      <c r="AS47" s="100">
        <v>16803.599999999999</v>
      </c>
      <c r="AT47" s="100">
        <v>14</v>
      </c>
      <c r="AU47" s="100">
        <v>21386.399999999998</v>
      </c>
      <c r="AV47" s="100">
        <v>14</v>
      </c>
      <c r="AW47" s="100">
        <v>21386.399999999998</v>
      </c>
      <c r="AX47" s="100">
        <v>15</v>
      </c>
      <c r="AY47" s="100">
        <v>22914</v>
      </c>
      <c r="AZ47" s="100">
        <v>35</v>
      </c>
      <c r="BA47" s="100">
        <v>53466</v>
      </c>
      <c r="BB47" s="100">
        <v>40</v>
      </c>
      <c r="BC47" s="100">
        <v>61104</v>
      </c>
      <c r="BD47" s="100">
        <v>49</v>
      </c>
      <c r="BE47" s="100">
        <v>74852.399999999994</v>
      </c>
      <c r="BF47" s="100">
        <v>53</v>
      </c>
      <c r="BG47" s="100">
        <v>80962.799999999988</v>
      </c>
      <c r="BH47" s="100">
        <v>26</v>
      </c>
      <c r="BI47" s="100">
        <v>39717.599999999999</v>
      </c>
      <c r="BJ47" s="100">
        <v>27</v>
      </c>
      <c r="BK47" s="100">
        <v>41245.199999999997</v>
      </c>
      <c r="BL47" s="100">
        <v>18</v>
      </c>
      <c r="BM47" s="100">
        <v>27496.799999999999</v>
      </c>
      <c r="BN47" s="100">
        <v>21</v>
      </c>
      <c r="BO47" s="100">
        <v>32079.599999999999</v>
      </c>
      <c r="BP47" s="100">
        <v>55</v>
      </c>
      <c r="BQ47" s="100">
        <v>84018</v>
      </c>
      <c r="BR47" s="100">
        <v>61</v>
      </c>
      <c r="BS47" s="100">
        <v>93183.599999999991</v>
      </c>
      <c r="BT47" s="100">
        <v>48</v>
      </c>
      <c r="BU47" s="100">
        <v>73324.799999999988</v>
      </c>
      <c r="BV47" s="100">
        <v>45</v>
      </c>
      <c r="BW47" s="100">
        <v>68742</v>
      </c>
      <c r="BX47" s="100">
        <v>8</v>
      </c>
      <c r="BY47" s="100">
        <v>12220.8</v>
      </c>
      <c r="BZ47" s="100">
        <v>9</v>
      </c>
      <c r="CA47" s="100">
        <v>13748.4</v>
      </c>
      <c r="CB47" s="100">
        <v>12</v>
      </c>
      <c r="CC47" s="100">
        <v>18331.199999999997</v>
      </c>
      <c r="CD47" s="100">
        <v>8</v>
      </c>
      <c r="CE47" s="100">
        <v>12220.8</v>
      </c>
      <c r="CF47" s="100">
        <v>34</v>
      </c>
      <c r="CG47" s="100">
        <v>51938.399999999994</v>
      </c>
      <c r="CH47" s="100">
        <v>31</v>
      </c>
      <c r="CI47" s="100">
        <v>47355.6</v>
      </c>
      <c r="CJ47" s="100">
        <v>33</v>
      </c>
      <c r="CK47" s="100">
        <v>50410.799999999996</v>
      </c>
      <c r="CL47" s="100">
        <v>28</v>
      </c>
      <c r="CM47" s="100">
        <v>42772.799999999996</v>
      </c>
      <c r="CN47" s="100">
        <v>55.766252022705281</v>
      </c>
      <c r="CO47" s="100">
        <v>85188.526589884583</v>
      </c>
      <c r="CP47" s="100">
        <v>58.503442261103281</v>
      </c>
      <c r="CQ47" s="100">
        <v>89369.858398061362</v>
      </c>
      <c r="CR47" s="100">
        <v>40.306335974913701</v>
      </c>
      <c r="CS47" s="100">
        <v>61571.958835278165</v>
      </c>
      <c r="CT47" s="100">
        <v>55.493165791901156</v>
      </c>
      <c r="CU47" s="100">
        <v>84771.360063708198</v>
      </c>
    </row>
    <row r="48" spans="2:99">
      <c r="C48" s="99" t="s">
        <v>214</v>
      </c>
      <c r="D48" s="100">
        <v>16</v>
      </c>
      <c r="E48" s="100">
        <v>13881.6</v>
      </c>
      <c r="F48" s="100">
        <v>19</v>
      </c>
      <c r="G48" s="100">
        <v>16484.400000000001</v>
      </c>
      <c r="H48" s="100">
        <v>16</v>
      </c>
      <c r="I48" s="100">
        <v>13881.6</v>
      </c>
      <c r="J48" s="100">
        <v>20</v>
      </c>
      <c r="K48" s="100">
        <v>17352</v>
      </c>
      <c r="L48" s="100">
        <v>8</v>
      </c>
      <c r="M48" s="100">
        <v>6940.8</v>
      </c>
      <c r="N48" s="100">
        <v>7</v>
      </c>
      <c r="O48" s="100">
        <v>6073.2</v>
      </c>
      <c r="P48" s="100">
        <v>8</v>
      </c>
      <c r="Q48" s="100">
        <v>6940.8</v>
      </c>
      <c r="R48" s="100">
        <v>5</v>
      </c>
      <c r="S48" s="100">
        <v>4338</v>
      </c>
      <c r="T48" s="100">
        <v>15</v>
      </c>
      <c r="U48" s="100">
        <v>13014</v>
      </c>
      <c r="V48" s="100">
        <v>16</v>
      </c>
      <c r="W48" s="100">
        <v>13881.6</v>
      </c>
      <c r="X48" s="100">
        <v>16</v>
      </c>
      <c r="Y48" s="100">
        <v>13881.6</v>
      </c>
      <c r="Z48" s="100">
        <v>25</v>
      </c>
      <c r="AA48" s="100">
        <v>21690</v>
      </c>
      <c r="AB48" s="100">
        <v>14</v>
      </c>
      <c r="AC48" s="100">
        <v>12146.4</v>
      </c>
      <c r="AD48" s="100">
        <v>13</v>
      </c>
      <c r="AE48" s="100">
        <v>11278.800000000001</v>
      </c>
      <c r="AF48" s="100">
        <v>10</v>
      </c>
      <c r="AG48" s="100">
        <v>8676</v>
      </c>
      <c r="AH48" s="100">
        <v>11</v>
      </c>
      <c r="AI48" s="100">
        <v>9543.6</v>
      </c>
      <c r="AJ48" s="100">
        <v>13</v>
      </c>
      <c r="AK48" s="100">
        <v>11278.800000000001</v>
      </c>
      <c r="AL48" s="100">
        <v>20</v>
      </c>
      <c r="AM48" s="100">
        <v>17352</v>
      </c>
      <c r="AN48" s="100">
        <v>13</v>
      </c>
      <c r="AO48" s="100">
        <v>11278.800000000001</v>
      </c>
      <c r="AP48" s="100">
        <v>21</v>
      </c>
      <c r="AQ48" s="100">
        <v>18219.600000000002</v>
      </c>
      <c r="AR48" s="100">
        <v>13</v>
      </c>
      <c r="AS48" s="100">
        <v>11278.800000000001</v>
      </c>
      <c r="AT48" s="100">
        <v>13</v>
      </c>
      <c r="AU48" s="100">
        <v>11278.800000000001</v>
      </c>
      <c r="AV48" s="100">
        <v>13</v>
      </c>
      <c r="AW48" s="100">
        <v>11278.800000000001</v>
      </c>
      <c r="AX48" s="100">
        <v>15</v>
      </c>
      <c r="AY48" s="100">
        <v>13014</v>
      </c>
      <c r="AZ48" s="100">
        <v>37</v>
      </c>
      <c r="BA48" s="100">
        <v>32101.200000000001</v>
      </c>
      <c r="BB48" s="100">
        <v>43</v>
      </c>
      <c r="BC48" s="100">
        <v>37306.800000000003</v>
      </c>
      <c r="BD48" s="100">
        <v>47</v>
      </c>
      <c r="BE48" s="100">
        <v>40777.200000000004</v>
      </c>
      <c r="BF48" s="100">
        <v>49</v>
      </c>
      <c r="BG48" s="100">
        <v>42512.4</v>
      </c>
      <c r="BH48" s="100">
        <v>27</v>
      </c>
      <c r="BI48" s="100">
        <v>23425.200000000001</v>
      </c>
      <c r="BJ48" s="100">
        <v>24</v>
      </c>
      <c r="BK48" s="100">
        <v>20822.400000000001</v>
      </c>
      <c r="BL48" s="100">
        <v>21</v>
      </c>
      <c r="BM48" s="100">
        <v>18219.600000000002</v>
      </c>
      <c r="BN48" s="100">
        <v>21</v>
      </c>
      <c r="BO48" s="100">
        <v>18219.600000000002</v>
      </c>
      <c r="BP48" s="100">
        <v>67</v>
      </c>
      <c r="BQ48" s="100">
        <v>58129.200000000004</v>
      </c>
      <c r="BR48" s="100">
        <v>62</v>
      </c>
      <c r="BS48" s="100">
        <v>53791.200000000004</v>
      </c>
      <c r="BT48" s="100">
        <v>57</v>
      </c>
      <c r="BU48" s="100">
        <v>49453.200000000004</v>
      </c>
      <c r="BV48" s="100">
        <v>50</v>
      </c>
      <c r="BW48" s="100">
        <v>43380</v>
      </c>
      <c r="BX48" s="100">
        <v>8</v>
      </c>
      <c r="BY48" s="100">
        <v>6940.8</v>
      </c>
      <c r="BZ48" s="100">
        <v>9</v>
      </c>
      <c r="CA48" s="100">
        <v>7808.4000000000005</v>
      </c>
      <c r="CB48" s="100">
        <v>12</v>
      </c>
      <c r="CC48" s="100">
        <v>10411.200000000001</v>
      </c>
      <c r="CD48" s="100">
        <v>7</v>
      </c>
      <c r="CE48" s="100">
        <v>6073.2</v>
      </c>
      <c r="CF48" s="100">
        <v>39</v>
      </c>
      <c r="CG48" s="100">
        <v>33836.400000000001</v>
      </c>
      <c r="CH48" s="100">
        <v>34</v>
      </c>
      <c r="CI48" s="100">
        <v>29498.400000000001</v>
      </c>
      <c r="CJ48" s="100">
        <v>35</v>
      </c>
      <c r="CK48" s="100">
        <v>30366</v>
      </c>
      <c r="CL48" s="100">
        <v>29</v>
      </c>
      <c r="CM48" s="100">
        <v>25160.400000000001</v>
      </c>
      <c r="CN48" s="100">
        <v>55.860872666778775</v>
      </c>
      <c r="CO48" s="100">
        <v>48464.893125697265</v>
      </c>
      <c r="CP48" s="100">
        <v>58.743993022879806</v>
      </c>
      <c r="CQ48" s="100">
        <v>50966.288346650523</v>
      </c>
      <c r="CR48" s="100">
        <v>42.344627971777911</v>
      </c>
      <c r="CS48" s="100">
        <v>36738.199228314515</v>
      </c>
      <c r="CT48" s="100">
        <v>58.57913702610464</v>
      </c>
      <c r="CU48" s="100">
        <v>50823.259283848383</v>
      </c>
    </row>
    <row r="49" spans="2:99">
      <c r="B49" s="99" t="s">
        <v>129</v>
      </c>
      <c r="C49" s="99" t="s">
        <v>215</v>
      </c>
      <c r="D49" s="100">
        <v>20</v>
      </c>
      <c r="E49" s="100">
        <v>19704</v>
      </c>
      <c r="F49" s="100">
        <v>21</v>
      </c>
      <c r="G49" s="100">
        <v>20689.199999999997</v>
      </c>
      <c r="H49" s="100">
        <v>13</v>
      </c>
      <c r="I49" s="100">
        <v>12807.599999999999</v>
      </c>
      <c r="J49" s="100">
        <v>19.468966219447658</v>
      </c>
      <c r="K49" s="100">
        <v>19180.82551939983</v>
      </c>
      <c r="L49" s="100">
        <v>52.572079010996184</v>
      </c>
      <c r="M49" s="100">
        <v>51794.012241633434</v>
      </c>
      <c r="N49" s="100">
        <v>49.676912070965329</v>
      </c>
      <c r="O49" s="100">
        <v>48941.69377231504</v>
      </c>
      <c r="P49" s="100">
        <v>29.619708671531082</v>
      </c>
      <c r="Q49" s="100">
        <v>29181.336983192421</v>
      </c>
      <c r="R49" s="100">
        <v>52.569838075067473</v>
      </c>
      <c r="S49" s="100">
        <v>51791.804471556468</v>
      </c>
      <c r="T49" s="100">
        <v>10.321235805762425</v>
      </c>
      <c r="U49" s="100">
        <v>10168.48151583714</v>
      </c>
      <c r="V49" s="100">
        <v>6.5744027491458077</v>
      </c>
      <c r="W49" s="100">
        <v>6477.1015884584494</v>
      </c>
      <c r="X49" s="100">
        <v>6.4702085759797754</v>
      </c>
      <c r="Y49" s="100">
        <v>6374.4494890552742</v>
      </c>
      <c r="Z49" s="100">
        <v>5.5216781209575627</v>
      </c>
      <c r="AA49" s="100">
        <v>5439.9572847673908</v>
      </c>
      <c r="AB49" s="100">
        <v>26.370502924806232</v>
      </c>
      <c r="AC49" s="100">
        <v>25980.219481519096</v>
      </c>
      <c r="AD49" s="100">
        <v>25.412741960023808</v>
      </c>
      <c r="AE49" s="100">
        <v>25036.633379015453</v>
      </c>
      <c r="AF49" s="100">
        <v>26.267300183617813</v>
      </c>
      <c r="AG49" s="100">
        <v>25878.544140900267</v>
      </c>
      <c r="AH49" s="100">
        <v>28.306819055741961</v>
      </c>
      <c r="AI49" s="100">
        <v>27887.878133716978</v>
      </c>
      <c r="AJ49" s="100">
        <v>27.40296135503074</v>
      </c>
      <c r="AK49" s="100">
        <v>26997.397526976285</v>
      </c>
      <c r="AL49" s="100">
        <v>34.468108992820227</v>
      </c>
      <c r="AM49" s="100">
        <v>33957.980979726482</v>
      </c>
      <c r="AN49" s="100">
        <v>35.351999515525002</v>
      </c>
      <c r="AO49" s="100">
        <v>34828.789922695229</v>
      </c>
      <c r="AP49" s="100">
        <v>21.409463417354864</v>
      </c>
      <c r="AQ49" s="100">
        <v>21092.603358778011</v>
      </c>
      <c r="AR49" s="100">
        <v>11.690080123836683</v>
      </c>
      <c r="AS49" s="100">
        <v>11517.0669380039</v>
      </c>
      <c r="AT49" s="100">
        <v>17</v>
      </c>
      <c r="AU49" s="100">
        <v>16748.399999999998</v>
      </c>
      <c r="AV49" s="100">
        <v>16</v>
      </c>
      <c r="AW49" s="100">
        <v>15763.199999999999</v>
      </c>
      <c r="AX49" s="100">
        <v>13.867148767399895</v>
      </c>
      <c r="AY49" s="100">
        <v>13661.914965642376</v>
      </c>
      <c r="AZ49" s="100">
        <v>8.6626918735942517</v>
      </c>
      <c r="BA49" s="100">
        <v>8534.4840338650556</v>
      </c>
      <c r="BB49" s="100">
        <v>14</v>
      </c>
      <c r="BC49" s="100">
        <v>13792.8</v>
      </c>
      <c r="BD49" s="100">
        <v>7</v>
      </c>
      <c r="BE49" s="100">
        <v>6896.4</v>
      </c>
      <c r="BF49" s="100">
        <v>13</v>
      </c>
      <c r="BG49" s="100">
        <v>12807.599999999999</v>
      </c>
      <c r="BH49" s="100">
        <v>17.90465210109398</v>
      </c>
      <c r="BI49" s="100">
        <v>17639.66324999779</v>
      </c>
      <c r="BJ49" s="100">
        <v>11.646004760453533</v>
      </c>
      <c r="BK49" s="100">
        <v>11473.643889998819</v>
      </c>
      <c r="BL49" s="100">
        <v>14.16619383853431</v>
      </c>
      <c r="BM49" s="100">
        <v>13956.534169724002</v>
      </c>
      <c r="BN49" s="100">
        <v>15</v>
      </c>
      <c r="BO49" s="100">
        <v>14777.999999999998</v>
      </c>
      <c r="BP49" s="100">
        <v>8.1843348948136132</v>
      </c>
      <c r="BQ49" s="100">
        <v>8063.2067383703716</v>
      </c>
      <c r="BR49" s="100">
        <v>10.712378578445678</v>
      </c>
      <c r="BS49" s="100">
        <v>10553.835375484681</v>
      </c>
      <c r="BT49" s="100">
        <v>9.9567979079178599</v>
      </c>
      <c r="BU49" s="100">
        <v>9809.4372988806754</v>
      </c>
      <c r="BV49" s="100">
        <v>6.6251855012045731</v>
      </c>
      <c r="BW49" s="100">
        <v>6527.1327557867453</v>
      </c>
      <c r="BX49" s="100">
        <v>5.5244544891576739</v>
      </c>
      <c r="BY49" s="100">
        <v>5442.6925627181399</v>
      </c>
      <c r="BZ49" s="100">
        <v>6.4652608856711549</v>
      </c>
      <c r="CA49" s="100">
        <v>6369.5750245632216</v>
      </c>
      <c r="CB49" s="100">
        <v>4.5067422262853611</v>
      </c>
      <c r="CC49" s="100">
        <v>4440.0424413363371</v>
      </c>
      <c r="CD49" s="100">
        <v>7.4166742742017853</v>
      </c>
      <c r="CE49" s="100">
        <v>7306.9074949435981</v>
      </c>
      <c r="CF49" s="100">
        <v>17.238957316938567</v>
      </c>
      <c r="CG49" s="100">
        <v>16983.820748647875</v>
      </c>
      <c r="CH49" s="100">
        <v>26.23097452362688</v>
      </c>
      <c r="CI49" s="100">
        <v>25842.756100677201</v>
      </c>
      <c r="CJ49" s="100">
        <v>18.187989232158849</v>
      </c>
      <c r="CK49" s="100">
        <v>17918.806991522895</v>
      </c>
      <c r="CL49" s="100">
        <v>15.198018288998769</v>
      </c>
      <c r="CM49" s="100">
        <v>14973.087618321586</v>
      </c>
      <c r="CN49" s="100">
        <v>14</v>
      </c>
      <c r="CO49" s="100">
        <v>13792.8</v>
      </c>
      <c r="CP49" s="100">
        <v>15</v>
      </c>
      <c r="CQ49" s="100">
        <v>14777.999999999998</v>
      </c>
      <c r="CR49" s="100">
        <v>10.19382521385509</v>
      </c>
      <c r="CS49" s="100">
        <v>10042.956600690035</v>
      </c>
      <c r="CT49" s="100">
        <v>17.018525118815369</v>
      </c>
      <c r="CU49" s="100">
        <v>16766.6509470569</v>
      </c>
    </row>
    <row r="50" spans="2:99">
      <c r="C50" s="99" t="s">
        <v>216</v>
      </c>
      <c r="D50" s="100">
        <v>20</v>
      </c>
      <c r="E50" s="100">
        <v>5640</v>
      </c>
      <c r="F50" s="100">
        <v>24</v>
      </c>
      <c r="G50" s="100">
        <v>6768</v>
      </c>
      <c r="H50" s="100">
        <v>14</v>
      </c>
      <c r="I50" s="100">
        <v>3948</v>
      </c>
      <c r="J50" s="100">
        <v>25</v>
      </c>
      <c r="K50" s="100">
        <v>7050</v>
      </c>
      <c r="L50" s="100">
        <v>55</v>
      </c>
      <c r="M50" s="100">
        <v>15510</v>
      </c>
      <c r="N50" s="100">
        <v>54</v>
      </c>
      <c r="O50" s="100">
        <v>15228</v>
      </c>
      <c r="P50" s="100">
        <v>31</v>
      </c>
      <c r="Q50" s="100">
        <v>8742</v>
      </c>
      <c r="R50" s="100">
        <v>55</v>
      </c>
      <c r="S50" s="100">
        <v>15510</v>
      </c>
      <c r="T50" s="100">
        <v>9</v>
      </c>
      <c r="U50" s="100">
        <v>2538</v>
      </c>
      <c r="V50" s="100">
        <v>7</v>
      </c>
      <c r="W50" s="100">
        <v>1974</v>
      </c>
      <c r="X50" s="100">
        <v>7</v>
      </c>
      <c r="Y50" s="100">
        <v>1974</v>
      </c>
      <c r="Z50" s="100">
        <v>5</v>
      </c>
      <c r="AA50" s="100">
        <v>1410</v>
      </c>
      <c r="AB50" s="100">
        <v>24</v>
      </c>
      <c r="AC50" s="100">
        <v>6768</v>
      </c>
      <c r="AD50" s="100">
        <v>26</v>
      </c>
      <c r="AE50" s="100">
        <v>7332</v>
      </c>
      <c r="AF50" s="100">
        <v>29</v>
      </c>
      <c r="AG50" s="100">
        <v>8178</v>
      </c>
      <c r="AH50" s="100">
        <v>29</v>
      </c>
      <c r="AI50" s="100">
        <v>8178</v>
      </c>
      <c r="AJ50" s="100">
        <v>31</v>
      </c>
      <c r="AK50" s="100">
        <v>8742</v>
      </c>
      <c r="AL50" s="100">
        <v>36</v>
      </c>
      <c r="AM50" s="100">
        <v>10152</v>
      </c>
      <c r="AN50" s="100">
        <v>36</v>
      </c>
      <c r="AO50" s="100">
        <v>10152</v>
      </c>
      <c r="AP50" s="100">
        <v>23</v>
      </c>
      <c r="AQ50" s="100">
        <v>6486</v>
      </c>
      <c r="AR50" s="100">
        <v>12</v>
      </c>
      <c r="AS50" s="100">
        <v>3384</v>
      </c>
      <c r="AT50" s="100">
        <v>19</v>
      </c>
      <c r="AU50" s="100">
        <v>5358</v>
      </c>
      <c r="AV50" s="100">
        <v>19</v>
      </c>
      <c r="AW50" s="100">
        <v>5358</v>
      </c>
      <c r="AX50" s="100">
        <v>14</v>
      </c>
      <c r="AY50" s="100">
        <v>3948</v>
      </c>
      <c r="AZ50" s="100">
        <v>9</v>
      </c>
      <c r="BA50" s="100">
        <v>2538</v>
      </c>
      <c r="BB50" s="100">
        <v>16</v>
      </c>
      <c r="BC50" s="100">
        <v>4512</v>
      </c>
      <c r="BD50" s="100">
        <v>7</v>
      </c>
      <c r="BE50" s="100">
        <v>1974</v>
      </c>
      <c r="BF50" s="100">
        <v>16</v>
      </c>
      <c r="BG50" s="100">
        <v>4512</v>
      </c>
      <c r="BH50" s="100">
        <v>19</v>
      </c>
      <c r="BI50" s="100">
        <v>5358</v>
      </c>
      <c r="BJ50" s="100">
        <v>12</v>
      </c>
      <c r="BK50" s="100">
        <v>3384</v>
      </c>
      <c r="BL50" s="100">
        <v>14</v>
      </c>
      <c r="BM50" s="100">
        <v>3948</v>
      </c>
      <c r="BN50" s="100">
        <v>17</v>
      </c>
      <c r="BO50" s="100">
        <v>4794</v>
      </c>
      <c r="BP50" s="100">
        <v>8</v>
      </c>
      <c r="BQ50" s="100">
        <v>2256</v>
      </c>
      <c r="BR50" s="100">
        <v>10</v>
      </c>
      <c r="BS50" s="100">
        <v>2820</v>
      </c>
      <c r="BT50" s="100">
        <v>9</v>
      </c>
      <c r="BU50" s="100">
        <v>2538</v>
      </c>
      <c r="BV50" s="100">
        <v>6</v>
      </c>
      <c r="BW50" s="100">
        <v>1692</v>
      </c>
      <c r="BX50" s="100">
        <v>5</v>
      </c>
      <c r="BY50" s="100">
        <v>1410</v>
      </c>
      <c r="BZ50" s="100">
        <v>7</v>
      </c>
      <c r="CA50" s="100">
        <v>1974</v>
      </c>
      <c r="CB50" s="100">
        <v>4</v>
      </c>
      <c r="CC50" s="100">
        <v>1128</v>
      </c>
      <c r="CD50" s="100">
        <v>7</v>
      </c>
      <c r="CE50" s="100">
        <v>1974</v>
      </c>
      <c r="CF50" s="100">
        <v>19</v>
      </c>
      <c r="CG50" s="100">
        <v>5358</v>
      </c>
      <c r="CH50" s="100">
        <v>29</v>
      </c>
      <c r="CI50" s="100">
        <v>8178</v>
      </c>
      <c r="CJ50" s="100">
        <v>20</v>
      </c>
      <c r="CK50" s="100">
        <v>5640</v>
      </c>
      <c r="CL50" s="100">
        <v>18</v>
      </c>
      <c r="CM50" s="100">
        <v>5076</v>
      </c>
      <c r="CN50" s="100">
        <v>16</v>
      </c>
      <c r="CO50" s="100">
        <v>4512</v>
      </c>
      <c r="CP50" s="100">
        <v>19</v>
      </c>
      <c r="CQ50" s="100">
        <v>5358</v>
      </c>
      <c r="CR50" s="100">
        <v>11.490137559861921</v>
      </c>
      <c r="CS50" s="100">
        <v>3240.2187918810619</v>
      </c>
      <c r="CT50" s="100">
        <v>18</v>
      </c>
      <c r="CU50" s="100">
        <v>5076</v>
      </c>
    </row>
    <row r="51" spans="2:99">
      <c r="C51" s="99" t="s">
        <v>217</v>
      </c>
      <c r="D51" s="100">
        <v>21</v>
      </c>
      <c r="E51" s="100">
        <v>17942.399999999998</v>
      </c>
      <c r="F51" s="100">
        <v>22</v>
      </c>
      <c r="G51" s="100">
        <v>18796.8</v>
      </c>
      <c r="H51" s="100">
        <v>12</v>
      </c>
      <c r="I51" s="100">
        <v>10252.799999999999</v>
      </c>
      <c r="J51" s="100">
        <v>24</v>
      </c>
      <c r="K51" s="100">
        <v>20505.599999999999</v>
      </c>
      <c r="L51" s="100">
        <v>50</v>
      </c>
      <c r="M51" s="100">
        <v>42720</v>
      </c>
      <c r="N51" s="100">
        <v>52</v>
      </c>
      <c r="O51" s="100">
        <v>44428.799999999996</v>
      </c>
      <c r="P51" s="100">
        <v>26</v>
      </c>
      <c r="Q51" s="100">
        <v>22214.399999999998</v>
      </c>
      <c r="R51" s="100">
        <v>47</v>
      </c>
      <c r="S51" s="100">
        <v>40156.799999999996</v>
      </c>
      <c r="T51" s="100">
        <v>9</v>
      </c>
      <c r="U51" s="100">
        <v>7689.5999999999995</v>
      </c>
      <c r="V51" s="100">
        <v>6</v>
      </c>
      <c r="W51" s="100">
        <v>5126.3999999999996</v>
      </c>
      <c r="X51" s="100">
        <v>6</v>
      </c>
      <c r="Y51" s="100">
        <v>5126.3999999999996</v>
      </c>
      <c r="Z51" s="100">
        <v>5</v>
      </c>
      <c r="AA51" s="100">
        <v>4272</v>
      </c>
      <c r="AB51" s="100">
        <v>27</v>
      </c>
      <c r="AC51" s="100">
        <v>23068.799999999999</v>
      </c>
      <c r="AD51" s="100">
        <v>26</v>
      </c>
      <c r="AE51" s="100">
        <v>22214.399999999998</v>
      </c>
      <c r="AF51" s="100">
        <v>28</v>
      </c>
      <c r="AG51" s="100">
        <v>23923.200000000001</v>
      </c>
      <c r="AH51" s="100">
        <v>27</v>
      </c>
      <c r="AI51" s="100">
        <v>23068.799999999999</v>
      </c>
      <c r="AJ51" s="100">
        <v>25</v>
      </c>
      <c r="AK51" s="100">
        <v>21360</v>
      </c>
      <c r="AL51" s="100">
        <v>36</v>
      </c>
      <c r="AM51" s="100">
        <v>30758.399999999998</v>
      </c>
      <c r="AN51" s="100">
        <v>37</v>
      </c>
      <c r="AO51" s="100">
        <v>31612.799999999999</v>
      </c>
      <c r="AP51" s="100">
        <v>21</v>
      </c>
      <c r="AQ51" s="100">
        <v>17942.399999999998</v>
      </c>
      <c r="AR51" s="100">
        <v>10</v>
      </c>
      <c r="AS51" s="100">
        <v>8544</v>
      </c>
      <c r="AT51" s="100">
        <v>18</v>
      </c>
      <c r="AU51" s="100">
        <v>15379.199999999999</v>
      </c>
      <c r="AV51" s="100">
        <v>17</v>
      </c>
      <c r="AW51" s="100">
        <v>14524.8</v>
      </c>
      <c r="AX51" s="100">
        <v>13</v>
      </c>
      <c r="AY51" s="100">
        <v>11107.199999999999</v>
      </c>
      <c r="AZ51" s="100">
        <v>9</v>
      </c>
      <c r="BA51" s="100">
        <v>7689.5999999999995</v>
      </c>
      <c r="BB51" s="100">
        <v>15</v>
      </c>
      <c r="BC51" s="100">
        <v>12816</v>
      </c>
      <c r="BD51" s="100">
        <v>8</v>
      </c>
      <c r="BE51" s="100">
        <v>6835.2</v>
      </c>
      <c r="BF51" s="100">
        <v>13</v>
      </c>
      <c r="BG51" s="100">
        <v>11107.199999999999</v>
      </c>
      <c r="BH51" s="100">
        <v>20</v>
      </c>
      <c r="BI51" s="100">
        <v>17088</v>
      </c>
      <c r="BJ51" s="100">
        <v>10</v>
      </c>
      <c r="BK51" s="100">
        <v>8544</v>
      </c>
      <c r="BL51" s="100">
        <v>13</v>
      </c>
      <c r="BM51" s="100">
        <v>11107.199999999999</v>
      </c>
      <c r="BN51" s="100">
        <v>14</v>
      </c>
      <c r="BO51" s="100">
        <v>11961.6</v>
      </c>
      <c r="BP51" s="100">
        <v>8</v>
      </c>
      <c r="BQ51" s="100">
        <v>6835.2</v>
      </c>
      <c r="BR51" s="100">
        <v>10</v>
      </c>
      <c r="BS51" s="100">
        <v>8544</v>
      </c>
      <c r="BT51" s="100">
        <v>8</v>
      </c>
      <c r="BU51" s="100">
        <v>6835.2</v>
      </c>
      <c r="BV51" s="100">
        <v>6</v>
      </c>
      <c r="BW51" s="100">
        <v>5126.3999999999996</v>
      </c>
      <c r="BX51" s="100">
        <v>5</v>
      </c>
      <c r="BY51" s="100">
        <v>4272</v>
      </c>
      <c r="BZ51" s="100">
        <v>7</v>
      </c>
      <c r="CA51" s="100">
        <v>5980.8</v>
      </c>
      <c r="CB51" s="100">
        <v>4</v>
      </c>
      <c r="CC51" s="100">
        <v>3417.6</v>
      </c>
      <c r="CD51" s="100">
        <v>6</v>
      </c>
      <c r="CE51" s="100">
        <v>5126.3999999999996</v>
      </c>
      <c r="CF51" s="100">
        <v>18</v>
      </c>
      <c r="CG51" s="100">
        <v>15379.199999999999</v>
      </c>
      <c r="CH51" s="100">
        <v>28</v>
      </c>
      <c r="CI51" s="100">
        <v>23923.200000000001</v>
      </c>
      <c r="CJ51" s="100">
        <v>17</v>
      </c>
      <c r="CK51" s="100">
        <v>14524.8</v>
      </c>
      <c r="CL51" s="100">
        <v>14</v>
      </c>
      <c r="CM51" s="100">
        <v>11961.6</v>
      </c>
      <c r="CN51" s="100">
        <v>14</v>
      </c>
      <c r="CO51" s="100">
        <v>11961.6</v>
      </c>
      <c r="CP51" s="100">
        <v>17</v>
      </c>
      <c r="CQ51" s="100">
        <v>14524.8</v>
      </c>
      <c r="CR51" s="100">
        <v>9.444187163624866</v>
      </c>
      <c r="CS51" s="100">
        <v>8069.1135126010849</v>
      </c>
      <c r="CT51" s="100">
        <v>16</v>
      </c>
      <c r="CU51" s="100">
        <v>13670.4</v>
      </c>
    </row>
    <row r="52" spans="2:99">
      <c r="C52" s="99" t="s">
        <v>218</v>
      </c>
      <c r="D52" s="100">
        <v>20</v>
      </c>
      <c r="E52" s="100">
        <v>10800</v>
      </c>
      <c r="F52" s="100">
        <v>21</v>
      </c>
      <c r="G52" s="100">
        <v>11340</v>
      </c>
      <c r="H52" s="100">
        <v>15</v>
      </c>
      <c r="I52" s="100">
        <v>8100</v>
      </c>
      <c r="J52" s="100">
        <v>21</v>
      </c>
      <c r="K52" s="100">
        <v>11340</v>
      </c>
      <c r="L52" s="100">
        <v>52</v>
      </c>
      <c r="M52" s="100">
        <v>28080</v>
      </c>
      <c r="N52" s="100">
        <v>51</v>
      </c>
      <c r="O52" s="100">
        <v>27540</v>
      </c>
      <c r="P52" s="100">
        <v>28</v>
      </c>
      <c r="Q52" s="100">
        <v>15120</v>
      </c>
      <c r="R52" s="100">
        <v>47</v>
      </c>
      <c r="S52" s="100">
        <v>25380</v>
      </c>
      <c r="T52" s="100">
        <v>9</v>
      </c>
      <c r="U52" s="100">
        <v>4860</v>
      </c>
      <c r="V52" s="100">
        <v>7</v>
      </c>
      <c r="W52" s="100">
        <v>3780</v>
      </c>
      <c r="X52" s="100">
        <v>7</v>
      </c>
      <c r="Y52" s="100">
        <v>3780</v>
      </c>
      <c r="Z52" s="100">
        <v>5</v>
      </c>
      <c r="AA52" s="100">
        <v>2700</v>
      </c>
      <c r="AB52" s="100">
        <v>28</v>
      </c>
      <c r="AC52" s="100">
        <v>15120</v>
      </c>
      <c r="AD52" s="100">
        <v>24</v>
      </c>
      <c r="AE52" s="100">
        <v>12960</v>
      </c>
      <c r="AF52" s="100">
        <v>28</v>
      </c>
      <c r="AG52" s="100">
        <v>15120</v>
      </c>
      <c r="AH52" s="100">
        <v>32</v>
      </c>
      <c r="AI52" s="100">
        <v>17280</v>
      </c>
      <c r="AJ52" s="100">
        <v>27</v>
      </c>
      <c r="AK52" s="100">
        <v>14580</v>
      </c>
      <c r="AL52" s="100">
        <v>41</v>
      </c>
      <c r="AM52" s="100">
        <v>22140</v>
      </c>
      <c r="AN52" s="100">
        <v>38</v>
      </c>
      <c r="AO52" s="100">
        <v>20520</v>
      </c>
      <c r="AP52" s="100">
        <v>21</v>
      </c>
      <c r="AQ52" s="100">
        <v>11340</v>
      </c>
      <c r="AR52" s="100">
        <v>11</v>
      </c>
      <c r="AS52" s="100">
        <v>5940</v>
      </c>
      <c r="AT52" s="100">
        <v>20</v>
      </c>
      <c r="AU52" s="100">
        <v>10800</v>
      </c>
      <c r="AV52" s="100">
        <v>17</v>
      </c>
      <c r="AW52" s="100">
        <v>9180</v>
      </c>
      <c r="AX52" s="100">
        <v>13</v>
      </c>
      <c r="AY52" s="100">
        <v>7020</v>
      </c>
      <c r="AZ52" s="100">
        <v>8</v>
      </c>
      <c r="BA52" s="100">
        <v>4320</v>
      </c>
      <c r="BB52" s="100">
        <v>13</v>
      </c>
      <c r="BC52" s="100">
        <v>7020</v>
      </c>
      <c r="BD52" s="100">
        <v>8</v>
      </c>
      <c r="BE52" s="100">
        <v>4320</v>
      </c>
      <c r="BF52" s="100">
        <v>14</v>
      </c>
      <c r="BG52" s="100">
        <v>7560</v>
      </c>
      <c r="BH52" s="100">
        <v>18</v>
      </c>
      <c r="BI52" s="100">
        <v>9720</v>
      </c>
      <c r="BJ52" s="100">
        <v>10</v>
      </c>
      <c r="BK52" s="100">
        <v>5400</v>
      </c>
      <c r="BL52" s="100">
        <v>15</v>
      </c>
      <c r="BM52" s="100">
        <v>8100</v>
      </c>
      <c r="BN52" s="100">
        <v>16</v>
      </c>
      <c r="BO52" s="100">
        <v>8640</v>
      </c>
      <c r="BP52" s="100">
        <v>9</v>
      </c>
      <c r="BQ52" s="100">
        <v>4860</v>
      </c>
      <c r="BR52" s="100">
        <v>10</v>
      </c>
      <c r="BS52" s="100">
        <v>5400</v>
      </c>
      <c r="BT52" s="100">
        <v>8</v>
      </c>
      <c r="BU52" s="100">
        <v>4320</v>
      </c>
      <c r="BV52" s="100">
        <v>5</v>
      </c>
      <c r="BW52" s="100">
        <v>2700</v>
      </c>
      <c r="BX52" s="100">
        <v>5</v>
      </c>
      <c r="BY52" s="100">
        <v>2700</v>
      </c>
      <c r="BZ52" s="100">
        <v>7</v>
      </c>
      <c r="CA52" s="100">
        <v>3780</v>
      </c>
      <c r="CB52" s="100">
        <v>4</v>
      </c>
      <c r="CC52" s="100">
        <v>2160</v>
      </c>
      <c r="CD52" s="100">
        <v>7</v>
      </c>
      <c r="CE52" s="100">
        <v>3780</v>
      </c>
      <c r="CF52" s="100">
        <v>19</v>
      </c>
      <c r="CG52" s="100">
        <v>10260</v>
      </c>
      <c r="CH52" s="100">
        <v>32</v>
      </c>
      <c r="CI52" s="100">
        <v>17280</v>
      </c>
      <c r="CJ52" s="100">
        <v>21</v>
      </c>
      <c r="CK52" s="100">
        <v>11340</v>
      </c>
      <c r="CL52" s="100">
        <v>15</v>
      </c>
      <c r="CM52" s="100">
        <v>8100</v>
      </c>
      <c r="CN52" s="100">
        <v>16</v>
      </c>
      <c r="CO52" s="100">
        <v>8640</v>
      </c>
      <c r="CP52" s="100">
        <v>17</v>
      </c>
      <c r="CQ52" s="100">
        <v>9180</v>
      </c>
      <c r="CR52" s="100">
        <v>9.4748207611162361</v>
      </c>
      <c r="CS52" s="100">
        <v>5116.4032110027674</v>
      </c>
      <c r="CT52" s="100">
        <v>16</v>
      </c>
      <c r="CU52" s="100">
        <v>8640</v>
      </c>
    </row>
    <row r="53" spans="2:99">
      <c r="C53" s="99" t="s">
        <v>219</v>
      </c>
      <c r="D53" s="100">
        <v>20</v>
      </c>
      <c r="E53" s="100">
        <v>8136</v>
      </c>
      <c r="F53" s="100">
        <v>23</v>
      </c>
      <c r="G53" s="100">
        <v>9356.4</v>
      </c>
      <c r="H53" s="100">
        <v>14</v>
      </c>
      <c r="I53" s="100">
        <v>5695.2</v>
      </c>
      <c r="J53" s="100">
        <v>25</v>
      </c>
      <c r="K53" s="100">
        <v>10170</v>
      </c>
      <c r="L53" s="100">
        <v>54</v>
      </c>
      <c r="M53" s="100">
        <v>21967.200000000001</v>
      </c>
      <c r="N53" s="100">
        <v>54</v>
      </c>
      <c r="O53" s="100">
        <v>21967.200000000001</v>
      </c>
      <c r="P53" s="100">
        <v>26</v>
      </c>
      <c r="Q53" s="100">
        <v>10576.800000000001</v>
      </c>
      <c r="R53" s="100">
        <v>50</v>
      </c>
      <c r="S53" s="100">
        <v>20340</v>
      </c>
      <c r="T53" s="100">
        <v>9</v>
      </c>
      <c r="U53" s="100">
        <v>3661.2000000000003</v>
      </c>
      <c r="V53" s="100">
        <v>7</v>
      </c>
      <c r="W53" s="100">
        <v>2847.6</v>
      </c>
      <c r="X53" s="100">
        <v>6</v>
      </c>
      <c r="Y53" s="100">
        <v>2440.8000000000002</v>
      </c>
      <c r="Z53" s="100">
        <v>5</v>
      </c>
      <c r="AA53" s="100">
        <v>2034</v>
      </c>
      <c r="AB53" s="100">
        <v>27</v>
      </c>
      <c r="AC53" s="100">
        <v>10983.6</v>
      </c>
      <c r="AD53" s="100">
        <v>28</v>
      </c>
      <c r="AE53" s="100">
        <v>11390.4</v>
      </c>
      <c r="AF53" s="100">
        <v>32</v>
      </c>
      <c r="AG53" s="100">
        <v>13017.6</v>
      </c>
      <c r="AH53" s="100">
        <v>32</v>
      </c>
      <c r="AI53" s="100">
        <v>13017.6</v>
      </c>
      <c r="AJ53" s="100">
        <v>28</v>
      </c>
      <c r="AK53" s="100">
        <v>11390.4</v>
      </c>
      <c r="AL53" s="100">
        <v>37</v>
      </c>
      <c r="AM53" s="100">
        <v>15051.6</v>
      </c>
      <c r="AN53" s="100">
        <v>40</v>
      </c>
      <c r="AO53" s="100">
        <v>16272</v>
      </c>
      <c r="AP53" s="100">
        <v>22</v>
      </c>
      <c r="AQ53" s="100">
        <v>8949.6</v>
      </c>
      <c r="AR53" s="100">
        <v>11</v>
      </c>
      <c r="AS53" s="100">
        <v>4474.8</v>
      </c>
      <c r="AT53" s="100">
        <v>18</v>
      </c>
      <c r="AU53" s="100">
        <v>7322.4000000000005</v>
      </c>
      <c r="AV53" s="100">
        <v>16</v>
      </c>
      <c r="AW53" s="100">
        <v>6508.8</v>
      </c>
      <c r="AX53" s="100">
        <v>12</v>
      </c>
      <c r="AY53" s="100">
        <v>4881.6000000000004</v>
      </c>
      <c r="AZ53" s="100">
        <v>9</v>
      </c>
      <c r="BA53" s="100">
        <v>3661.2000000000003</v>
      </c>
      <c r="BB53" s="100">
        <v>15</v>
      </c>
      <c r="BC53" s="100">
        <v>6102</v>
      </c>
      <c r="BD53" s="100">
        <v>8</v>
      </c>
      <c r="BE53" s="100">
        <v>3254.4</v>
      </c>
      <c r="BF53" s="100">
        <v>14</v>
      </c>
      <c r="BG53" s="100">
        <v>5695.2</v>
      </c>
      <c r="BH53" s="100">
        <v>18</v>
      </c>
      <c r="BI53" s="100">
        <v>7322.4000000000005</v>
      </c>
      <c r="BJ53" s="100">
        <v>12</v>
      </c>
      <c r="BK53" s="100">
        <v>4881.6000000000004</v>
      </c>
      <c r="BL53" s="100">
        <v>13</v>
      </c>
      <c r="BM53" s="100">
        <v>5288.4000000000005</v>
      </c>
      <c r="BN53" s="100">
        <v>15</v>
      </c>
      <c r="BO53" s="100">
        <v>6102</v>
      </c>
      <c r="BP53" s="100">
        <v>8</v>
      </c>
      <c r="BQ53" s="100">
        <v>3254.4</v>
      </c>
      <c r="BR53" s="100">
        <v>10</v>
      </c>
      <c r="BS53" s="100">
        <v>4068</v>
      </c>
      <c r="BT53" s="100">
        <v>8</v>
      </c>
      <c r="BU53" s="100">
        <v>3254.4</v>
      </c>
      <c r="BV53" s="100">
        <v>6</v>
      </c>
      <c r="BW53" s="100">
        <v>2440.8000000000002</v>
      </c>
      <c r="BX53" s="100">
        <v>5</v>
      </c>
      <c r="BY53" s="100">
        <v>2034</v>
      </c>
      <c r="BZ53" s="100">
        <v>6</v>
      </c>
      <c r="CA53" s="100">
        <v>2440.8000000000002</v>
      </c>
      <c r="CB53" s="100">
        <v>4</v>
      </c>
      <c r="CC53" s="100">
        <v>1627.2</v>
      </c>
      <c r="CD53" s="100">
        <v>6</v>
      </c>
      <c r="CE53" s="100">
        <v>2440.8000000000002</v>
      </c>
      <c r="CF53" s="100">
        <v>17</v>
      </c>
      <c r="CG53" s="100">
        <v>6915.6</v>
      </c>
      <c r="CH53" s="100">
        <v>29</v>
      </c>
      <c r="CI53" s="100">
        <v>11797.2</v>
      </c>
      <c r="CJ53" s="100">
        <v>18</v>
      </c>
      <c r="CK53" s="100">
        <v>7322.4000000000005</v>
      </c>
      <c r="CL53" s="100">
        <v>15</v>
      </c>
      <c r="CM53" s="100">
        <v>6102</v>
      </c>
      <c r="CN53" s="100">
        <v>18</v>
      </c>
      <c r="CO53" s="100">
        <v>7322.4000000000005</v>
      </c>
      <c r="CP53" s="100">
        <v>16</v>
      </c>
      <c r="CQ53" s="100">
        <v>6508.8</v>
      </c>
      <c r="CR53" s="100">
        <v>10.505454358607606</v>
      </c>
      <c r="CS53" s="100">
        <v>4273.6188330815739</v>
      </c>
      <c r="CT53" s="100">
        <v>15</v>
      </c>
      <c r="CU53" s="100">
        <v>6102</v>
      </c>
    </row>
    <row r="54" spans="2:99">
      <c r="C54" s="99" t="s">
        <v>220</v>
      </c>
      <c r="D54" s="100">
        <v>18</v>
      </c>
      <c r="E54" s="100">
        <v>6026.4000000000005</v>
      </c>
      <c r="F54" s="100">
        <v>25</v>
      </c>
      <c r="G54" s="100">
        <v>8370</v>
      </c>
      <c r="H54" s="100">
        <v>15</v>
      </c>
      <c r="I54" s="100">
        <v>5022</v>
      </c>
      <c r="J54" s="100">
        <v>25</v>
      </c>
      <c r="K54" s="100">
        <v>8370</v>
      </c>
      <c r="L54" s="100">
        <v>48</v>
      </c>
      <c r="M54" s="100">
        <v>16070.400000000001</v>
      </c>
      <c r="N54" s="100">
        <v>53</v>
      </c>
      <c r="O54" s="100">
        <v>17744.400000000001</v>
      </c>
      <c r="P54" s="100">
        <v>30</v>
      </c>
      <c r="Q54" s="100">
        <v>10044</v>
      </c>
      <c r="R54" s="100">
        <v>56</v>
      </c>
      <c r="S54" s="100">
        <v>18748.8</v>
      </c>
      <c r="T54" s="100">
        <v>9</v>
      </c>
      <c r="U54" s="100">
        <v>3013.2000000000003</v>
      </c>
      <c r="V54" s="100">
        <v>7</v>
      </c>
      <c r="W54" s="100">
        <v>2343.6</v>
      </c>
      <c r="X54" s="100">
        <v>7</v>
      </c>
      <c r="Y54" s="100">
        <v>2343.6</v>
      </c>
      <c r="Z54" s="100">
        <v>5</v>
      </c>
      <c r="AA54" s="100">
        <v>1674</v>
      </c>
      <c r="AB54" s="100">
        <v>26</v>
      </c>
      <c r="AC54" s="100">
        <v>8704.8000000000011</v>
      </c>
      <c r="AD54" s="100">
        <v>29</v>
      </c>
      <c r="AE54" s="100">
        <v>9709.2000000000007</v>
      </c>
      <c r="AF54" s="100">
        <v>32</v>
      </c>
      <c r="AG54" s="100">
        <v>10713.6</v>
      </c>
      <c r="AH54" s="100">
        <v>32</v>
      </c>
      <c r="AI54" s="100">
        <v>10713.6</v>
      </c>
      <c r="AJ54" s="100">
        <v>28</v>
      </c>
      <c r="AK54" s="100">
        <v>9374.4</v>
      </c>
      <c r="AL54" s="100">
        <v>36</v>
      </c>
      <c r="AM54" s="100">
        <v>12052.800000000001</v>
      </c>
      <c r="AN54" s="100">
        <v>37</v>
      </c>
      <c r="AO54" s="100">
        <v>12387.6</v>
      </c>
      <c r="AP54" s="100">
        <v>21</v>
      </c>
      <c r="AQ54" s="100">
        <v>7030.8</v>
      </c>
      <c r="AR54" s="100">
        <v>12</v>
      </c>
      <c r="AS54" s="100">
        <v>4017.6000000000004</v>
      </c>
      <c r="AT54" s="100">
        <v>18</v>
      </c>
      <c r="AU54" s="100">
        <v>6026.4000000000005</v>
      </c>
      <c r="AV54" s="100">
        <v>18</v>
      </c>
      <c r="AW54" s="100">
        <v>6026.4000000000005</v>
      </c>
      <c r="AX54" s="100">
        <v>12</v>
      </c>
      <c r="AY54" s="100">
        <v>4017.6000000000004</v>
      </c>
      <c r="AZ54" s="100">
        <v>9</v>
      </c>
      <c r="BA54" s="100">
        <v>3013.2000000000003</v>
      </c>
      <c r="BB54" s="100">
        <v>14</v>
      </c>
      <c r="BC54" s="100">
        <v>4687.2</v>
      </c>
      <c r="BD54" s="100">
        <v>8</v>
      </c>
      <c r="BE54" s="100">
        <v>2678.4</v>
      </c>
      <c r="BF54" s="100">
        <v>14</v>
      </c>
      <c r="BG54" s="100">
        <v>4687.2</v>
      </c>
      <c r="BH54" s="100">
        <v>19</v>
      </c>
      <c r="BI54" s="100">
        <v>6361.2</v>
      </c>
      <c r="BJ54" s="100">
        <v>11</v>
      </c>
      <c r="BK54" s="100">
        <v>3682.8</v>
      </c>
      <c r="BL54" s="100">
        <v>14</v>
      </c>
      <c r="BM54" s="100">
        <v>4687.2</v>
      </c>
      <c r="BN54" s="100">
        <v>15</v>
      </c>
      <c r="BO54" s="100">
        <v>5022</v>
      </c>
      <c r="BP54" s="100">
        <v>8</v>
      </c>
      <c r="BQ54" s="100">
        <v>2678.4</v>
      </c>
      <c r="BR54" s="100">
        <v>10</v>
      </c>
      <c r="BS54" s="100">
        <v>3348</v>
      </c>
      <c r="BT54" s="100">
        <v>8</v>
      </c>
      <c r="BU54" s="100">
        <v>2678.4</v>
      </c>
      <c r="BV54" s="100">
        <v>6</v>
      </c>
      <c r="BW54" s="100">
        <v>2008.8000000000002</v>
      </c>
      <c r="BX54" s="100">
        <v>5</v>
      </c>
      <c r="BY54" s="100">
        <v>1674</v>
      </c>
      <c r="BZ54" s="100">
        <v>7</v>
      </c>
      <c r="CA54" s="100">
        <v>2343.6</v>
      </c>
      <c r="CB54" s="100">
        <v>5</v>
      </c>
      <c r="CC54" s="100">
        <v>1674</v>
      </c>
      <c r="CD54" s="100">
        <v>6</v>
      </c>
      <c r="CE54" s="100">
        <v>2008.8000000000002</v>
      </c>
      <c r="CF54" s="100">
        <v>20</v>
      </c>
      <c r="CG54" s="100">
        <v>6696</v>
      </c>
      <c r="CH54" s="100">
        <v>31</v>
      </c>
      <c r="CI54" s="100">
        <v>10378.800000000001</v>
      </c>
      <c r="CJ54" s="100">
        <v>19</v>
      </c>
      <c r="CK54" s="100">
        <v>6361.2</v>
      </c>
      <c r="CL54" s="100">
        <v>15</v>
      </c>
      <c r="CM54" s="100">
        <v>5022</v>
      </c>
      <c r="CN54" s="100">
        <v>17</v>
      </c>
      <c r="CO54" s="100">
        <v>5691.6</v>
      </c>
      <c r="CP54" s="100">
        <v>18</v>
      </c>
      <c r="CQ54" s="100">
        <v>6026.4000000000005</v>
      </c>
      <c r="CR54" s="100">
        <v>10.490137559861921</v>
      </c>
      <c r="CS54" s="100">
        <v>3512.0980550417712</v>
      </c>
      <c r="CT54" s="100">
        <v>17</v>
      </c>
      <c r="CU54" s="100">
        <v>5691.6</v>
      </c>
    </row>
    <row r="55" spans="2:99">
      <c r="C55" s="99" t="s">
        <v>221</v>
      </c>
      <c r="D55" s="100">
        <v>19</v>
      </c>
      <c r="E55" s="100">
        <v>12608.4</v>
      </c>
      <c r="F55" s="100">
        <v>23</v>
      </c>
      <c r="G55" s="100">
        <v>15262.800000000001</v>
      </c>
      <c r="H55" s="100">
        <v>14</v>
      </c>
      <c r="I55" s="100">
        <v>9290.4</v>
      </c>
      <c r="J55" s="100">
        <v>22</v>
      </c>
      <c r="K55" s="100">
        <v>14599.2</v>
      </c>
      <c r="L55" s="100">
        <v>47</v>
      </c>
      <c r="M55" s="100">
        <v>31189.200000000001</v>
      </c>
      <c r="N55" s="100">
        <v>47</v>
      </c>
      <c r="O55" s="100">
        <v>31189.200000000001</v>
      </c>
      <c r="P55" s="100">
        <v>30</v>
      </c>
      <c r="Q55" s="100">
        <v>19908</v>
      </c>
      <c r="R55" s="100">
        <v>53</v>
      </c>
      <c r="S55" s="100">
        <v>35170.800000000003</v>
      </c>
      <c r="T55" s="100">
        <v>9</v>
      </c>
      <c r="U55" s="100">
        <v>5972.4000000000005</v>
      </c>
      <c r="V55" s="100">
        <v>6</v>
      </c>
      <c r="W55" s="100">
        <v>3981.6000000000004</v>
      </c>
      <c r="X55" s="100">
        <v>7</v>
      </c>
      <c r="Y55" s="100">
        <v>4645.2</v>
      </c>
      <c r="Z55" s="100">
        <v>5</v>
      </c>
      <c r="AA55" s="100">
        <v>3318</v>
      </c>
      <c r="AB55" s="100">
        <v>24</v>
      </c>
      <c r="AC55" s="100">
        <v>15926.400000000001</v>
      </c>
      <c r="AD55" s="100">
        <v>28</v>
      </c>
      <c r="AE55" s="100">
        <v>18580.8</v>
      </c>
      <c r="AF55" s="100">
        <v>33</v>
      </c>
      <c r="AG55" s="100">
        <v>21898.799999999999</v>
      </c>
      <c r="AH55" s="100">
        <v>30</v>
      </c>
      <c r="AI55" s="100">
        <v>19908</v>
      </c>
      <c r="AJ55" s="100">
        <v>27</v>
      </c>
      <c r="AK55" s="100">
        <v>17917.2</v>
      </c>
      <c r="AL55" s="100">
        <v>40</v>
      </c>
      <c r="AM55" s="100">
        <v>26544</v>
      </c>
      <c r="AN55" s="100">
        <v>41</v>
      </c>
      <c r="AO55" s="100">
        <v>27207.600000000002</v>
      </c>
      <c r="AP55" s="100">
        <v>19</v>
      </c>
      <c r="AQ55" s="100">
        <v>12608.4</v>
      </c>
      <c r="AR55" s="100">
        <v>10</v>
      </c>
      <c r="AS55" s="100">
        <v>6636</v>
      </c>
      <c r="AT55" s="100">
        <v>20</v>
      </c>
      <c r="AU55" s="100">
        <v>13272</v>
      </c>
      <c r="AV55" s="100">
        <v>18</v>
      </c>
      <c r="AW55" s="100">
        <v>11944.800000000001</v>
      </c>
      <c r="AX55" s="100">
        <v>12</v>
      </c>
      <c r="AY55" s="100">
        <v>7963.2000000000007</v>
      </c>
      <c r="AZ55" s="100">
        <v>8</v>
      </c>
      <c r="BA55" s="100">
        <v>5308.8</v>
      </c>
      <c r="BB55" s="100">
        <v>13</v>
      </c>
      <c r="BC55" s="100">
        <v>8626.8000000000011</v>
      </c>
      <c r="BD55" s="100">
        <v>7</v>
      </c>
      <c r="BE55" s="100">
        <v>4645.2</v>
      </c>
      <c r="BF55" s="100">
        <v>15</v>
      </c>
      <c r="BG55" s="100">
        <v>9954</v>
      </c>
      <c r="BH55" s="100">
        <v>17</v>
      </c>
      <c r="BI55" s="100">
        <v>11281.2</v>
      </c>
      <c r="BJ55" s="100">
        <v>11</v>
      </c>
      <c r="BK55" s="100">
        <v>7299.6</v>
      </c>
      <c r="BL55" s="100">
        <v>14</v>
      </c>
      <c r="BM55" s="100">
        <v>9290.4</v>
      </c>
      <c r="BN55" s="100">
        <v>15</v>
      </c>
      <c r="BO55" s="100">
        <v>9954</v>
      </c>
      <c r="BP55" s="100">
        <v>9</v>
      </c>
      <c r="BQ55" s="100">
        <v>5972.4000000000005</v>
      </c>
      <c r="BR55" s="100">
        <v>9</v>
      </c>
      <c r="BS55" s="100">
        <v>5972.4000000000005</v>
      </c>
      <c r="BT55" s="100">
        <v>8</v>
      </c>
      <c r="BU55" s="100">
        <v>5308.8</v>
      </c>
      <c r="BV55" s="100">
        <v>6</v>
      </c>
      <c r="BW55" s="100">
        <v>3981.6000000000004</v>
      </c>
      <c r="BX55" s="100">
        <v>5</v>
      </c>
      <c r="BY55" s="100">
        <v>3318</v>
      </c>
      <c r="BZ55" s="100">
        <v>6</v>
      </c>
      <c r="CA55" s="100">
        <v>3981.6000000000004</v>
      </c>
      <c r="CB55" s="100">
        <v>4</v>
      </c>
      <c r="CC55" s="100">
        <v>2654.4</v>
      </c>
      <c r="CD55" s="100">
        <v>6</v>
      </c>
      <c r="CE55" s="100">
        <v>3981.6000000000004</v>
      </c>
      <c r="CF55" s="100">
        <v>18</v>
      </c>
      <c r="CG55" s="100">
        <v>11944.800000000001</v>
      </c>
      <c r="CH55" s="100">
        <v>27</v>
      </c>
      <c r="CI55" s="100">
        <v>17917.2</v>
      </c>
      <c r="CJ55" s="100">
        <v>17</v>
      </c>
      <c r="CK55" s="100">
        <v>11281.2</v>
      </c>
      <c r="CL55" s="100">
        <v>17</v>
      </c>
      <c r="CM55" s="100">
        <v>11281.2</v>
      </c>
      <c r="CN55" s="100">
        <v>15</v>
      </c>
      <c r="CO55" s="100">
        <v>9954</v>
      </c>
      <c r="CP55" s="100">
        <v>18</v>
      </c>
      <c r="CQ55" s="100">
        <v>11944.800000000001</v>
      </c>
      <c r="CR55" s="100">
        <v>10.497795959234764</v>
      </c>
      <c r="CS55" s="100">
        <v>6966.3373985481903</v>
      </c>
      <c r="CT55" s="100">
        <v>17</v>
      </c>
      <c r="CU55" s="100">
        <v>11281.2</v>
      </c>
    </row>
    <row r="56" spans="2:99">
      <c r="C56" s="99" t="s">
        <v>222</v>
      </c>
      <c r="D56" s="100">
        <v>18</v>
      </c>
      <c r="E56" s="100">
        <v>20714.399999999998</v>
      </c>
      <c r="F56" s="100">
        <v>21</v>
      </c>
      <c r="G56" s="100">
        <v>24166.799999999999</v>
      </c>
      <c r="H56" s="100">
        <v>13</v>
      </c>
      <c r="I56" s="100">
        <v>14960.4</v>
      </c>
      <c r="J56" s="100">
        <v>23.432891894874761</v>
      </c>
      <c r="K56" s="100">
        <v>26966.571992621874</v>
      </c>
      <c r="L56" s="100">
        <v>44.616085088765118</v>
      </c>
      <c r="M56" s="100">
        <v>51344.190720150895</v>
      </c>
      <c r="N56" s="100">
        <v>47.631784599567645</v>
      </c>
      <c r="O56" s="100">
        <v>54814.657717182447</v>
      </c>
      <c r="P56" s="100">
        <v>26.619708671531082</v>
      </c>
      <c r="Q56" s="100">
        <v>30633.96073919797</v>
      </c>
      <c r="R56" s="100">
        <v>42.482170678903245</v>
      </c>
      <c r="S56" s="100">
        <v>48888.482017281851</v>
      </c>
      <c r="T56" s="100">
        <v>9.3569286730693619</v>
      </c>
      <c r="U56" s="100">
        <v>10767.953516968222</v>
      </c>
      <c r="V56" s="100">
        <v>6.4978157159263672</v>
      </c>
      <c r="W56" s="100">
        <v>7477.686325888063</v>
      </c>
      <c r="X56" s="100">
        <v>6.4702085759797754</v>
      </c>
      <c r="Y56" s="100">
        <v>7445.9160292375254</v>
      </c>
      <c r="Z56" s="100">
        <v>5.4844153980320218</v>
      </c>
      <c r="AA56" s="100">
        <v>6311.4652400552504</v>
      </c>
      <c r="AB56" s="100">
        <v>23.342002699821137</v>
      </c>
      <c r="AC56" s="100">
        <v>26861.976706954163</v>
      </c>
      <c r="AD56" s="100">
        <v>27.412741960023808</v>
      </c>
      <c r="AE56" s="100">
        <v>31546.583447595396</v>
      </c>
      <c r="AF56" s="100">
        <v>31.297000204019795</v>
      </c>
      <c r="AG56" s="100">
        <v>36016.587834785976</v>
      </c>
      <c r="AH56" s="100">
        <v>27.337500961316156</v>
      </c>
      <c r="AI56" s="100">
        <v>31459.99610628263</v>
      </c>
      <c r="AJ56" s="100">
        <v>27.350401178287598</v>
      </c>
      <c r="AK56" s="100">
        <v>31474.841675973366</v>
      </c>
      <c r="AL56" s="100">
        <v>34.468108992820227</v>
      </c>
      <c r="AM56" s="100">
        <v>39665.899828937516</v>
      </c>
      <c r="AN56" s="100">
        <v>36.404799442853758</v>
      </c>
      <c r="AO56" s="100">
        <v>41894.6431988361</v>
      </c>
      <c r="AP56" s="100">
        <v>18.409463417354864</v>
      </c>
      <c r="AQ56" s="100">
        <v>21185.610500691975</v>
      </c>
      <c r="AR56" s="100">
        <v>11.558636290724934</v>
      </c>
      <c r="AS56" s="100">
        <v>13301.678643366253</v>
      </c>
      <c r="AT56" s="100">
        <v>16</v>
      </c>
      <c r="AU56" s="100">
        <v>18412.8</v>
      </c>
      <c r="AV56" s="100">
        <v>15</v>
      </c>
      <c r="AW56" s="100">
        <v>17262</v>
      </c>
      <c r="AX56" s="100">
        <v>11</v>
      </c>
      <c r="AY56" s="100">
        <v>12658.8</v>
      </c>
      <c r="AZ56" s="100">
        <v>8.6212736314946117</v>
      </c>
      <c r="BA56" s="100">
        <v>9921.3616951239983</v>
      </c>
      <c r="BB56" s="100">
        <v>14</v>
      </c>
      <c r="BC56" s="100">
        <v>16111.199999999999</v>
      </c>
      <c r="BD56" s="100">
        <v>8</v>
      </c>
      <c r="BE56" s="100">
        <v>9206.4</v>
      </c>
      <c r="BF56" s="100">
        <v>14</v>
      </c>
      <c r="BG56" s="100">
        <v>16111.199999999999</v>
      </c>
      <c r="BH56" s="100">
        <v>17.765474854771831</v>
      </c>
      <c r="BI56" s="100">
        <v>20444.508462871421</v>
      </c>
      <c r="BJ56" s="100">
        <v>13.646004760453533</v>
      </c>
      <c r="BK56" s="100">
        <v>15703.822278329924</v>
      </c>
      <c r="BL56" s="100">
        <v>14.357658498592183</v>
      </c>
      <c r="BM56" s="100">
        <v>16522.793400179882</v>
      </c>
      <c r="BN56" s="100">
        <v>14</v>
      </c>
      <c r="BO56" s="100">
        <v>16111.199999999999</v>
      </c>
      <c r="BP56" s="100">
        <v>9.0828204752581616</v>
      </c>
      <c r="BQ56" s="100">
        <v>10452.509802927092</v>
      </c>
      <c r="BR56" s="100">
        <v>10.675846343653593</v>
      </c>
      <c r="BS56" s="100">
        <v>12285.763972276554</v>
      </c>
      <c r="BT56" s="100">
        <v>9.9567979079178599</v>
      </c>
      <c r="BU56" s="100">
        <v>11458.283032431873</v>
      </c>
      <c r="BV56" s="100">
        <v>6.535873286746777</v>
      </c>
      <c r="BW56" s="100">
        <v>7521.4829783881905</v>
      </c>
      <c r="BX56" s="100">
        <v>5.611863570683953</v>
      </c>
      <c r="BY56" s="100">
        <v>6458.1325971430933</v>
      </c>
      <c r="BZ56" s="100">
        <v>6.4229644415192313</v>
      </c>
      <c r="CA56" s="100">
        <v>7391.5474793003314</v>
      </c>
      <c r="CB56" s="100">
        <v>4.5528097014022126</v>
      </c>
      <c r="CC56" s="100">
        <v>5239.3734043736658</v>
      </c>
      <c r="CD56" s="100">
        <v>6.3750068467816075</v>
      </c>
      <c r="CE56" s="100">
        <v>7336.3578792762737</v>
      </c>
      <c r="CF56" s="100">
        <v>18.212406503945395</v>
      </c>
      <c r="CG56" s="100">
        <v>20958.837404740359</v>
      </c>
      <c r="CH56" s="100">
        <v>29.23097452362688</v>
      </c>
      <c r="CI56" s="100">
        <v>33639.005481789813</v>
      </c>
      <c r="CJ56" s="100">
        <v>17.211487886178706</v>
      </c>
      <c r="CK56" s="100">
        <v>19806.980259414453</v>
      </c>
      <c r="CL56" s="100">
        <v>15.198018288998769</v>
      </c>
      <c r="CM56" s="100">
        <v>17489.879446979783</v>
      </c>
      <c r="CN56" s="100">
        <v>16</v>
      </c>
      <c r="CO56" s="100">
        <v>18412.8</v>
      </c>
      <c r="CP56" s="100">
        <v>15</v>
      </c>
      <c r="CQ56" s="100">
        <v>17262</v>
      </c>
      <c r="CR56" s="100">
        <v>11.19382521385509</v>
      </c>
      <c r="CS56" s="100">
        <v>12881.854056104437</v>
      </c>
      <c r="CT56" s="100">
        <v>16.975183624397694</v>
      </c>
      <c r="CU56" s="100">
        <v>19535.041314956867</v>
      </c>
    </row>
    <row r="57" spans="2:99">
      <c r="C57" s="99" t="s">
        <v>223</v>
      </c>
      <c r="D57" s="100">
        <v>17</v>
      </c>
      <c r="E57" s="100">
        <v>23990.400000000001</v>
      </c>
      <c r="F57" s="100">
        <v>22</v>
      </c>
      <c r="G57" s="100">
        <v>31046.400000000001</v>
      </c>
      <c r="H57" s="100">
        <v>13</v>
      </c>
      <c r="I57" s="100">
        <v>18345.600000000002</v>
      </c>
      <c r="J57" s="100">
        <v>20</v>
      </c>
      <c r="K57" s="100">
        <v>28224</v>
      </c>
      <c r="L57" s="100">
        <v>41</v>
      </c>
      <c r="M57" s="100">
        <v>57859.200000000004</v>
      </c>
      <c r="N57" s="100">
        <v>40</v>
      </c>
      <c r="O57" s="100">
        <v>56448</v>
      </c>
      <c r="P57" s="100">
        <v>26</v>
      </c>
      <c r="Q57" s="100">
        <v>36691.200000000004</v>
      </c>
      <c r="R57" s="100">
        <v>48</v>
      </c>
      <c r="S57" s="100">
        <v>67737.600000000006</v>
      </c>
      <c r="T57" s="100">
        <v>9</v>
      </c>
      <c r="U57" s="100">
        <v>12700.800000000001</v>
      </c>
      <c r="V57" s="100">
        <v>6</v>
      </c>
      <c r="W57" s="100">
        <v>8467.2000000000007</v>
      </c>
      <c r="X57" s="100">
        <v>6</v>
      </c>
      <c r="Y57" s="100">
        <v>8467.2000000000007</v>
      </c>
      <c r="Z57" s="100">
        <v>5</v>
      </c>
      <c r="AA57" s="100">
        <v>7056</v>
      </c>
      <c r="AB57" s="100">
        <v>22</v>
      </c>
      <c r="AC57" s="100">
        <v>31046.400000000001</v>
      </c>
      <c r="AD57" s="100">
        <v>22</v>
      </c>
      <c r="AE57" s="100">
        <v>31046.400000000001</v>
      </c>
      <c r="AF57" s="100">
        <v>29</v>
      </c>
      <c r="AG57" s="100">
        <v>40924.800000000003</v>
      </c>
      <c r="AH57" s="100">
        <v>26</v>
      </c>
      <c r="AI57" s="100">
        <v>36691.200000000004</v>
      </c>
      <c r="AJ57" s="100">
        <v>23</v>
      </c>
      <c r="AK57" s="100">
        <v>32457.600000000002</v>
      </c>
      <c r="AL57" s="100">
        <v>34</v>
      </c>
      <c r="AM57" s="100">
        <v>47980.800000000003</v>
      </c>
      <c r="AN57" s="100">
        <v>36</v>
      </c>
      <c r="AO57" s="100">
        <v>50803.200000000004</v>
      </c>
      <c r="AP57" s="100">
        <v>20</v>
      </c>
      <c r="AQ57" s="100">
        <v>28224</v>
      </c>
      <c r="AR57" s="100">
        <v>10</v>
      </c>
      <c r="AS57" s="100">
        <v>14112</v>
      </c>
      <c r="AT57" s="100">
        <v>18</v>
      </c>
      <c r="AU57" s="100">
        <v>25401.600000000002</v>
      </c>
      <c r="AV57" s="100">
        <v>15</v>
      </c>
      <c r="AW57" s="100">
        <v>21168</v>
      </c>
      <c r="AX57" s="100">
        <v>11</v>
      </c>
      <c r="AY57" s="100">
        <v>15523.2</v>
      </c>
      <c r="AZ57" s="100">
        <v>9</v>
      </c>
      <c r="BA57" s="100">
        <v>12700.800000000001</v>
      </c>
      <c r="BB57" s="100">
        <v>13</v>
      </c>
      <c r="BC57" s="100">
        <v>18345.600000000002</v>
      </c>
      <c r="BD57" s="100">
        <v>7</v>
      </c>
      <c r="BE57" s="100">
        <v>9878.4</v>
      </c>
      <c r="BF57" s="100">
        <v>14</v>
      </c>
      <c r="BG57" s="100">
        <v>19756.8</v>
      </c>
      <c r="BH57" s="100">
        <v>17</v>
      </c>
      <c r="BI57" s="100">
        <v>23990.400000000001</v>
      </c>
      <c r="BJ57" s="100">
        <v>9</v>
      </c>
      <c r="BK57" s="100">
        <v>12700.800000000001</v>
      </c>
      <c r="BL57" s="100">
        <v>14</v>
      </c>
      <c r="BM57" s="100">
        <v>19756.8</v>
      </c>
      <c r="BN57" s="100">
        <v>14</v>
      </c>
      <c r="BO57" s="100">
        <v>19756.8</v>
      </c>
      <c r="BP57" s="100">
        <v>7</v>
      </c>
      <c r="BQ57" s="100">
        <v>9878.4</v>
      </c>
      <c r="BR57" s="100">
        <v>9</v>
      </c>
      <c r="BS57" s="100">
        <v>12700.800000000001</v>
      </c>
      <c r="BT57" s="100">
        <v>8</v>
      </c>
      <c r="BU57" s="100">
        <v>11289.6</v>
      </c>
      <c r="BV57" s="100">
        <v>6</v>
      </c>
      <c r="BW57" s="100">
        <v>8467.2000000000007</v>
      </c>
      <c r="BX57" s="100">
        <v>5</v>
      </c>
      <c r="BY57" s="100">
        <v>7056</v>
      </c>
      <c r="BZ57" s="100">
        <v>6</v>
      </c>
      <c r="CA57" s="100">
        <v>8467.2000000000007</v>
      </c>
      <c r="CB57" s="100">
        <v>4</v>
      </c>
      <c r="CC57" s="100">
        <v>5644.8</v>
      </c>
      <c r="CD57" s="100">
        <v>7</v>
      </c>
      <c r="CE57" s="100">
        <v>9878.4</v>
      </c>
      <c r="CF57" s="100">
        <v>16</v>
      </c>
      <c r="CG57" s="100">
        <v>22579.200000000001</v>
      </c>
      <c r="CH57" s="100">
        <v>27</v>
      </c>
      <c r="CI57" s="100">
        <v>38102.400000000001</v>
      </c>
      <c r="CJ57" s="100">
        <v>16</v>
      </c>
      <c r="CK57" s="100">
        <v>22579.200000000001</v>
      </c>
      <c r="CL57" s="100">
        <v>15</v>
      </c>
      <c r="CM57" s="100">
        <v>21168</v>
      </c>
      <c r="CN57" s="100">
        <v>14</v>
      </c>
      <c r="CO57" s="100">
        <v>19756.8</v>
      </c>
      <c r="CP57" s="100">
        <v>16</v>
      </c>
      <c r="CQ57" s="100">
        <v>22579.200000000001</v>
      </c>
      <c r="CR57" s="100">
        <v>9.4365287642520244</v>
      </c>
      <c r="CS57" s="100">
        <v>13316.829392112457</v>
      </c>
      <c r="CT57" s="100">
        <v>16</v>
      </c>
      <c r="CU57" s="100">
        <v>22579.200000000001</v>
      </c>
    </row>
    <row r="58" spans="2:99">
      <c r="C58" s="99" t="s">
        <v>224</v>
      </c>
      <c r="D58" s="100">
        <v>19</v>
      </c>
      <c r="E58" s="100">
        <v>22366.799999999999</v>
      </c>
      <c r="F58" s="100">
        <v>23</v>
      </c>
      <c r="G58" s="100">
        <v>27075.600000000002</v>
      </c>
      <c r="H58" s="100">
        <v>14</v>
      </c>
      <c r="I58" s="100">
        <v>16480.8</v>
      </c>
      <c r="J58" s="100">
        <v>20.505040544020556</v>
      </c>
      <c r="K58" s="100">
        <v>24138.533728421</v>
      </c>
      <c r="L58" s="100">
        <v>50.616085088765118</v>
      </c>
      <c r="M58" s="100">
        <v>59585.255366494297</v>
      </c>
      <c r="N58" s="100">
        <v>50.722039542363021</v>
      </c>
      <c r="O58" s="100">
        <v>59709.984949269754</v>
      </c>
      <c r="P58" s="100">
        <v>28.575443766421717</v>
      </c>
      <c r="Q58" s="100">
        <v>33639.012401831649</v>
      </c>
      <c r="R58" s="100">
        <v>46.569838075067473</v>
      </c>
      <c r="S58" s="100">
        <v>54822.013381969431</v>
      </c>
      <c r="T58" s="100">
        <v>9.3212358057624254</v>
      </c>
      <c r="U58" s="100">
        <v>10972.958790543527</v>
      </c>
      <c r="V58" s="100">
        <v>7.5361092325360879</v>
      </c>
      <c r="W58" s="100">
        <v>8871.507788541483</v>
      </c>
      <c r="X58" s="100">
        <v>6.4702085759797754</v>
      </c>
      <c r="Y58" s="100">
        <v>7616.7295356433915</v>
      </c>
      <c r="Z58" s="100">
        <v>5.4844153980320218</v>
      </c>
      <c r="AA58" s="100">
        <v>6456.2538065632962</v>
      </c>
      <c r="AB58" s="100">
        <v>23.399003149791326</v>
      </c>
      <c r="AC58" s="100">
        <v>27545.306507934351</v>
      </c>
      <c r="AD58" s="100">
        <v>22.412741960023808</v>
      </c>
      <c r="AE58" s="100">
        <v>26384.279835340029</v>
      </c>
      <c r="AF58" s="100">
        <v>26.297000204019795</v>
      </c>
      <c r="AG58" s="100">
        <v>30956.828640172105</v>
      </c>
      <c r="AH58" s="100">
        <v>28.306819055741961</v>
      </c>
      <c r="AI58" s="100">
        <v>33322.787392419435</v>
      </c>
      <c r="AJ58" s="100">
        <v>26.315361060458841</v>
      </c>
      <c r="AK58" s="100">
        <v>30978.443040372149</v>
      </c>
      <c r="AL58" s="100">
        <v>34.417954457875204</v>
      </c>
      <c r="AM58" s="100">
        <v>40516.815987810689</v>
      </c>
      <c r="AN58" s="100">
        <v>35.404799442853758</v>
      </c>
      <c r="AO58" s="100">
        <v>41678.529904127448</v>
      </c>
      <c r="AP58" s="100">
        <v>18.431014123531437</v>
      </c>
      <c r="AQ58" s="100">
        <v>21696.989826221208</v>
      </c>
      <c r="AR58" s="100">
        <v>10.624358207280808</v>
      </c>
      <c r="AS58" s="100">
        <v>12506.994481610967</v>
      </c>
      <c r="AT58" s="100">
        <v>18</v>
      </c>
      <c r="AU58" s="100">
        <v>21189.600000000002</v>
      </c>
      <c r="AV58" s="100">
        <v>15</v>
      </c>
      <c r="AW58" s="100">
        <v>17658</v>
      </c>
      <c r="AX58" s="100">
        <v>12.836179168564184</v>
      </c>
      <c r="AY58" s="100">
        <v>15110.750117233758</v>
      </c>
      <c r="AZ58" s="100">
        <v>8.6212736314946117</v>
      </c>
      <c r="BA58" s="100">
        <v>10148.963318995457</v>
      </c>
      <c r="BB58" s="100">
        <v>14</v>
      </c>
      <c r="BC58" s="100">
        <v>16480.8</v>
      </c>
      <c r="BD58" s="100">
        <v>7.534286471062912</v>
      </c>
      <c r="BE58" s="100">
        <v>8869.3620337352604</v>
      </c>
      <c r="BF58" s="100">
        <v>13</v>
      </c>
      <c r="BG58" s="100">
        <v>15303.6</v>
      </c>
      <c r="BH58" s="100">
        <v>19.835063477932906</v>
      </c>
      <c r="BI58" s="100">
        <v>23349.836726222617</v>
      </c>
      <c r="BJ58" s="100">
        <v>12.810605236498885</v>
      </c>
      <c r="BK58" s="100">
        <v>15080.644484406488</v>
      </c>
      <c r="BL58" s="100">
        <v>13.305440864030945</v>
      </c>
      <c r="BM58" s="100">
        <v>15663.164985137229</v>
      </c>
      <c r="BN58" s="100">
        <v>16</v>
      </c>
      <c r="BO58" s="100">
        <v>18835.2</v>
      </c>
      <c r="BP58" s="100">
        <v>8.2520111745172482</v>
      </c>
      <c r="BQ58" s="100">
        <v>9714.2675546417049</v>
      </c>
      <c r="BR58" s="100">
        <v>10.675846343653593</v>
      </c>
      <c r="BS58" s="100">
        <v>12567.60631574901</v>
      </c>
      <c r="BT58" s="100">
        <v>9.878691956251096</v>
      </c>
      <c r="BU58" s="100">
        <v>11629.196170898791</v>
      </c>
      <c r="BV58" s="100">
        <v>6.607323058313014</v>
      </c>
      <c r="BW58" s="100">
        <v>7778.1407042460805</v>
      </c>
      <c r="BX58" s="100">
        <v>5.5244544891576739</v>
      </c>
      <c r="BY58" s="100">
        <v>6503.3878246364138</v>
      </c>
      <c r="BZ58" s="100">
        <v>6.4229644415192313</v>
      </c>
      <c r="CA58" s="100">
        <v>7561.1137405564396</v>
      </c>
      <c r="CB58" s="100">
        <v>4.5528097014022126</v>
      </c>
      <c r="CC58" s="100">
        <v>5359.567580490685</v>
      </c>
      <c r="CD58" s="100">
        <v>6.4166742742017853</v>
      </c>
      <c r="CE58" s="100">
        <v>7553.7089555903422</v>
      </c>
      <c r="CF58" s="100">
        <v>17.238957316938567</v>
      </c>
      <c r="CG58" s="100">
        <v>20293.700553500083</v>
      </c>
      <c r="CH58" s="100">
        <v>27.207877071264193</v>
      </c>
      <c r="CI58" s="100">
        <v>32029.112888292209</v>
      </c>
      <c r="CJ58" s="100">
        <v>19.187989232158849</v>
      </c>
      <c r="CK58" s="100">
        <v>22588.100924097398</v>
      </c>
      <c r="CL58" s="100">
        <v>16.173266002873923</v>
      </c>
      <c r="CM58" s="100">
        <v>19039.168738583183</v>
      </c>
      <c r="CN58" s="100">
        <v>15</v>
      </c>
      <c r="CO58" s="100">
        <v>17658</v>
      </c>
      <c r="CP58" s="100">
        <v>14</v>
      </c>
      <c r="CQ58" s="100">
        <v>16480.8</v>
      </c>
      <c r="CR58" s="100">
        <v>10.29854672384238</v>
      </c>
      <c r="CS58" s="100">
        <v>12123.449203307249</v>
      </c>
      <c r="CT58" s="100">
        <v>16.910171382771182</v>
      </c>
      <c r="CU58" s="100">
        <v>19906.653751798236</v>
      </c>
    </row>
    <row r="59" spans="2:99">
      <c r="C59" s="99" t="s">
        <v>225</v>
      </c>
      <c r="D59" s="100">
        <v>22</v>
      </c>
      <c r="E59" s="100">
        <v>6679.1999999999989</v>
      </c>
      <c r="F59" s="100">
        <v>26</v>
      </c>
      <c r="G59" s="100">
        <v>7893.5999999999995</v>
      </c>
      <c r="H59" s="100">
        <v>15</v>
      </c>
      <c r="I59" s="100">
        <v>4553.9999999999991</v>
      </c>
      <c r="J59" s="100">
        <v>22</v>
      </c>
      <c r="K59" s="100">
        <v>6679.1999999999989</v>
      </c>
      <c r="L59" s="100">
        <v>57</v>
      </c>
      <c r="M59" s="100">
        <v>17305.199999999997</v>
      </c>
      <c r="N59" s="100">
        <v>51</v>
      </c>
      <c r="O59" s="100">
        <v>15483.599999999999</v>
      </c>
      <c r="P59" s="100">
        <v>29</v>
      </c>
      <c r="Q59" s="100">
        <v>8804.4</v>
      </c>
      <c r="R59" s="100">
        <v>47</v>
      </c>
      <c r="S59" s="100">
        <v>14269.199999999999</v>
      </c>
      <c r="T59" s="100">
        <v>10</v>
      </c>
      <c r="U59" s="100">
        <v>3035.9999999999995</v>
      </c>
      <c r="V59" s="100">
        <v>7</v>
      </c>
      <c r="W59" s="100">
        <v>2125.1999999999998</v>
      </c>
      <c r="X59" s="100">
        <v>6</v>
      </c>
      <c r="Y59" s="100">
        <v>1821.6</v>
      </c>
      <c r="Z59" s="100">
        <v>5</v>
      </c>
      <c r="AA59" s="100">
        <v>1517.9999999999998</v>
      </c>
      <c r="AB59" s="100">
        <v>28</v>
      </c>
      <c r="AC59" s="100">
        <v>8500.7999999999993</v>
      </c>
      <c r="AD59" s="100">
        <v>27</v>
      </c>
      <c r="AE59" s="100">
        <v>8197.1999999999989</v>
      </c>
      <c r="AF59" s="100">
        <v>28</v>
      </c>
      <c r="AG59" s="100">
        <v>8500.7999999999993</v>
      </c>
      <c r="AH59" s="100">
        <v>28</v>
      </c>
      <c r="AI59" s="100">
        <v>8500.7999999999993</v>
      </c>
      <c r="AJ59" s="100">
        <v>27</v>
      </c>
      <c r="AK59" s="100">
        <v>8197.1999999999989</v>
      </c>
      <c r="AL59" s="100">
        <v>39</v>
      </c>
      <c r="AM59" s="100">
        <v>11840.399999999998</v>
      </c>
      <c r="AN59" s="100">
        <v>37</v>
      </c>
      <c r="AO59" s="100">
        <v>11233.199999999999</v>
      </c>
      <c r="AP59" s="100">
        <v>21</v>
      </c>
      <c r="AQ59" s="100">
        <v>6375.5999999999995</v>
      </c>
      <c r="AR59" s="100">
        <v>10</v>
      </c>
      <c r="AS59" s="100">
        <v>3035.9999999999995</v>
      </c>
      <c r="AT59" s="100">
        <v>17</v>
      </c>
      <c r="AU59" s="100">
        <v>5161.2</v>
      </c>
      <c r="AV59" s="100">
        <v>18</v>
      </c>
      <c r="AW59" s="100">
        <v>5464.7999999999993</v>
      </c>
      <c r="AX59" s="100">
        <v>12</v>
      </c>
      <c r="AY59" s="100">
        <v>3643.2</v>
      </c>
      <c r="AZ59" s="100">
        <v>8</v>
      </c>
      <c r="BA59" s="100">
        <v>2428.7999999999997</v>
      </c>
      <c r="BB59" s="100">
        <v>15</v>
      </c>
      <c r="BC59" s="100">
        <v>4553.9999999999991</v>
      </c>
      <c r="BD59" s="100">
        <v>8</v>
      </c>
      <c r="BE59" s="100">
        <v>2428.7999999999997</v>
      </c>
      <c r="BF59" s="100">
        <v>14</v>
      </c>
      <c r="BG59" s="100">
        <v>4250.3999999999996</v>
      </c>
      <c r="BH59" s="100">
        <v>20</v>
      </c>
      <c r="BI59" s="100">
        <v>6071.9999999999991</v>
      </c>
      <c r="BJ59" s="100">
        <v>12</v>
      </c>
      <c r="BK59" s="100">
        <v>3643.2</v>
      </c>
      <c r="BL59" s="100">
        <v>16</v>
      </c>
      <c r="BM59" s="100">
        <v>4857.5999999999995</v>
      </c>
      <c r="BN59" s="100">
        <v>17</v>
      </c>
      <c r="BO59" s="100">
        <v>5161.2</v>
      </c>
      <c r="BP59" s="100">
        <v>8</v>
      </c>
      <c r="BQ59" s="100">
        <v>2428.7999999999997</v>
      </c>
      <c r="BR59" s="100">
        <v>10</v>
      </c>
      <c r="BS59" s="100">
        <v>3035.9999999999995</v>
      </c>
      <c r="BT59" s="100">
        <v>9</v>
      </c>
      <c r="BU59" s="100">
        <v>2732.3999999999996</v>
      </c>
      <c r="BV59" s="100">
        <v>6</v>
      </c>
      <c r="BW59" s="100">
        <v>1821.6</v>
      </c>
      <c r="BX59" s="100">
        <v>5</v>
      </c>
      <c r="BY59" s="100">
        <v>1517.9999999999998</v>
      </c>
      <c r="BZ59" s="100">
        <v>6</v>
      </c>
      <c r="CA59" s="100">
        <v>1821.6</v>
      </c>
      <c r="CB59" s="100">
        <v>4</v>
      </c>
      <c r="CC59" s="100">
        <v>1214.3999999999999</v>
      </c>
      <c r="CD59" s="100">
        <v>7</v>
      </c>
      <c r="CE59" s="100">
        <v>2125.1999999999998</v>
      </c>
      <c r="CF59" s="100">
        <v>19</v>
      </c>
      <c r="CG59" s="100">
        <v>5768.4</v>
      </c>
      <c r="CH59" s="100">
        <v>32</v>
      </c>
      <c r="CI59" s="100">
        <v>9715.1999999999989</v>
      </c>
      <c r="CJ59" s="100">
        <v>19</v>
      </c>
      <c r="CK59" s="100">
        <v>5768.4</v>
      </c>
      <c r="CL59" s="100">
        <v>14</v>
      </c>
      <c r="CM59" s="100">
        <v>4250.3999999999996</v>
      </c>
      <c r="CN59" s="100">
        <v>17</v>
      </c>
      <c r="CO59" s="100">
        <v>5161.2</v>
      </c>
      <c r="CP59" s="100">
        <v>17</v>
      </c>
      <c r="CQ59" s="100">
        <v>5161.2</v>
      </c>
      <c r="CR59" s="100">
        <v>10.54374635547182</v>
      </c>
      <c r="CS59" s="100">
        <v>3201.0813935212441</v>
      </c>
      <c r="CT59" s="100">
        <v>17</v>
      </c>
      <c r="CU59" s="100">
        <v>5161.2</v>
      </c>
    </row>
    <row r="60" spans="2:99">
      <c r="C60" s="99" t="s">
        <v>226</v>
      </c>
      <c r="D60" s="100">
        <v>21</v>
      </c>
      <c r="E60" s="100">
        <v>13683.6</v>
      </c>
      <c r="F60" s="100">
        <v>22</v>
      </c>
      <c r="G60" s="100">
        <v>14335.2</v>
      </c>
      <c r="H60" s="100">
        <v>15</v>
      </c>
      <c r="I60" s="100">
        <v>9774</v>
      </c>
      <c r="J60" s="100">
        <v>23</v>
      </c>
      <c r="K60" s="100">
        <v>14986.800000000001</v>
      </c>
      <c r="L60" s="100">
        <v>54</v>
      </c>
      <c r="M60" s="100">
        <v>35186.400000000001</v>
      </c>
      <c r="N60" s="100">
        <v>52</v>
      </c>
      <c r="O60" s="100">
        <v>33883.200000000004</v>
      </c>
      <c r="P60" s="100">
        <v>30</v>
      </c>
      <c r="Q60" s="100">
        <v>19548</v>
      </c>
      <c r="R60" s="100">
        <v>52</v>
      </c>
      <c r="S60" s="100">
        <v>33883.200000000004</v>
      </c>
      <c r="T60" s="100">
        <v>9</v>
      </c>
      <c r="U60" s="100">
        <v>5864.4000000000005</v>
      </c>
      <c r="V60" s="100">
        <v>7</v>
      </c>
      <c r="W60" s="100">
        <v>4561.2</v>
      </c>
      <c r="X60" s="100">
        <v>7</v>
      </c>
      <c r="Y60" s="100">
        <v>4561.2</v>
      </c>
      <c r="Z60" s="100">
        <v>5</v>
      </c>
      <c r="AA60" s="100">
        <v>3258</v>
      </c>
      <c r="AB60" s="100">
        <v>25</v>
      </c>
      <c r="AC60" s="100">
        <v>16290</v>
      </c>
      <c r="AD60" s="100">
        <v>26</v>
      </c>
      <c r="AE60" s="100">
        <v>16941.600000000002</v>
      </c>
      <c r="AF60" s="100">
        <v>28</v>
      </c>
      <c r="AG60" s="100">
        <v>18244.8</v>
      </c>
      <c r="AH60" s="100">
        <v>31</v>
      </c>
      <c r="AI60" s="100">
        <v>20199.600000000002</v>
      </c>
      <c r="AJ60" s="100">
        <v>26</v>
      </c>
      <c r="AK60" s="100">
        <v>16941.600000000002</v>
      </c>
      <c r="AL60" s="100">
        <v>37</v>
      </c>
      <c r="AM60" s="100">
        <v>24109.200000000001</v>
      </c>
      <c r="AN60" s="100">
        <v>38</v>
      </c>
      <c r="AO60" s="100">
        <v>24760.799999999999</v>
      </c>
      <c r="AP60" s="100">
        <v>21</v>
      </c>
      <c r="AQ60" s="100">
        <v>13683.6</v>
      </c>
      <c r="AR60" s="100">
        <v>10</v>
      </c>
      <c r="AS60" s="100">
        <v>6516</v>
      </c>
      <c r="AT60" s="100">
        <v>20</v>
      </c>
      <c r="AU60" s="100">
        <v>13032</v>
      </c>
      <c r="AV60" s="100">
        <v>16</v>
      </c>
      <c r="AW60" s="100">
        <v>10425.6</v>
      </c>
      <c r="AX60" s="100">
        <v>12</v>
      </c>
      <c r="AY60" s="100">
        <v>7819.2000000000007</v>
      </c>
      <c r="AZ60" s="100">
        <v>9</v>
      </c>
      <c r="BA60" s="100">
        <v>5864.4000000000005</v>
      </c>
      <c r="BB60" s="100">
        <v>14</v>
      </c>
      <c r="BC60" s="100">
        <v>9122.4</v>
      </c>
      <c r="BD60" s="100">
        <v>8</v>
      </c>
      <c r="BE60" s="100">
        <v>5212.8</v>
      </c>
      <c r="BF60" s="100">
        <v>15</v>
      </c>
      <c r="BG60" s="100">
        <v>9774</v>
      </c>
      <c r="BH60" s="100">
        <v>18</v>
      </c>
      <c r="BI60" s="100">
        <v>11728.800000000001</v>
      </c>
      <c r="BJ60" s="100">
        <v>11</v>
      </c>
      <c r="BK60" s="100">
        <v>7167.6</v>
      </c>
      <c r="BL60" s="100">
        <v>14</v>
      </c>
      <c r="BM60" s="100">
        <v>9122.4</v>
      </c>
      <c r="BN60" s="100">
        <v>16</v>
      </c>
      <c r="BO60" s="100">
        <v>10425.6</v>
      </c>
      <c r="BP60" s="100">
        <v>9</v>
      </c>
      <c r="BQ60" s="100">
        <v>5864.4000000000005</v>
      </c>
      <c r="BR60" s="100">
        <v>10</v>
      </c>
      <c r="BS60" s="100">
        <v>6516</v>
      </c>
      <c r="BT60" s="100">
        <v>8</v>
      </c>
      <c r="BU60" s="100">
        <v>5212.8</v>
      </c>
      <c r="BV60" s="100">
        <v>6</v>
      </c>
      <c r="BW60" s="100">
        <v>3909.6000000000004</v>
      </c>
      <c r="BX60" s="100">
        <v>6</v>
      </c>
      <c r="BY60" s="100">
        <v>3909.6000000000004</v>
      </c>
      <c r="BZ60" s="100">
        <v>6</v>
      </c>
      <c r="CA60" s="100">
        <v>3909.6000000000004</v>
      </c>
      <c r="CB60" s="100">
        <v>4</v>
      </c>
      <c r="CC60" s="100">
        <v>2606.4</v>
      </c>
      <c r="CD60" s="100">
        <v>7</v>
      </c>
      <c r="CE60" s="100">
        <v>4561.2</v>
      </c>
      <c r="CF60" s="100">
        <v>19</v>
      </c>
      <c r="CG60" s="100">
        <v>12380.4</v>
      </c>
      <c r="CH60" s="100">
        <v>32</v>
      </c>
      <c r="CI60" s="100">
        <v>20851.2</v>
      </c>
      <c r="CJ60" s="100">
        <v>17</v>
      </c>
      <c r="CK60" s="100">
        <v>11077.2</v>
      </c>
      <c r="CL60" s="100">
        <v>17</v>
      </c>
      <c r="CM60" s="100">
        <v>11077.2</v>
      </c>
      <c r="CN60" s="100">
        <v>17</v>
      </c>
      <c r="CO60" s="100">
        <v>11077.2</v>
      </c>
      <c r="CP60" s="100">
        <v>18</v>
      </c>
      <c r="CQ60" s="100">
        <v>11728.800000000001</v>
      </c>
      <c r="CR60" s="100">
        <v>10.497795959234764</v>
      </c>
      <c r="CS60" s="100">
        <v>6840.3638470373726</v>
      </c>
      <c r="CT60" s="100">
        <v>17</v>
      </c>
      <c r="CU60" s="100">
        <v>11077.2</v>
      </c>
    </row>
    <row r="61" spans="2:99">
      <c r="C61" s="99" t="s">
        <v>227</v>
      </c>
      <c r="D61" s="100">
        <v>20</v>
      </c>
      <c r="E61" s="100">
        <v>19032</v>
      </c>
      <c r="F61" s="100">
        <v>23</v>
      </c>
      <c r="G61" s="100">
        <v>21886.799999999999</v>
      </c>
      <c r="H61" s="100">
        <v>15</v>
      </c>
      <c r="I61" s="100">
        <v>14273.999999999998</v>
      </c>
      <c r="J61" s="100">
        <v>20</v>
      </c>
      <c r="K61" s="100">
        <v>19032</v>
      </c>
      <c r="L61" s="100">
        <v>51</v>
      </c>
      <c r="M61" s="100">
        <v>48531.6</v>
      </c>
      <c r="N61" s="100">
        <v>51</v>
      </c>
      <c r="O61" s="100">
        <v>48531.6</v>
      </c>
      <c r="P61" s="100">
        <v>24</v>
      </c>
      <c r="Q61" s="100">
        <v>22838.399999999998</v>
      </c>
      <c r="R61" s="100">
        <v>51</v>
      </c>
      <c r="S61" s="100">
        <v>48531.6</v>
      </c>
      <c r="T61" s="100">
        <v>8</v>
      </c>
      <c r="U61" s="100">
        <v>7612.7999999999993</v>
      </c>
      <c r="V61" s="100">
        <v>6</v>
      </c>
      <c r="W61" s="100">
        <v>5709.5999999999995</v>
      </c>
      <c r="X61" s="100">
        <v>6</v>
      </c>
      <c r="Y61" s="100">
        <v>5709.5999999999995</v>
      </c>
      <c r="Z61" s="100">
        <v>5</v>
      </c>
      <c r="AA61" s="100">
        <v>4758</v>
      </c>
      <c r="AB61" s="100">
        <v>25</v>
      </c>
      <c r="AC61" s="100">
        <v>23789.999999999996</v>
      </c>
      <c r="AD61" s="100">
        <v>26</v>
      </c>
      <c r="AE61" s="100">
        <v>24741.599999999999</v>
      </c>
      <c r="AF61" s="100">
        <v>28</v>
      </c>
      <c r="AG61" s="100">
        <v>26644.799999999996</v>
      </c>
      <c r="AH61" s="100">
        <v>31</v>
      </c>
      <c r="AI61" s="100">
        <v>29499.599999999999</v>
      </c>
      <c r="AJ61" s="100">
        <v>25</v>
      </c>
      <c r="AK61" s="100">
        <v>23789.999999999996</v>
      </c>
      <c r="AL61" s="100">
        <v>38</v>
      </c>
      <c r="AM61" s="100">
        <v>36160.799999999996</v>
      </c>
      <c r="AN61" s="100">
        <v>36</v>
      </c>
      <c r="AO61" s="100">
        <v>34257.599999999999</v>
      </c>
      <c r="AP61" s="100">
        <v>19</v>
      </c>
      <c r="AQ61" s="100">
        <v>18080.399999999998</v>
      </c>
      <c r="AR61" s="100">
        <v>11</v>
      </c>
      <c r="AS61" s="100">
        <v>10467.599999999999</v>
      </c>
      <c r="AT61" s="100">
        <v>17</v>
      </c>
      <c r="AU61" s="100">
        <v>16177.199999999999</v>
      </c>
      <c r="AV61" s="100">
        <v>16</v>
      </c>
      <c r="AW61" s="100">
        <v>15225.599999999999</v>
      </c>
      <c r="AX61" s="100">
        <v>12</v>
      </c>
      <c r="AY61" s="100">
        <v>11419.199999999999</v>
      </c>
      <c r="AZ61" s="100">
        <v>9</v>
      </c>
      <c r="BA61" s="100">
        <v>8564.4</v>
      </c>
      <c r="BB61" s="100">
        <v>14</v>
      </c>
      <c r="BC61" s="100">
        <v>13322.399999999998</v>
      </c>
      <c r="BD61" s="100">
        <v>7</v>
      </c>
      <c r="BE61" s="100">
        <v>6661.1999999999989</v>
      </c>
      <c r="BF61" s="100">
        <v>13</v>
      </c>
      <c r="BG61" s="100">
        <v>12370.8</v>
      </c>
      <c r="BH61" s="100">
        <v>19</v>
      </c>
      <c r="BI61" s="100">
        <v>18080.399999999998</v>
      </c>
      <c r="BJ61" s="100">
        <v>12</v>
      </c>
      <c r="BK61" s="100">
        <v>11419.199999999999</v>
      </c>
      <c r="BL61" s="100">
        <v>14</v>
      </c>
      <c r="BM61" s="100">
        <v>13322.399999999998</v>
      </c>
      <c r="BN61" s="100">
        <v>15</v>
      </c>
      <c r="BO61" s="100">
        <v>14273.999999999998</v>
      </c>
      <c r="BP61" s="100">
        <v>8</v>
      </c>
      <c r="BQ61" s="100">
        <v>7612.7999999999993</v>
      </c>
      <c r="BR61" s="100">
        <v>9</v>
      </c>
      <c r="BS61" s="100">
        <v>8564.4</v>
      </c>
      <c r="BT61" s="100">
        <v>8</v>
      </c>
      <c r="BU61" s="100">
        <v>7612.7999999999993</v>
      </c>
      <c r="BV61" s="100">
        <v>5</v>
      </c>
      <c r="BW61" s="100">
        <v>4758</v>
      </c>
      <c r="BX61" s="100">
        <v>5</v>
      </c>
      <c r="BY61" s="100">
        <v>4758</v>
      </c>
      <c r="BZ61" s="100">
        <v>6</v>
      </c>
      <c r="CA61" s="100">
        <v>5709.5999999999995</v>
      </c>
      <c r="CB61" s="100">
        <v>4</v>
      </c>
      <c r="CC61" s="100">
        <v>3806.3999999999996</v>
      </c>
      <c r="CD61" s="100">
        <v>7</v>
      </c>
      <c r="CE61" s="100">
        <v>6661.1999999999989</v>
      </c>
      <c r="CF61" s="100">
        <v>19</v>
      </c>
      <c r="CG61" s="100">
        <v>18080.399999999998</v>
      </c>
      <c r="CH61" s="100">
        <v>27</v>
      </c>
      <c r="CI61" s="100">
        <v>25693.199999999997</v>
      </c>
      <c r="CJ61" s="100">
        <v>17</v>
      </c>
      <c r="CK61" s="100">
        <v>16177.199999999999</v>
      </c>
      <c r="CL61" s="100">
        <v>14</v>
      </c>
      <c r="CM61" s="100">
        <v>13322.399999999998</v>
      </c>
      <c r="CN61" s="100">
        <v>16</v>
      </c>
      <c r="CO61" s="100">
        <v>15225.599999999999</v>
      </c>
      <c r="CP61" s="100">
        <v>15</v>
      </c>
      <c r="CQ61" s="100">
        <v>14273.999999999998</v>
      </c>
      <c r="CR61" s="100">
        <v>10.436528764252024</v>
      </c>
      <c r="CS61" s="100">
        <v>9931.4007720622249</v>
      </c>
      <c r="CT61" s="100">
        <v>16</v>
      </c>
      <c r="CU61" s="100">
        <v>15225.599999999999</v>
      </c>
    </row>
    <row r="62" spans="2:99">
      <c r="C62" s="99" t="s">
        <v>228</v>
      </c>
      <c r="D62" s="100">
        <v>16</v>
      </c>
      <c r="E62" s="100">
        <v>27283.200000000001</v>
      </c>
      <c r="F62" s="100">
        <v>19</v>
      </c>
      <c r="G62" s="100">
        <v>32398.799999999999</v>
      </c>
      <c r="H62" s="100">
        <v>12</v>
      </c>
      <c r="I62" s="100">
        <v>20462.400000000001</v>
      </c>
      <c r="J62" s="100">
        <v>22</v>
      </c>
      <c r="K62" s="100">
        <v>37514.400000000001</v>
      </c>
      <c r="L62" s="100">
        <v>45</v>
      </c>
      <c r="M62" s="100">
        <v>76734</v>
      </c>
      <c r="N62" s="100">
        <v>38</v>
      </c>
      <c r="O62" s="100">
        <v>64797.599999999999</v>
      </c>
      <c r="P62" s="100">
        <v>22</v>
      </c>
      <c r="Q62" s="100">
        <v>37514.400000000001</v>
      </c>
      <c r="R62" s="100">
        <v>43</v>
      </c>
      <c r="S62" s="100">
        <v>73323.600000000006</v>
      </c>
      <c r="T62" s="100">
        <v>9</v>
      </c>
      <c r="U62" s="100">
        <v>15346.800000000001</v>
      </c>
      <c r="V62" s="100">
        <v>6</v>
      </c>
      <c r="W62" s="100">
        <v>10231.200000000001</v>
      </c>
      <c r="X62" s="100">
        <v>6</v>
      </c>
      <c r="Y62" s="100">
        <v>10231.200000000001</v>
      </c>
      <c r="Z62" s="100">
        <v>4</v>
      </c>
      <c r="AA62" s="100">
        <v>6820.8</v>
      </c>
      <c r="AB62" s="100">
        <v>22</v>
      </c>
      <c r="AC62" s="100">
        <v>37514.400000000001</v>
      </c>
      <c r="AD62" s="100">
        <v>23</v>
      </c>
      <c r="AE62" s="100">
        <v>39219.599999999999</v>
      </c>
      <c r="AF62" s="100">
        <v>25</v>
      </c>
      <c r="AG62" s="100">
        <v>42630</v>
      </c>
      <c r="AH62" s="100">
        <v>26</v>
      </c>
      <c r="AI62" s="100">
        <v>44335.200000000004</v>
      </c>
      <c r="AJ62" s="100">
        <v>23</v>
      </c>
      <c r="AK62" s="100">
        <v>39219.599999999999</v>
      </c>
      <c r="AL62" s="100">
        <v>31</v>
      </c>
      <c r="AM62" s="100">
        <v>52861.200000000004</v>
      </c>
      <c r="AN62" s="100">
        <v>33</v>
      </c>
      <c r="AO62" s="100">
        <v>56271.6</v>
      </c>
      <c r="AP62" s="100">
        <v>17</v>
      </c>
      <c r="AQ62" s="100">
        <v>28988.400000000001</v>
      </c>
      <c r="AR62" s="100">
        <v>11</v>
      </c>
      <c r="AS62" s="100">
        <v>18757.2</v>
      </c>
      <c r="AT62" s="100">
        <v>17</v>
      </c>
      <c r="AU62" s="100">
        <v>28988.400000000001</v>
      </c>
      <c r="AV62" s="100">
        <v>16</v>
      </c>
      <c r="AW62" s="100">
        <v>27283.200000000001</v>
      </c>
      <c r="AX62" s="100">
        <v>12</v>
      </c>
      <c r="AY62" s="100">
        <v>20462.400000000001</v>
      </c>
      <c r="AZ62" s="100">
        <v>7</v>
      </c>
      <c r="BA62" s="100">
        <v>11936.4</v>
      </c>
      <c r="BB62" s="100">
        <v>12</v>
      </c>
      <c r="BC62" s="100">
        <v>20462.400000000001</v>
      </c>
      <c r="BD62" s="100">
        <v>7</v>
      </c>
      <c r="BE62" s="100">
        <v>11936.4</v>
      </c>
      <c r="BF62" s="100">
        <v>14</v>
      </c>
      <c r="BG62" s="100">
        <v>23872.799999999999</v>
      </c>
      <c r="BH62" s="100">
        <v>18</v>
      </c>
      <c r="BI62" s="100">
        <v>30693.600000000002</v>
      </c>
      <c r="BJ62" s="100">
        <v>9</v>
      </c>
      <c r="BK62" s="100">
        <v>15346.800000000001</v>
      </c>
      <c r="BL62" s="100">
        <v>12</v>
      </c>
      <c r="BM62" s="100">
        <v>20462.400000000001</v>
      </c>
      <c r="BN62" s="100">
        <v>13</v>
      </c>
      <c r="BO62" s="100">
        <v>22167.600000000002</v>
      </c>
      <c r="BP62" s="100">
        <v>8</v>
      </c>
      <c r="BQ62" s="100">
        <v>13641.6</v>
      </c>
      <c r="BR62" s="100">
        <v>10</v>
      </c>
      <c r="BS62" s="100">
        <v>17052</v>
      </c>
      <c r="BT62" s="100">
        <v>7</v>
      </c>
      <c r="BU62" s="100">
        <v>11936.4</v>
      </c>
      <c r="BV62" s="100">
        <v>5</v>
      </c>
      <c r="BW62" s="100">
        <v>8526</v>
      </c>
      <c r="BX62" s="100">
        <v>5</v>
      </c>
      <c r="BY62" s="100">
        <v>8526</v>
      </c>
      <c r="BZ62" s="100">
        <v>6</v>
      </c>
      <c r="CA62" s="100">
        <v>10231.200000000001</v>
      </c>
      <c r="CB62" s="100">
        <v>4</v>
      </c>
      <c r="CC62" s="100">
        <v>6820.8</v>
      </c>
      <c r="CD62" s="100">
        <v>6</v>
      </c>
      <c r="CE62" s="100">
        <v>10231.200000000001</v>
      </c>
      <c r="CF62" s="100">
        <v>15</v>
      </c>
      <c r="CG62" s="100">
        <v>25578</v>
      </c>
      <c r="CH62" s="100">
        <v>28</v>
      </c>
      <c r="CI62" s="100">
        <v>47745.599999999999</v>
      </c>
      <c r="CJ62" s="100">
        <v>17</v>
      </c>
      <c r="CK62" s="100">
        <v>28988.400000000001</v>
      </c>
      <c r="CL62" s="100">
        <v>15</v>
      </c>
      <c r="CM62" s="100">
        <v>25578</v>
      </c>
      <c r="CN62" s="100">
        <v>14</v>
      </c>
      <c r="CO62" s="100">
        <v>23872.799999999999</v>
      </c>
      <c r="CP62" s="100">
        <v>16</v>
      </c>
      <c r="CQ62" s="100">
        <v>27283.200000000001</v>
      </c>
      <c r="CR62" s="100">
        <v>9.3829199686421259</v>
      </c>
      <c r="CS62" s="100">
        <v>15999.755130528554</v>
      </c>
      <c r="CT62" s="100">
        <v>15</v>
      </c>
      <c r="CU62" s="100">
        <v>25578</v>
      </c>
    </row>
    <row r="63" spans="2:99">
      <c r="C63" s="99" t="s">
        <v>229</v>
      </c>
      <c r="D63" s="100">
        <v>21</v>
      </c>
      <c r="E63" s="100">
        <v>16707.600000000002</v>
      </c>
      <c r="F63" s="100">
        <v>21</v>
      </c>
      <c r="G63" s="100">
        <v>16707.600000000002</v>
      </c>
      <c r="H63" s="100">
        <v>14</v>
      </c>
      <c r="I63" s="100">
        <v>11138.4</v>
      </c>
      <c r="J63" s="100">
        <v>23</v>
      </c>
      <c r="K63" s="100">
        <v>18298.8</v>
      </c>
      <c r="L63" s="100">
        <v>50</v>
      </c>
      <c r="M63" s="100">
        <v>39780</v>
      </c>
      <c r="N63" s="100">
        <v>48</v>
      </c>
      <c r="O63" s="100">
        <v>38188.800000000003</v>
      </c>
      <c r="P63" s="100">
        <v>26</v>
      </c>
      <c r="Q63" s="100">
        <v>20685.600000000002</v>
      </c>
      <c r="R63" s="100">
        <v>44</v>
      </c>
      <c r="S63" s="100">
        <v>35006.400000000001</v>
      </c>
      <c r="T63" s="100">
        <v>9</v>
      </c>
      <c r="U63" s="100">
        <v>7160.4000000000005</v>
      </c>
      <c r="V63" s="100">
        <v>7</v>
      </c>
      <c r="W63" s="100">
        <v>5569.2</v>
      </c>
      <c r="X63" s="100">
        <v>7</v>
      </c>
      <c r="Y63" s="100">
        <v>5569.2</v>
      </c>
      <c r="Z63" s="100">
        <v>5</v>
      </c>
      <c r="AA63" s="100">
        <v>3978</v>
      </c>
      <c r="AB63" s="100">
        <v>27</v>
      </c>
      <c r="AC63" s="100">
        <v>21481.200000000001</v>
      </c>
      <c r="AD63" s="100">
        <v>28</v>
      </c>
      <c r="AE63" s="100">
        <v>22276.799999999999</v>
      </c>
      <c r="AF63" s="100">
        <v>32</v>
      </c>
      <c r="AG63" s="100">
        <v>25459.200000000001</v>
      </c>
      <c r="AH63" s="100">
        <v>27</v>
      </c>
      <c r="AI63" s="100">
        <v>21481.200000000001</v>
      </c>
      <c r="AJ63" s="100">
        <v>30</v>
      </c>
      <c r="AK63" s="100">
        <v>23868</v>
      </c>
      <c r="AL63" s="100">
        <v>35</v>
      </c>
      <c r="AM63" s="100">
        <v>27846</v>
      </c>
      <c r="AN63" s="100">
        <v>37</v>
      </c>
      <c r="AO63" s="100">
        <v>29437.200000000001</v>
      </c>
      <c r="AP63" s="100">
        <v>19</v>
      </c>
      <c r="AQ63" s="100">
        <v>15116.4</v>
      </c>
      <c r="AR63" s="100">
        <v>11</v>
      </c>
      <c r="AS63" s="100">
        <v>8751.6</v>
      </c>
      <c r="AT63" s="100">
        <v>18</v>
      </c>
      <c r="AU63" s="100">
        <v>14320.800000000001</v>
      </c>
      <c r="AV63" s="100">
        <v>19</v>
      </c>
      <c r="AW63" s="100">
        <v>15116.4</v>
      </c>
      <c r="AX63" s="100">
        <v>13</v>
      </c>
      <c r="AY63" s="100">
        <v>10342.800000000001</v>
      </c>
      <c r="AZ63" s="100">
        <v>8</v>
      </c>
      <c r="BA63" s="100">
        <v>6364.8</v>
      </c>
      <c r="BB63" s="100">
        <v>14</v>
      </c>
      <c r="BC63" s="100">
        <v>11138.4</v>
      </c>
      <c r="BD63" s="100">
        <v>7</v>
      </c>
      <c r="BE63" s="100">
        <v>5569.2</v>
      </c>
      <c r="BF63" s="100">
        <v>15</v>
      </c>
      <c r="BG63" s="100">
        <v>11934</v>
      </c>
      <c r="BH63" s="100">
        <v>20</v>
      </c>
      <c r="BI63" s="100">
        <v>15912</v>
      </c>
      <c r="BJ63" s="100">
        <v>12</v>
      </c>
      <c r="BK63" s="100">
        <v>9547.2000000000007</v>
      </c>
      <c r="BL63" s="100">
        <v>15</v>
      </c>
      <c r="BM63" s="100">
        <v>11934</v>
      </c>
      <c r="BN63" s="100">
        <v>17</v>
      </c>
      <c r="BO63" s="100">
        <v>13525.2</v>
      </c>
      <c r="BP63" s="100">
        <v>8</v>
      </c>
      <c r="BQ63" s="100">
        <v>6364.8</v>
      </c>
      <c r="BR63" s="100">
        <v>10</v>
      </c>
      <c r="BS63" s="100">
        <v>7956</v>
      </c>
      <c r="BT63" s="100">
        <v>8</v>
      </c>
      <c r="BU63" s="100">
        <v>6364.8</v>
      </c>
      <c r="BV63" s="100">
        <v>6</v>
      </c>
      <c r="BW63" s="100">
        <v>4773.6000000000004</v>
      </c>
      <c r="BX63" s="100">
        <v>5</v>
      </c>
      <c r="BY63" s="100">
        <v>3978</v>
      </c>
      <c r="BZ63" s="100">
        <v>6</v>
      </c>
      <c r="CA63" s="100">
        <v>4773.6000000000004</v>
      </c>
      <c r="CB63" s="100">
        <v>5</v>
      </c>
      <c r="CC63" s="100">
        <v>3978</v>
      </c>
      <c r="CD63" s="100">
        <v>7</v>
      </c>
      <c r="CE63" s="100">
        <v>5569.2</v>
      </c>
      <c r="CF63" s="100">
        <v>18</v>
      </c>
      <c r="CG63" s="100">
        <v>14320.800000000001</v>
      </c>
      <c r="CH63" s="100">
        <v>28</v>
      </c>
      <c r="CI63" s="100">
        <v>22276.799999999999</v>
      </c>
      <c r="CJ63" s="100">
        <v>20</v>
      </c>
      <c r="CK63" s="100">
        <v>15912</v>
      </c>
      <c r="CL63" s="100">
        <v>14</v>
      </c>
      <c r="CM63" s="100">
        <v>11138.4</v>
      </c>
      <c r="CN63" s="100">
        <v>16</v>
      </c>
      <c r="CO63" s="100">
        <v>12729.6</v>
      </c>
      <c r="CP63" s="100">
        <v>18</v>
      </c>
      <c r="CQ63" s="100">
        <v>14320.800000000001</v>
      </c>
      <c r="CR63" s="100">
        <v>10.451845562997709</v>
      </c>
      <c r="CS63" s="100">
        <v>8315.4883299209778</v>
      </c>
      <c r="CT63" s="100">
        <v>14</v>
      </c>
      <c r="CU63" s="100">
        <v>11138.4</v>
      </c>
    </row>
    <row r="64" spans="2:99">
      <c r="C64" s="99" t="s">
        <v>230</v>
      </c>
      <c r="D64" s="100">
        <v>18</v>
      </c>
      <c r="E64" s="100">
        <v>18165.599999999999</v>
      </c>
      <c r="F64" s="100">
        <v>22</v>
      </c>
      <c r="G64" s="100">
        <v>22202.399999999994</v>
      </c>
      <c r="H64" s="100">
        <v>13</v>
      </c>
      <c r="I64" s="100">
        <v>13119.599999999999</v>
      </c>
      <c r="J64" s="100">
        <v>22</v>
      </c>
      <c r="K64" s="100">
        <v>22202.399999999994</v>
      </c>
      <c r="L64" s="100">
        <v>45</v>
      </c>
      <c r="M64" s="100">
        <v>45413.999999999993</v>
      </c>
      <c r="N64" s="100">
        <v>44</v>
      </c>
      <c r="O64" s="100">
        <v>44404.799999999988</v>
      </c>
      <c r="P64" s="100">
        <v>24</v>
      </c>
      <c r="Q64" s="100">
        <v>24220.799999999996</v>
      </c>
      <c r="R64" s="100">
        <v>44</v>
      </c>
      <c r="S64" s="100">
        <v>44404.799999999988</v>
      </c>
      <c r="T64" s="100">
        <v>9</v>
      </c>
      <c r="U64" s="100">
        <v>9082.7999999999993</v>
      </c>
      <c r="V64" s="100">
        <v>6</v>
      </c>
      <c r="W64" s="100">
        <v>6055.1999999999989</v>
      </c>
      <c r="X64" s="100">
        <v>7</v>
      </c>
      <c r="Y64" s="100">
        <v>7064.3999999999987</v>
      </c>
      <c r="Z64" s="100">
        <v>5</v>
      </c>
      <c r="AA64" s="100">
        <v>5045.9999999999991</v>
      </c>
      <c r="AB64" s="100">
        <v>23</v>
      </c>
      <c r="AC64" s="100">
        <v>23211.599999999995</v>
      </c>
      <c r="AD64" s="100">
        <v>23</v>
      </c>
      <c r="AE64" s="100">
        <v>23211.599999999995</v>
      </c>
      <c r="AF64" s="100">
        <v>28</v>
      </c>
      <c r="AG64" s="100">
        <v>28257.599999999995</v>
      </c>
      <c r="AH64" s="100">
        <v>30</v>
      </c>
      <c r="AI64" s="100">
        <v>30275.999999999993</v>
      </c>
      <c r="AJ64" s="100">
        <v>28</v>
      </c>
      <c r="AK64" s="100">
        <v>28257.599999999995</v>
      </c>
      <c r="AL64" s="100">
        <v>38</v>
      </c>
      <c r="AM64" s="100">
        <v>38349.599999999991</v>
      </c>
      <c r="AN64" s="100">
        <v>39</v>
      </c>
      <c r="AO64" s="100">
        <v>39358.799999999996</v>
      </c>
      <c r="AP64" s="100">
        <v>19</v>
      </c>
      <c r="AQ64" s="100">
        <v>19174.799999999996</v>
      </c>
      <c r="AR64" s="100">
        <v>10</v>
      </c>
      <c r="AS64" s="100">
        <v>10091.999999999998</v>
      </c>
      <c r="AT64" s="100">
        <v>17</v>
      </c>
      <c r="AU64" s="100">
        <v>17156.399999999998</v>
      </c>
      <c r="AV64" s="100">
        <v>18</v>
      </c>
      <c r="AW64" s="100">
        <v>18165.599999999999</v>
      </c>
      <c r="AX64" s="100">
        <v>12</v>
      </c>
      <c r="AY64" s="100">
        <v>12110.399999999998</v>
      </c>
      <c r="AZ64" s="100">
        <v>8</v>
      </c>
      <c r="BA64" s="100">
        <v>8073.5999999999985</v>
      </c>
      <c r="BB64" s="100">
        <v>14</v>
      </c>
      <c r="BC64" s="100">
        <v>14128.799999999997</v>
      </c>
      <c r="BD64" s="100">
        <v>7</v>
      </c>
      <c r="BE64" s="100">
        <v>7064.3999999999987</v>
      </c>
      <c r="BF64" s="100">
        <v>13</v>
      </c>
      <c r="BG64" s="100">
        <v>13119.599999999999</v>
      </c>
      <c r="BH64" s="100">
        <v>19</v>
      </c>
      <c r="BI64" s="100">
        <v>19174.799999999996</v>
      </c>
      <c r="BJ64" s="100">
        <v>10</v>
      </c>
      <c r="BK64" s="100">
        <v>10091.999999999998</v>
      </c>
      <c r="BL64" s="100">
        <v>12</v>
      </c>
      <c r="BM64" s="100">
        <v>12110.399999999998</v>
      </c>
      <c r="BN64" s="100">
        <v>17</v>
      </c>
      <c r="BO64" s="100">
        <v>17156.399999999998</v>
      </c>
      <c r="BP64" s="100">
        <v>8</v>
      </c>
      <c r="BQ64" s="100">
        <v>8073.5999999999985</v>
      </c>
      <c r="BR64" s="100">
        <v>10</v>
      </c>
      <c r="BS64" s="100">
        <v>10091.999999999998</v>
      </c>
      <c r="BT64" s="100">
        <v>8</v>
      </c>
      <c r="BU64" s="100">
        <v>8073.5999999999985</v>
      </c>
      <c r="BV64" s="100">
        <v>6</v>
      </c>
      <c r="BW64" s="100">
        <v>6055.1999999999989</v>
      </c>
      <c r="BX64" s="100">
        <v>5</v>
      </c>
      <c r="BY64" s="100">
        <v>5045.9999999999991</v>
      </c>
      <c r="BZ64" s="100">
        <v>6</v>
      </c>
      <c r="CA64" s="100">
        <v>6055.1999999999989</v>
      </c>
      <c r="CB64" s="100">
        <v>4</v>
      </c>
      <c r="CC64" s="100">
        <v>4036.7999999999993</v>
      </c>
      <c r="CD64" s="100">
        <v>7</v>
      </c>
      <c r="CE64" s="100">
        <v>7064.3999999999987</v>
      </c>
      <c r="CF64" s="100">
        <v>18</v>
      </c>
      <c r="CG64" s="100">
        <v>18165.599999999999</v>
      </c>
      <c r="CH64" s="100">
        <v>31</v>
      </c>
      <c r="CI64" s="100">
        <v>31285.199999999993</v>
      </c>
      <c r="CJ64" s="100">
        <v>18</v>
      </c>
      <c r="CK64" s="100">
        <v>18165.599999999999</v>
      </c>
      <c r="CL64" s="100">
        <v>14</v>
      </c>
      <c r="CM64" s="100">
        <v>14128.799999999997</v>
      </c>
      <c r="CN64" s="100">
        <v>16</v>
      </c>
      <c r="CO64" s="100">
        <v>16147.199999999997</v>
      </c>
      <c r="CP64" s="100">
        <v>15</v>
      </c>
      <c r="CQ64" s="100">
        <v>15137.999999999996</v>
      </c>
      <c r="CR64" s="100">
        <v>10.459503962370551</v>
      </c>
      <c r="CS64" s="100">
        <v>10555.731398824359</v>
      </c>
      <c r="CT64" s="100">
        <v>16</v>
      </c>
      <c r="CU64" s="100">
        <v>16147.199999999997</v>
      </c>
    </row>
    <row r="65" spans="2:99">
      <c r="C65" s="99" t="s">
        <v>231</v>
      </c>
      <c r="D65" s="100">
        <v>20</v>
      </c>
      <c r="E65" s="100">
        <v>20520</v>
      </c>
      <c r="F65" s="100">
        <v>22</v>
      </c>
      <c r="G65" s="100">
        <v>22572</v>
      </c>
      <c r="H65" s="100">
        <v>13</v>
      </c>
      <c r="I65" s="100">
        <v>13338</v>
      </c>
      <c r="J65" s="100">
        <v>23</v>
      </c>
      <c r="K65" s="100">
        <v>23598</v>
      </c>
      <c r="L65" s="100">
        <v>52</v>
      </c>
      <c r="M65" s="100">
        <v>53352</v>
      </c>
      <c r="N65" s="100">
        <v>47</v>
      </c>
      <c r="O65" s="100">
        <v>48222</v>
      </c>
      <c r="P65" s="100">
        <v>25</v>
      </c>
      <c r="Q65" s="100">
        <v>25650</v>
      </c>
      <c r="R65" s="100">
        <v>42</v>
      </c>
      <c r="S65" s="100">
        <v>43092</v>
      </c>
      <c r="T65" s="100">
        <v>9</v>
      </c>
      <c r="U65" s="100">
        <v>9234</v>
      </c>
      <c r="V65" s="100">
        <v>6</v>
      </c>
      <c r="W65" s="100">
        <v>6156</v>
      </c>
      <c r="X65" s="100">
        <v>7</v>
      </c>
      <c r="Y65" s="100">
        <v>7182</v>
      </c>
      <c r="Z65" s="100">
        <v>5</v>
      </c>
      <c r="AA65" s="100">
        <v>5130</v>
      </c>
      <c r="AB65" s="100">
        <v>24</v>
      </c>
      <c r="AC65" s="100">
        <v>24624</v>
      </c>
      <c r="AD65" s="100">
        <v>25</v>
      </c>
      <c r="AE65" s="100">
        <v>25650</v>
      </c>
      <c r="AF65" s="100">
        <v>28</v>
      </c>
      <c r="AG65" s="100">
        <v>28728</v>
      </c>
      <c r="AH65" s="100">
        <v>28</v>
      </c>
      <c r="AI65" s="100">
        <v>28728</v>
      </c>
      <c r="AJ65" s="100">
        <v>29</v>
      </c>
      <c r="AK65" s="100">
        <v>29754</v>
      </c>
      <c r="AL65" s="100">
        <v>37</v>
      </c>
      <c r="AM65" s="100">
        <v>37962</v>
      </c>
      <c r="AN65" s="100">
        <v>37</v>
      </c>
      <c r="AO65" s="100">
        <v>37962</v>
      </c>
      <c r="AP65" s="100">
        <v>20</v>
      </c>
      <c r="AQ65" s="100">
        <v>20520</v>
      </c>
      <c r="AR65" s="100">
        <v>11</v>
      </c>
      <c r="AS65" s="100">
        <v>11286</v>
      </c>
      <c r="AT65" s="100">
        <v>17</v>
      </c>
      <c r="AU65" s="100">
        <v>17442</v>
      </c>
      <c r="AV65" s="100">
        <v>16</v>
      </c>
      <c r="AW65" s="100">
        <v>16416</v>
      </c>
      <c r="AX65" s="100">
        <v>13</v>
      </c>
      <c r="AY65" s="100">
        <v>13338</v>
      </c>
      <c r="AZ65" s="100">
        <v>8</v>
      </c>
      <c r="BA65" s="100">
        <v>8208</v>
      </c>
      <c r="BB65" s="100">
        <v>14</v>
      </c>
      <c r="BC65" s="100">
        <v>14364</v>
      </c>
      <c r="BD65" s="100">
        <v>8</v>
      </c>
      <c r="BE65" s="100">
        <v>8208</v>
      </c>
      <c r="BF65" s="100">
        <v>13</v>
      </c>
      <c r="BG65" s="100">
        <v>13338</v>
      </c>
      <c r="BH65" s="100">
        <v>17</v>
      </c>
      <c r="BI65" s="100">
        <v>17442</v>
      </c>
      <c r="BJ65" s="100">
        <v>11</v>
      </c>
      <c r="BK65" s="100">
        <v>11286</v>
      </c>
      <c r="BL65" s="100">
        <v>14</v>
      </c>
      <c r="BM65" s="100">
        <v>14364</v>
      </c>
      <c r="BN65" s="100">
        <v>16</v>
      </c>
      <c r="BO65" s="100">
        <v>16416</v>
      </c>
      <c r="BP65" s="100">
        <v>8</v>
      </c>
      <c r="BQ65" s="100">
        <v>8208</v>
      </c>
      <c r="BR65" s="100">
        <v>10</v>
      </c>
      <c r="BS65" s="100">
        <v>10260</v>
      </c>
      <c r="BT65" s="100">
        <v>9</v>
      </c>
      <c r="BU65" s="100">
        <v>9234</v>
      </c>
      <c r="BV65" s="100">
        <v>6</v>
      </c>
      <c r="BW65" s="100">
        <v>6156</v>
      </c>
      <c r="BX65" s="100">
        <v>4</v>
      </c>
      <c r="BY65" s="100">
        <v>4104</v>
      </c>
      <c r="BZ65" s="100">
        <v>6</v>
      </c>
      <c r="CA65" s="100">
        <v>6156</v>
      </c>
      <c r="CB65" s="100">
        <v>4</v>
      </c>
      <c r="CC65" s="100">
        <v>4104</v>
      </c>
      <c r="CD65" s="100">
        <v>7</v>
      </c>
      <c r="CE65" s="100">
        <v>7182</v>
      </c>
      <c r="CF65" s="100">
        <v>18</v>
      </c>
      <c r="CG65" s="100">
        <v>18468</v>
      </c>
      <c r="CH65" s="100">
        <v>26</v>
      </c>
      <c r="CI65" s="100">
        <v>26676</v>
      </c>
      <c r="CJ65" s="100">
        <v>19</v>
      </c>
      <c r="CK65" s="100">
        <v>19494</v>
      </c>
      <c r="CL65" s="100">
        <v>14</v>
      </c>
      <c r="CM65" s="100">
        <v>14364</v>
      </c>
      <c r="CN65" s="100">
        <v>16</v>
      </c>
      <c r="CO65" s="100">
        <v>16416</v>
      </c>
      <c r="CP65" s="100">
        <v>14</v>
      </c>
      <c r="CQ65" s="100">
        <v>14364</v>
      </c>
      <c r="CR65" s="100">
        <v>10.444187163624866</v>
      </c>
      <c r="CS65" s="100">
        <v>10715.736029879112</v>
      </c>
      <c r="CT65" s="100">
        <v>16</v>
      </c>
      <c r="CU65" s="100">
        <v>16416</v>
      </c>
    </row>
    <row r="66" spans="2:99">
      <c r="C66" s="99" t="s">
        <v>232</v>
      </c>
      <c r="D66" s="100">
        <v>18</v>
      </c>
      <c r="E66" s="100">
        <v>21427.199999999997</v>
      </c>
      <c r="F66" s="100">
        <v>23</v>
      </c>
      <c r="G66" s="100">
        <v>27379.199999999997</v>
      </c>
      <c r="H66" s="100">
        <v>14</v>
      </c>
      <c r="I66" s="100">
        <v>16665.599999999999</v>
      </c>
      <c r="J66" s="100">
        <v>22</v>
      </c>
      <c r="K66" s="100">
        <v>26188.799999999996</v>
      </c>
      <c r="L66" s="100">
        <v>49</v>
      </c>
      <c r="M66" s="100">
        <v>58329.599999999991</v>
      </c>
      <c r="N66" s="100">
        <v>45</v>
      </c>
      <c r="O66" s="100">
        <v>53567.999999999993</v>
      </c>
      <c r="P66" s="100">
        <v>27</v>
      </c>
      <c r="Q66" s="100">
        <v>32140.799999999996</v>
      </c>
      <c r="R66" s="100">
        <v>44</v>
      </c>
      <c r="S66" s="100">
        <v>52377.599999999991</v>
      </c>
      <c r="T66" s="100">
        <v>9</v>
      </c>
      <c r="U66" s="100">
        <v>10713.599999999999</v>
      </c>
      <c r="V66" s="100">
        <v>6</v>
      </c>
      <c r="W66" s="100">
        <v>7142.4</v>
      </c>
      <c r="X66" s="100">
        <v>6</v>
      </c>
      <c r="Y66" s="100">
        <v>7142.4</v>
      </c>
      <c r="Z66" s="100">
        <v>5</v>
      </c>
      <c r="AA66" s="100">
        <v>5951.9999999999991</v>
      </c>
      <c r="AB66" s="100">
        <v>23</v>
      </c>
      <c r="AC66" s="100">
        <v>27379.199999999997</v>
      </c>
      <c r="AD66" s="100">
        <v>24</v>
      </c>
      <c r="AE66" s="100">
        <v>28569.599999999999</v>
      </c>
      <c r="AF66" s="100">
        <v>30</v>
      </c>
      <c r="AG66" s="100">
        <v>35711.999999999993</v>
      </c>
      <c r="AH66" s="100">
        <v>28</v>
      </c>
      <c r="AI66" s="100">
        <v>33331.199999999997</v>
      </c>
      <c r="AJ66" s="100">
        <v>29</v>
      </c>
      <c r="AK66" s="100">
        <v>34521.599999999999</v>
      </c>
      <c r="AL66" s="100">
        <v>32</v>
      </c>
      <c r="AM66" s="100">
        <v>38092.799999999996</v>
      </c>
      <c r="AN66" s="100">
        <v>33</v>
      </c>
      <c r="AO66" s="100">
        <v>39283.199999999997</v>
      </c>
      <c r="AP66" s="100">
        <v>19</v>
      </c>
      <c r="AQ66" s="100">
        <v>22617.599999999999</v>
      </c>
      <c r="AR66" s="100">
        <v>10</v>
      </c>
      <c r="AS66" s="100">
        <v>11903.999999999998</v>
      </c>
      <c r="AT66" s="100">
        <v>18</v>
      </c>
      <c r="AU66" s="100">
        <v>21427.199999999997</v>
      </c>
      <c r="AV66" s="100">
        <v>17</v>
      </c>
      <c r="AW66" s="100">
        <v>20236.8</v>
      </c>
      <c r="AX66" s="100">
        <v>11</v>
      </c>
      <c r="AY66" s="100">
        <v>13094.399999999998</v>
      </c>
      <c r="AZ66" s="100">
        <v>9</v>
      </c>
      <c r="BA66" s="100">
        <v>10713.599999999999</v>
      </c>
      <c r="BB66" s="100">
        <v>15</v>
      </c>
      <c r="BC66" s="100">
        <v>17855.999999999996</v>
      </c>
      <c r="BD66" s="100">
        <v>7</v>
      </c>
      <c r="BE66" s="100">
        <v>8332.7999999999993</v>
      </c>
      <c r="BF66" s="100">
        <v>13</v>
      </c>
      <c r="BG66" s="100">
        <v>15475.199999999999</v>
      </c>
      <c r="BH66" s="100">
        <v>18</v>
      </c>
      <c r="BI66" s="100">
        <v>21427.199999999997</v>
      </c>
      <c r="BJ66" s="100">
        <v>11</v>
      </c>
      <c r="BK66" s="100">
        <v>13094.399999999998</v>
      </c>
      <c r="BL66" s="100">
        <v>13</v>
      </c>
      <c r="BM66" s="100">
        <v>15475.199999999999</v>
      </c>
      <c r="BN66" s="100">
        <v>16</v>
      </c>
      <c r="BO66" s="100">
        <v>19046.399999999998</v>
      </c>
      <c r="BP66" s="100">
        <v>9</v>
      </c>
      <c r="BQ66" s="100">
        <v>10713.599999999999</v>
      </c>
      <c r="BR66" s="100">
        <v>10</v>
      </c>
      <c r="BS66" s="100">
        <v>11903.999999999998</v>
      </c>
      <c r="BT66" s="100">
        <v>9</v>
      </c>
      <c r="BU66" s="100">
        <v>10713.599999999999</v>
      </c>
      <c r="BV66" s="100">
        <v>6</v>
      </c>
      <c r="BW66" s="100">
        <v>7142.4</v>
      </c>
      <c r="BX66" s="100">
        <v>4</v>
      </c>
      <c r="BY66" s="100">
        <v>4761.5999999999995</v>
      </c>
      <c r="BZ66" s="100">
        <v>7</v>
      </c>
      <c r="CA66" s="100">
        <v>8332.7999999999993</v>
      </c>
      <c r="CB66" s="100">
        <v>4</v>
      </c>
      <c r="CC66" s="100">
        <v>4761.5999999999995</v>
      </c>
      <c r="CD66" s="100">
        <v>7</v>
      </c>
      <c r="CE66" s="100">
        <v>8332.7999999999993</v>
      </c>
      <c r="CF66" s="100">
        <v>18</v>
      </c>
      <c r="CG66" s="100">
        <v>21427.199999999997</v>
      </c>
      <c r="CH66" s="100">
        <v>26</v>
      </c>
      <c r="CI66" s="100">
        <v>30950.399999999998</v>
      </c>
      <c r="CJ66" s="100">
        <v>17</v>
      </c>
      <c r="CK66" s="100">
        <v>20236.8</v>
      </c>
      <c r="CL66" s="100">
        <v>15</v>
      </c>
      <c r="CM66" s="100">
        <v>17855.999999999996</v>
      </c>
      <c r="CN66" s="100">
        <v>16</v>
      </c>
      <c r="CO66" s="100">
        <v>19046.399999999998</v>
      </c>
      <c r="CP66" s="100">
        <v>15</v>
      </c>
      <c r="CQ66" s="100">
        <v>17855.999999999996</v>
      </c>
      <c r="CR66" s="100">
        <v>10.428870364879181</v>
      </c>
      <c r="CS66" s="100">
        <v>12414.527282352175</v>
      </c>
      <c r="CT66" s="100">
        <v>15</v>
      </c>
      <c r="CU66" s="100">
        <v>17855.999999999996</v>
      </c>
    </row>
    <row r="67" spans="2:99">
      <c r="C67" s="99" t="s">
        <v>233</v>
      </c>
      <c r="D67" s="100">
        <v>19</v>
      </c>
      <c r="E67" s="100">
        <v>21340.799999999999</v>
      </c>
      <c r="F67" s="100">
        <v>23</v>
      </c>
      <c r="G67" s="100">
        <v>25833.600000000002</v>
      </c>
      <c r="H67" s="100">
        <v>13</v>
      </c>
      <c r="I67" s="100">
        <v>14601.6</v>
      </c>
      <c r="J67" s="100">
        <v>22</v>
      </c>
      <c r="K67" s="100">
        <v>24710.400000000001</v>
      </c>
      <c r="L67" s="100">
        <v>50</v>
      </c>
      <c r="M67" s="100">
        <v>56160</v>
      </c>
      <c r="N67" s="100">
        <v>42</v>
      </c>
      <c r="O67" s="100">
        <v>47174.400000000001</v>
      </c>
      <c r="P67" s="100">
        <v>27</v>
      </c>
      <c r="Q67" s="100">
        <v>30326.400000000001</v>
      </c>
      <c r="R67" s="100">
        <v>44</v>
      </c>
      <c r="S67" s="100">
        <v>49420.800000000003</v>
      </c>
      <c r="T67" s="100">
        <v>9</v>
      </c>
      <c r="U67" s="100">
        <v>10108.800000000001</v>
      </c>
      <c r="V67" s="100">
        <v>7</v>
      </c>
      <c r="W67" s="100">
        <v>7862.4000000000005</v>
      </c>
      <c r="X67" s="100">
        <v>6</v>
      </c>
      <c r="Y67" s="100">
        <v>6739.2000000000007</v>
      </c>
      <c r="Z67" s="100">
        <v>5</v>
      </c>
      <c r="AA67" s="100">
        <v>5616</v>
      </c>
      <c r="AB67" s="100">
        <v>23</v>
      </c>
      <c r="AC67" s="100">
        <v>25833.600000000002</v>
      </c>
      <c r="AD67" s="100">
        <v>24</v>
      </c>
      <c r="AE67" s="100">
        <v>26956.800000000003</v>
      </c>
      <c r="AF67" s="100">
        <v>28</v>
      </c>
      <c r="AG67" s="100">
        <v>31449.600000000002</v>
      </c>
      <c r="AH67" s="100">
        <v>26</v>
      </c>
      <c r="AI67" s="100">
        <v>29203.200000000001</v>
      </c>
      <c r="AJ67" s="100">
        <v>26</v>
      </c>
      <c r="AK67" s="100">
        <v>29203.200000000001</v>
      </c>
      <c r="AL67" s="100">
        <v>32</v>
      </c>
      <c r="AM67" s="100">
        <v>35942.400000000001</v>
      </c>
      <c r="AN67" s="100">
        <v>35</v>
      </c>
      <c r="AO67" s="100">
        <v>39312</v>
      </c>
      <c r="AP67" s="100">
        <v>19</v>
      </c>
      <c r="AQ67" s="100">
        <v>21340.799999999999</v>
      </c>
      <c r="AR67" s="100">
        <v>11</v>
      </c>
      <c r="AS67" s="100">
        <v>12355.2</v>
      </c>
      <c r="AT67" s="100">
        <v>16</v>
      </c>
      <c r="AU67" s="100">
        <v>17971.2</v>
      </c>
      <c r="AV67" s="100">
        <v>17</v>
      </c>
      <c r="AW67" s="100">
        <v>19094.400000000001</v>
      </c>
      <c r="AX67" s="100">
        <v>12</v>
      </c>
      <c r="AY67" s="100">
        <v>13478.400000000001</v>
      </c>
      <c r="AZ67" s="100">
        <v>9</v>
      </c>
      <c r="BA67" s="100">
        <v>10108.800000000001</v>
      </c>
      <c r="BB67" s="100">
        <v>15</v>
      </c>
      <c r="BC67" s="100">
        <v>16848</v>
      </c>
      <c r="BD67" s="100">
        <v>8</v>
      </c>
      <c r="BE67" s="100">
        <v>8985.6</v>
      </c>
      <c r="BF67" s="100">
        <v>14</v>
      </c>
      <c r="BG67" s="100">
        <v>15724.800000000001</v>
      </c>
      <c r="BH67" s="100">
        <v>18</v>
      </c>
      <c r="BI67" s="100">
        <v>20217.600000000002</v>
      </c>
      <c r="BJ67" s="100">
        <v>11</v>
      </c>
      <c r="BK67" s="100">
        <v>12355.2</v>
      </c>
      <c r="BL67" s="100">
        <v>13</v>
      </c>
      <c r="BM67" s="100">
        <v>14601.6</v>
      </c>
      <c r="BN67" s="100">
        <v>14</v>
      </c>
      <c r="BO67" s="100">
        <v>15724.800000000001</v>
      </c>
      <c r="BP67" s="100">
        <v>8</v>
      </c>
      <c r="BQ67" s="100">
        <v>8985.6</v>
      </c>
      <c r="BR67" s="100">
        <v>9</v>
      </c>
      <c r="BS67" s="100">
        <v>10108.800000000001</v>
      </c>
      <c r="BT67" s="100">
        <v>8</v>
      </c>
      <c r="BU67" s="100">
        <v>8985.6</v>
      </c>
      <c r="BV67" s="100">
        <v>6</v>
      </c>
      <c r="BW67" s="100">
        <v>6739.2000000000007</v>
      </c>
      <c r="BX67" s="100">
        <v>5</v>
      </c>
      <c r="BY67" s="100">
        <v>5616</v>
      </c>
      <c r="BZ67" s="100">
        <v>6</v>
      </c>
      <c r="CA67" s="100">
        <v>6739.2000000000007</v>
      </c>
      <c r="CB67" s="100">
        <v>4</v>
      </c>
      <c r="CC67" s="100">
        <v>4492.8</v>
      </c>
      <c r="CD67" s="100">
        <v>7</v>
      </c>
      <c r="CE67" s="100">
        <v>7862.4000000000005</v>
      </c>
      <c r="CF67" s="100">
        <v>18</v>
      </c>
      <c r="CG67" s="100">
        <v>20217.600000000002</v>
      </c>
      <c r="CH67" s="100">
        <v>28</v>
      </c>
      <c r="CI67" s="100">
        <v>31449.600000000002</v>
      </c>
      <c r="CJ67" s="100">
        <v>18</v>
      </c>
      <c r="CK67" s="100">
        <v>20217.600000000002</v>
      </c>
      <c r="CL67" s="100">
        <v>16</v>
      </c>
      <c r="CM67" s="100">
        <v>17971.2</v>
      </c>
      <c r="CN67" s="100">
        <v>14</v>
      </c>
      <c r="CO67" s="100">
        <v>15724.800000000001</v>
      </c>
      <c r="CP67" s="100">
        <v>17</v>
      </c>
      <c r="CQ67" s="100">
        <v>19094.400000000001</v>
      </c>
      <c r="CR67" s="100">
        <v>8.4135535661334959</v>
      </c>
      <c r="CS67" s="100">
        <v>9450.1033654811436</v>
      </c>
      <c r="CT67" s="100">
        <v>14</v>
      </c>
      <c r="CU67" s="100">
        <v>15724.800000000001</v>
      </c>
    </row>
    <row r="68" spans="2:99">
      <c r="C68" s="99" t="s">
        <v>234</v>
      </c>
      <c r="D68" s="100">
        <v>17</v>
      </c>
      <c r="E68" s="100">
        <v>17564.400000000001</v>
      </c>
      <c r="F68" s="100">
        <v>24</v>
      </c>
      <c r="G68" s="100">
        <v>24796.800000000003</v>
      </c>
      <c r="H68" s="100">
        <v>13</v>
      </c>
      <c r="I68" s="100">
        <v>13431.6</v>
      </c>
      <c r="J68" s="100">
        <v>22</v>
      </c>
      <c r="K68" s="100">
        <v>22730.400000000001</v>
      </c>
      <c r="L68" s="100">
        <v>48</v>
      </c>
      <c r="M68" s="100">
        <v>49593.600000000006</v>
      </c>
      <c r="N68" s="100">
        <v>50</v>
      </c>
      <c r="O68" s="100">
        <v>51660</v>
      </c>
      <c r="P68" s="100">
        <v>24</v>
      </c>
      <c r="Q68" s="100">
        <v>24796.800000000003</v>
      </c>
      <c r="R68" s="100">
        <v>45</v>
      </c>
      <c r="S68" s="100">
        <v>46494</v>
      </c>
      <c r="T68" s="100">
        <v>8</v>
      </c>
      <c r="U68" s="100">
        <v>8265.6</v>
      </c>
      <c r="V68" s="100">
        <v>6</v>
      </c>
      <c r="W68" s="100">
        <v>6199.2000000000007</v>
      </c>
      <c r="X68" s="100">
        <v>7</v>
      </c>
      <c r="Y68" s="100">
        <v>7232.4000000000005</v>
      </c>
      <c r="Z68" s="100">
        <v>5</v>
      </c>
      <c r="AA68" s="100">
        <v>5166</v>
      </c>
      <c r="AB68" s="100">
        <v>23</v>
      </c>
      <c r="AC68" s="100">
        <v>23763.600000000002</v>
      </c>
      <c r="AD68" s="100">
        <v>23</v>
      </c>
      <c r="AE68" s="100">
        <v>23763.600000000002</v>
      </c>
      <c r="AF68" s="100">
        <v>28</v>
      </c>
      <c r="AG68" s="100">
        <v>28929.600000000002</v>
      </c>
      <c r="AH68" s="100">
        <v>27</v>
      </c>
      <c r="AI68" s="100">
        <v>27896.400000000001</v>
      </c>
      <c r="AJ68" s="100">
        <v>27</v>
      </c>
      <c r="AK68" s="100">
        <v>27896.400000000001</v>
      </c>
      <c r="AL68" s="100">
        <v>39</v>
      </c>
      <c r="AM68" s="100">
        <v>40294.800000000003</v>
      </c>
      <c r="AN68" s="100">
        <v>34</v>
      </c>
      <c r="AO68" s="100">
        <v>35128.800000000003</v>
      </c>
      <c r="AP68" s="100">
        <v>20</v>
      </c>
      <c r="AQ68" s="100">
        <v>20664</v>
      </c>
      <c r="AR68" s="100">
        <v>11</v>
      </c>
      <c r="AS68" s="100">
        <v>11365.2</v>
      </c>
      <c r="AT68" s="100">
        <v>19</v>
      </c>
      <c r="AU68" s="100">
        <v>19630.8</v>
      </c>
      <c r="AV68" s="100">
        <v>19</v>
      </c>
      <c r="AW68" s="100">
        <v>19630.8</v>
      </c>
      <c r="AX68" s="100">
        <v>13</v>
      </c>
      <c r="AY68" s="100">
        <v>13431.6</v>
      </c>
      <c r="AZ68" s="100">
        <v>9</v>
      </c>
      <c r="BA68" s="100">
        <v>9298.8000000000011</v>
      </c>
      <c r="BB68" s="100">
        <v>16</v>
      </c>
      <c r="BC68" s="100">
        <v>16531.2</v>
      </c>
      <c r="BD68" s="100">
        <v>7</v>
      </c>
      <c r="BE68" s="100">
        <v>7232.4000000000005</v>
      </c>
      <c r="BF68" s="100">
        <v>13</v>
      </c>
      <c r="BG68" s="100">
        <v>13431.6</v>
      </c>
      <c r="BH68" s="100">
        <v>17</v>
      </c>
      <c r="BI68" s="100">
        <v>17564.400000000001</v>
      </c>
      <c r="BJ68" s="100">
        <v>12</v>
      </c>
      <c r="BK68" s="100">
        <v>12398.400000000001</v>
      </c>
      <c r="BL68" s="100">
        <v>13</v>
      </c>
      <c r="BM68" s="100">
        <v>13431.6</v>
      </c>
      <c r="BN68" s="100">
        <v>16</v>
      </c>
      <c r="BO68" s="100">
        <v>16531.2</v>
      </c>
      <c r="BP68" s="100">
        <v>8</v>
      </c>
      <c r="BQ68" s="100">
        <v>8265.6</v>
      </c>
      <c r="BR68" s="100">
        <v>9</v>
      </c>
      <c r="BS68" s="100">
        <v>9298.8000000000011</v>
      </c>
      <c r="BT68" s="100">
        <v>9</v>
      </c>
      <c r="BU68" s="100">
        <v>9298.8000000000011</v>
      </c>
      <c r="BV68" s="100">
        <v>6</v>
      </c>
      <c r="BW68" s="100">
        <v>6199.2000000000007</v>
      </c>
      <c r="BX68" s="100">
        <v>5</v>
      </c>
      <c r="BY68" s="100">
        <v>5166</v>
      </c>
      <c r="BZ68" s="100">
        <v>6</v>
      </c>
      <c r="CA68" s="100">
        <v>6199.2000000000007</v>
      </c>
      <c r="CB68" s="100">
        <v>4</v>
      </c>
      <c r="CC68" s="100">
        <v>4132.8</v>
      </c>
      <c r="CD68" s="100">
        <v>7</v>
      </c>
      <c r="CE68" s="100">
        <v>7232.4000000000005</v>
      </c>
      <c r="CF68" s="100">
        <v>16</v>
      </c>
      <c r="CG68" s="100">
        <v>16531.2</v>
      </c>
      <c r="CH68" s="100">
        <v>28</v>
      </c>
      <c r="CI68" s="100">
        <v>28929.600000000002</v>
      </c>
      <c r="CJ68" s="100">
        <v>18</v>
      </c>
      <c r="CK68" s="100">
        <v>18597.600000000002</v>
      </c>
      <c r="CL68" s="100">
        <v>16</v>
      </c>
      <c r="CM68" s="100">
        <v>16531.2</v>
      </c>
      <c r="CN68" s="100">
        <v>14</v>
      </c>
      <c r="CO68" s="100">
        <v>14464.800000000001</v>
      </c>
      <c r="CP68" s="100">
        <v>17</v>
      </c>
      <c r="CQ68" s="100">
        <v>17564.400000000001</v>
      </c>
      <c r="CR68" s="100">
        <v>9.459503962370551</v>
      </c>
      <c r="CS68" s="100">
        <v>9773.5594939212533</v>
      </c>
      <c r="CT68" s="100">
        <v>16</v>
      </c>
      <c r="CU68" s="100">
        <v>16531.2</v>
      </c>
    </row>
    <row r="69" spans="2:99">
      <c r="C69" s="99" t="s">
        <v>235</v>
      </c>
      <c r="D69" s="100">
        <v>17</v>
      </c>
      <c r="E69" s="100">
        <v>12892.8</v>
      </c>
      <c r="F69" s="100">
        <v>22</v>
      </c>
      <c r="G69" s="100">
        <v>16684.8</v>
      </c>
      <c r="H69" s="100">
        <v>13</v>
      </c>
      <c r="I69" s="100">
        <v>9859.1999999999989</v>
      </c>
      <c r="J69" s="100">
        <v>23</v>
      </c>
      <c r="K69" s="100">
        <v>17443.2</v>
      </c>
      <c r="L69" s="100">
        <v>47</v>
      </c>
      <c r="M69" s="100">
        <v>35644.799999999996</v>
      </c>
      <c r="N69" s="100">
        <v>50</v>
      </c>
      <c r="O69" s="100">
        <v>37920</v>
      </c>
      <c r="P69" s="100">
        <v>28</v>
      </c>
      <c r="Q69" s="100">
        <v>21235.200000000001</v>
      </c>
      <c r="R69" s="100">
        <v>49</v>
      </c>
      <c r="S69" s="100">
        <v>37161.599999999999</v>
      </c>
      <c r="T69" s="100">
        <v>9</v>
      </c>
      <c r="U69" s="100">
        <v>6825.5999999999995</v>
      </c>
      <c r="V69" s="100">
        <v>6</v>
      </c>
      <c r="W69" s="100">
        <v>4550.3999999999996</v>
      </c>
      <c r="X69" s="100">
        <v>6</v>
      </c>
      <c r="Y69" s="100">
        <v>4550.3999999999996</v>
      </c>
      <c r="Z69" s="100">
        <v>5</v>
      </c>
      <c r="AA69" s="100">
        <v>3792</v>
      </c>
      <c r="AB69" s="100">
        <v>23</v>
      </c>
      <c r="AC69" s="100">
        <v>17443.2</v>
      </c>
      <c r="AD69" s="100">
        <v>25</v>
      </c>
      <c r="AE69" s="100">
        <v>18960</v>
      </c>
      <c r="AF69" s="100">
        <v>27</v>
      </c>
      <c r="AG69" s="100">
        <v>20476.8</v>
      </c>
      <c r="AH69" s="100">
        <v>27</v>
      </c>
      <c r="AI69" s="100">
        <v>20476.8</v>
      </c>
      <c r="AJ69" s="100">
        <v>28</v>
      </c>
      <c r="AK69" s="100">
        <v>21235.200000000001</v>
      </c>
      <c r="AL69" s="100">
        <v>37</v>
      </c>
      <c r="AM69" s="100">
        <v>28060.799999999999</v>
      </c>
      <c r="AN69" s="100">
        <v>38</v>
      </c>
      <c r="AO69" s="100">
        <v>28819.200000000001</v>
      </c>
      <c r="AP69" s="100">
        <v>18</v>
      </c>
      <c r="AQ69" s="100">
        <v>13651.199999999999</v>
      </c>
      <c r="AR69" s="100">
        <v>11</v>
      </c>
      <c r="AS69" s="100">
        <v>8342.4</v>
      </c>
      <c r="AT69" s="100">
        <v>19</v>
      </c>
      <c r="AU69" s="100">
        <v>14409.6</v>
      </c>
      <c r="AV69" s="100">
        <v>17</v>
      </c>
      <c r="AW69" s="100">
        <v>12892.8</v>
      </c>
      <c r="AX69" s="100">
        <v>12</v>
      </c>
      <c r="AY69" s="100">
        <v>9100.7999999999993</v>
      </c>
      <c r="AZ69" s="100">
        <v>9</v>
      </c>
      <c r="BA69" s="100">
        <v>6825.5999999999995</v>
      </c>
      <c r="BB69" s="100">
        <v>13</v>
      </c>
      <c r="BC69" s="100">
        <v>9859.1999999999989</v>
      </c>
      <c r="BD69" s="100">
        <v>7</v>
      </c>
      <c r="BE69" s="100">
        <v>5308.8</v>
      </c>
      <c r="BF69" s="100">
        <v>13</v>
      </c>
      <c r="BG69" s="100">
        <v>9859.1999999999989</v>
      </c>
      <c r="BH69" s="100">
        <v>19</v>
      </c>
      <c r="BI69" s="100">
        <v>14409.6</v>
      </c>
      <c r="BJ69" s="100">
        <v>11</v>
      </c>
      <c r="BK69" s="100">
        <v>8342.4</v>
      </c>
      <c r="BL69" s="100">
        <v>12</v>
      </c>
      <c r="BM69" s="100">
        <v>9100.7999999999993</v>
      </c>
      <c r="BN69" s="100">
        <v>16</v>
      </c>
      <c r="BO69" s="100">
        <v>12134.4</v>
      </c>
      <c r="BP69" s="100">
        <v>9</v>
      </c>
      <c r="BQ69" s="100">
        <v>6825.5999999999995</v>
      </c>
      <c r="BR69" s="100">
        <v>11</v>
      </c>
      <c r="BS69" s="100">
        <v>8342.4</v>
      </c>
      <c r="BT69" s="100">
        <v>8</v>
      </c>
      <c r="BU69" s="100">
        <v>6067.2</v>
      </c>
      <c r="BV69" s="100">
        <v>5</v>
      </c>
      <c r="BW69" s="100">
        <v>3792</v>
      </c>
      <c r="BX69" s="100">
        <v>5</v>
      </c>
      <c r="BY69" s="100">
        <v>3792</v>
      </c>
      <c r="BZ69" s="100">
        <v>6</v>
      </c>
      <c r="CA69" s="100">
        <v>4550.3999999999996</v>
      </c>
      <c r="CB69" s="100">
        <v>4</v>
      </c>
      <c r="CC69" s="100">
        <v>3033.6</v>
      </c>
      <c r="CD69" s="100">
        <v>7</v>
      </c>
      <c r="CE69" s="100">
        <v>5308.8</v>
      </c>
      <c r="CF69" s="100">
        <v>18</v>
      </c>
      <c r="CG69" s="100">
        <v>13651.199999999999</v>
      </c>
      <c r="CH69" s="100">
        <v>30</v>
      </c>
      <c r="CI69" s="100">
        <v>22752</v>
      </c>
      <c r="CJ69" s="100">
        <v>17</v>
      </c>
      <c r="CK69" s="100">
        <v>12892.8</v>
      </c>
      <c r="CL69" s="100">
        <v>16</v>
      </c>
      <c r="CM69" s="100">
        <v>12134.4</v>
      </c>
      <c r="CN69" s="100">
        <v>16</v>
      </c>
      <c r="CO69" s="100">
        <v>12134.4</v>
      </c>
      <c r="CP69" s="100">
        <v>17</v>
      </c>
      <c r="CQ69" s="100">
        <v>12892.8</v>
      </c>
      <c r="CR69" s="100">
        <v>10.428870364879181</v>
      </c>
      <c r="CS69" s="100">
        <v>7909.2552847243705</v>
      </c>
      <c r="CT69" s="100">
        <v>15</v>
      </c>
      <c r="CU69" s="100">
        <v>11376</v>
      </c>
    </row>
    <row r="70" spans="2:99">
      <c r="C70" s="99" t="s">
        <v>236</v>
      </c>
      <c r="D70" s="100">
        <v>19</v>
      </c>
      <c r="E70" s="100">
        <v>10168.799999999999</v>
      </c>
      <c r="F70" s="100">
        <v>22</v>
      </c>
      <c r="G70" s="100">
        <v>11774.399999999998</v>
      </c>
      <c r="H70" s="100">
        <v>13</v>
      </c>
      <c r="I70" s="100">
        <v>6957.5999999999995</v>
      </c>
      <c r="J70" s="100">
        <v>24</v>
      </c>
      <c r="K70" s="100">
        <v>12844.8</v>
      </c>
      <c r="L70" s="100">
        <v>53</v>
      </c>
      <c r="M70" s="100">
        <v>28365.599999999995</v>
      </c>
      <c r="N70" s="100">
        <v>48</v>
      </c>
      <c r="O70" s="100">
        <v>25689.599999999999</v>
      </c>
      <c r="P70" s="100">
        <v>30</v>
      </c>
      <c r="Q70" s="100">
        <v>16055.999999999998</v>
      </c>
      <c r="R70" s="100">
        <v>53</v>
      </c>
      <c r="S70" s="100">
        <v>28365.599999999995</v>
      </c>
      <c r="T70" s="100">
        <v>8</v>
      </c>
      <c r="U70" s="100">
        <v>4281.5999999999995</v>
      </c>
      <c r="V70" s="100">
        <v>6</v>
      </c>
      <c r="W70" s="100">
        <v>3211.2</v>
      </c>
      <c r="X70" s="100">
        <v>7</v>
      </c>
      <c r="Y70" s="100">
        <v>3746.3999999999996</v>
      </c>
      <c r="Z70" s="100">
        <v>5</v>
      </c>
      <c r="AA70" s="100">
        <v>2675.9999999999995</v>
      </c>
      <c r="AB70" s="100">
        <v>27</v>
      </c>
      <c r="AC70" s="100">
        <v>14450.399999999998</v>
      </c>
      <c r="AD70" s="100">
        <v>26</v>
      </c>
      <c r="AE70" s="100">
        <v>13915.199999999999</v>
      </c>
      <c r="AF70" s="100">
        <v>29</v>
      </c>
      <c r="AG70" s="100">
        <v>15520.799999999997</v>
      </c>
      <c r="AH70" s="100">
        <v>31</v>
      </c>
      <c r="AI70" s="100">
        <v>16591.199999999997</v>
      </c>
      <c r="AJ70" s="100">
        <v>29</v>
      </c>
      <c r="AK70" s="100">
        <v>15520.799999999997</v>
      </c>
      <c r="AL70" s="100">
        <v>35</v>
      </c>
      <c r="AM70" s="100">
        <v>18731.999999999996</v>
      </c>
      <c r="AN70" s="100">
        <v>39</v>
      </c>
      <c r="AO70" s="100">
        <v>20872.799999999996</v>
      </c>
      <c r="AP70" s="100">
        <v>20</v>
      </c>
      <c r="AQ70" s="100">
        <v>10703.999999999998</v>
      </c>
      <c r="AR70" s="100">
        <v>10</v>
      </c>
      <c r="AS70" s="100">
        <v>5351.9999999999991</v>
      </c>
      <c r="AT70" s="100">
        <v>20</v>
      </c>
      <c r="AU70" s="100">
        <v>10703.999999999998</v>
      </c>
      <c r="AV70" s="100">
        <v>18</v>
      </c>
      <c r="AW70" s="100">
        <v>9633.5999999999985</v>
      </c>
      <c r="AX70" s="100">
        <v>13</v>
      </c>
      <c r="AY70" s="100">
        <v>6957.5999999999995</v>
      </c>
      <c r="AZ70" s="100">
        <v>8</v>
      </c>
      <c r="BA70" s="100">
        <v>4281.5999999999995</v>
      </c>
      <c r="BB70" s="100">
        <v>14</v>
      </c>
      <c r="BC70" s="100">
        <v>7492.7999999999993</v>
      </c>
      <c r="BD70" s="100">
        <v>8</v>
      </c>
      <c r="BE70" s="100">
        <v>4281.5999999999995</v>
      </c>
      <c r="BF70" s="100">
        <v>14</v>
      </c>
      <c r="BG70" s="100">
        <v>7492.7999999999993</v>
      </c>
      <c r="BH70" s="100">
        <v>20</v>
      </c>
      <c r="BI70" s="100">
        <v>10703.999999999998</v>
      </c>
      <c r="BJ70" s="100">
        <v>11</v>
      </c>
      <c r="BK70" s="100">
        <v>5887.1999999999989</v>
      </c>
      <c r="BL70" s="100">
        <v>15</v>
      </c>
      <c r="BM70" s="100">
        <v>8027.9999999999991</v>
      </c>
      <c r="BN70" s="100">
        <v>17</v>
      </c>
      <c r="BO70" s="100">
        <v>9098.4</v>
      </c>
      <c r="BP70" s="100">
        <v>8</v>
      </c>
      <c r="BQ70" s="100">
        <v>4281.5999999999995</v>
      </c>
      <c r="BR70" s="100">
        <v>10</v>
      </c>
      <c r="BS70" s="100">
        <v>5351.9999999999991</v>
      </c>
      <c r="BT70" s="100">
        <v>9</v>
      </c>
      <c r="BU70" s="100">
        <v>4816.7999999999993</v>
      </c>
      <c r="BV70" s="100">
        <v>6</v>
      </c>
      <c r="BW70" s="100">
        <v>3211.2</v>
      </c>
      <c r="BX70" s="100">
        <v>5</v>
      </c>
      <c r="BY70" s="100">
        <v>2675.9999999999995</v>
      </c>
      <c r="BZ70" s="100">
        <v>6</v>
      </c>
      <c r="CA70" s="100">
        <v>3211.2</v>
      </c>
      <c r="CB70" s="100">
        <v>4</v>
      </c>
      <c r="CC70" s="100">
        <v>2140.7999999999997</v>
      </c>
      <c r="CD70" s="100">
        <v>6</v>
      </c>
      <c r="CE70" s="100">
        <v>3211.2</v>
      </c>
      <c r="CF70" s="100">
        <v>20</v>
      </c>
      <c r="CG70" s="100">
        <v>10703.999999999998</v>
      </c>
      <c r="CH70" s="100">
        <v>30</v>
      </c>
      <c r="CI70" s="100">
        <v>16055.999999999998</v>
      </c>
      <c r="CJ70" s="100">
        <v>18</v>
      </c>
      <c r="CK70" s="100">
        <v>9633.5999999999985</v>
      </c>
      <c r="CL70" s="100">
        <v>16</v>
      </c>
      <c r="CM70" s="100">
        <v>8563.1999999999989</v>
      </c>
      <c r="CN70" s="100">
        <v>16</v>
      </c>
      <c r="CO70" s="100">
        <v>8563.1999999999989</v>
      </c>
      <c r="CP70" s="100">
        <v>16</v>
      </c>
      <c r="CQ70" s="100">
        <v>8563.1999999999989</v>
      </c>
      <c r="CR70" s="100">
        <v>10.444187163624866</v>
      </c>
      <c r="CS70" s="100">
        <v>5589.7289699720277</v>
      </c>
      <c r="CT70" s="100">
        <v>16</v>
      </c>
      <c r="CU70" s="100">
        <v>8563.1999999999989</v>
      </c>
    </row>
    <row r="71" spans="2:99">
      <c r="B71" s="99" t="s">
        <v>130</v>
      </c>
      <c r="C71" s="99" t="s">
        <v>237</v>
      </c>
      <c r="D71" s="100">
        <v>21</v>
      </c>
      <c r="E71" s="100">
        <v>11844</v>
      </c>
      <c r="F71" s="100">
        <v>12</v>
      </c>
      <c r="G71" s="100">
        <v>6768</v>
      </c>
      <c r="H71" s="100">
        <v>19</v>
      </c>
      <c r="I71" s="100">
        <v>10716</v>
      </c>
      <c r="J71" s="100">
        <v>21.010081088041108</v>
      </c>
      <c r="K71" s="100">
        <v>11849.685733655186</v>
      </c>
      <c r="L71" s="100">
        <v>9</v>
      </c>
      <c r="M71" s="100">
        <v>5076</v>
      </c>
      <c r="N71" s="100">
        <v>18</v>
      </c>
      <c r="O71" s="100">
        <v>10152</v>
      </c>
      <c r="P71" s="100">
        <v>16</v>
      </c>
      <c r="Q71" s="100">
        <v>9024</v>
      </c>
      <c r="R71" s="100">
        <v>17</v>
      </c>
      <c r="S71" s="100">
        <v>9588</v>
      </c>
      <c r="T71" s="100">
        <v>6.713857346138723</v>
      </c>
      <c r="U71" s="100">
        <v>3786.6155432222399</v>
      </c>
      <c r="V71" s="100">
        <v>8.8807508820235732</v>
      </c>
      <c r="W71" s="100">
        <v>5008.7434974612952</v>
      </c>
      <c r="X71" s="100">
        <v>8.6510580282796887</v>
      </c>
      <c r="Y71" s="100">
        <v>4879.1967279497449</v>
      </c>
      <c r="Z71" s="100">
        <v>8.8570426272874236</v>
      </c>
      <c r="AA71" s="100">
        <v>4995.3720417901068</v>
      </c>
      <c r="AB71" s="100">
        <v>23</v>
      </c>
      <c r="AC71" s="100">
        <v>12972</v>
      </c>
      <c r="AD71" s="100">
        <v>24</v>
      </c>
      <c r="AE71" s="100">
        <v>13536</v>
      </c>
      <c r="AF71" s="100">
        <v>21</v>
      </c>
      <c r="AG71" s="100">
        <v>11844</v>
      </c>
      <c r="AH71" s="100">
        <v>33</v>
      </c>
      <c r="AI71" s="100">
        <v>18612</v>
      </c>
      <c r="AJ71" s="100">
        <v>19.419124772064777</v>
      </c>
      <c r="AK71" s="100">
        <v>10952.386371444534</v>
      </c>
      <c r="AL71" s="100">
        <v>18.237145195310596</v>
      </c>
      <c r="AM71" s="100">
        <v>10285.749890155175</v>
      </c>
      <c r="AN71" s="100">
        <v>19.513597916757522</v>
      </c>
      <c r="AO71" s="100">
        <v>11005.669225051242</v>
      </c>
      <c r="AP71" s="100">
        <v>13.926680365592587</v>
      </c>
      <c r="AQ71" s="100">
        <v>7854.6477261942191</v>
      </c>
      <c r="AR71" s="100">
        <v>44.854384915226369</v>
      </c>
      <c r="AS71" s="100">
        <v>25297.87309218767</v>
      </c>
      <c r="AT71" s="100">
        <v>35</v>
      </c>
      <c r="AU71" s="100">
        <v>19740</v>
      </c>
      <c r="AV71" s="100">
        <v>44</v>
      </c>
      <c r="AW71" s="100">
        <v>24816</v>
      </c>
      <c r="AX71" s="100">
        <v>27.805209569728476</v>
      </c>
      <c r="AY71" s="100">
        <v>15682.13819732686</v>
      </c>
      <c r="AZ71" s="100">
        <v>30.62127363149461</v>
      </c>
      <c r="BA71" s="100">
        <v>17270.398328162959</v>
      </c>
      <c r="BB71" s="100">
        <v>28.556347367278143</v>
      </c>
      <c r="BC71" s="100">
        <v>16105.779915144873</v>
      </c>
      <c r="BD71" s="100">
        <v>24.578810343651487</v>
      </c>
      <c r="BE71" s="100">
        <v>13862.449033819439</v>
      </c>
      <c r="BF71" s="100">
        <v>25.576387664397135</v>
      </c>
      <c r="BG71" s="100">
        <v>14425.082642719985</v>
      </c>
      <c r="BH71" s="100">
        <v>27.096020814786939</v>
      </c>
      <c r="BI71" s="100">
        <v>15282.155739539834</v>
      </c>
      <c r="BJ71" s="100">
        <v>37.081660271155179</v>
      </c>
      <c r="BK71" s="100">
        <v>20914.056392931521</v>
      </c>
      <c r="BL71" s="100">
        <v>37.305440864030942</v>
      </c>
      <c r="BM71" s="100">
        <v>21040.268647313453</v>
      </c>
      <c r="BN71" s="100">
        <v>33</v>
      </c>
      <c r="BO71" s="100">
        <v>18612</v>
      </c>
      <c r="BP71" s="100">
        <v>20.285849314369067</v>
      </c>
      <c r="BQ71" s="100">
        <v>11441.219013304153</v>
      </c>
      <c r="BR71" s="100">
        <v>15.876773635010066</v>
      </c>
      <c r="BS71" s="100">
        <v>8954.5003301456763</v>
      </c>
      <c r="BT71" s="100">
        <v>19.054430347501317</v>
      </c>
      <c r="BU71" s="100">
        <v>10746.698715990742</v>
      </c>
      <c r="BV71" s="100">
        <v>17.785947487228608</v>
      </c>
      <c r="BW71" s="100">
        <v>10031.274382796935</v>
      </c>
      <c r="BX71" s="100">
        <v>6</v>
      </c>
      <c r="BY71" s="100">
        <v>3384</v>
      </c>
      <c r="BZ71" s="100">
        <v>7.5921502181269247</v>
      </c>
      <c r="CA71" s="100">
        <v>4281.9727230235858</v>
      </c>
      <c r="CB71" s="100">
        <v>6</v>
      </c>
      <c r="CC71" s="100">
        <v>3384</v>
      </c>
      <c r="CD71" s="100">
        <v>9.3333394193614279</v>
      </c>
      <c r="CE71" s="100">
        <v>5264.0034325198449</v>
      </c>
      <c r="CF71" s="100">
        <v>10.451363820883962</v>
      </c>
      <c r="CG71" s="100">
        <v>5894.5691949785551</v>
      </c>
      <c r="CH71" s="100">
        <v>9.2309745236268785</v>
      </c>
      <c r="CI71" s="100">
        <v>5206.2696313255592</v>
      </c>
      <c r="CJ71" s="100">
        <v>6.3289811562779841</v>
      </c>
      <c r="CK71" s="100">
        <v>3569.545372140783</v>
      </c>
      <c r="CL71" s="100">
        <v>7.445541150247232</v>
      </c>
      <c r="CM71" s="100">
        <v>4199.2852087394385</v>
      </c>
      <c r="CN71" s="100">
        <v>13</v>
      </c>
      <c r="CO71" s="100">
        <v>7332</v>
      </c>
      <c r="CP71" s="100">
        <v>12.66200877516323</v>
      </c>
      <c r="CQ71" s="100">
        <v>7141.3729491920612</v>
      </c>
      <c r="CR71" s="100">
        <v>13.774939173905937</v>
      </c>
      <c r="CS71" s="100">
        <v>7769.0656940829485</v>
      </c>
      <c r="CT71" s="100">
        <v>11.931842129980017</v>
      </c>
      <c r="CU71" s="100">
        <v>6729.5589613087295</v>
      </c>
    </row>
    <row r="72" spans="2:99">
      <c r="C72" s="99" t="s">
        <v>238</v>
      </c>
      <c r="D72" s="100">
        <v>24</v>
      </c>
      <c r="E72" s="100">
        <v>1785.6</v>
      </c>
      <c r="F72" s="100">
        <v>13</v>
      </c>
      <c r="G72" s="100">
        <v>967.19999999999993</v>
      </c>
      <c r="H72" s="100">
        <v>21</v>
      </c>
      <c r="I72" s="100">
        <v>1562.3999999999999</v>
      </c>
      <c r="J72" s="100">
        <v>22.082229737186903</v>
      </c>
      <c r="K72" s="100">
        <v>1642.9178924467055</v>
      </c>
      <c r="L72" s="100">
        <v>10</v>
      </c>
      <c r="M72" s="100">
        <v>743.99999999999989</v>
      </c>
      <c r="N72" s="100">
        <v>20</v>
      </c>
      <c r="O72" s="100">
        <v>1487.9999999999998</v>
      </c>
      <c r="P72" s="100">
        <v>16</v>
      </c>
      <c r="Q72" s="100">
        <v>1190.3999999999999</v>
      </c>
      <c r="R72" s="100">
        <v>18</v>
      </c>
      <c r="S72" s="100">
        <v>1339.1999999999998</v>
      </c>
      <c r="T72" s="100">
        <v>7.713857346138723</v>
      </c>
      <c r="U72" s="100">
        <v>573.91098655272094</v>
      </c>
      <c r="V72" s="100">
        <v>8</v>
      </c>
      <c r="W72" s="100">
        <v>595.19999999999993</v>
      </c>
      <c r="X72" s="100">
        <v>8.6510580282796887</v>
      </c>
      <c r="Y72" s="100">
        <v>643.63871730400876</v>
      </c>
      <c r="Z72" s="100">
        <v>9.8570426272874236</v>
      </c>
      <c r="AA72" s="100">
        <v>733.3639714701842</v>
      </c>
      <c r="AB72" s="100">
        <v>25</v>
      </c>
      <c r="AC72" s="100">
        <v>1859.9999999999998</v>
      </c>
      <c r="AD72" s="100">
        <v>27</v>
      </c>
      <c r="AE72" s="100">
        <v>2008.7999999999997</v>
      </c>
      <c r="AF72" s="100">
        <v>24</v>
      </c>
      <c r="AG72" s="100">
        <v>1785.6</v>
      </c>
      <c r="AH72" s="100">
        <v>30</v>
      </c>
      <c r="AI72" s="100">
        <v>2231.9999999999995</v>
      </c>
      <c r="AJ72" s="100">
        <v>19.559285243379819</v>
      </c>
      <c r="AK72" s="100">
        <v>1455.2108221074584</v>
      </c>
      <c r="AL72" s="100">
        <v>19.437763335090693</v>
      </c>
      <c r="AM72" s="100">
        <v>1446.1695921307473</v>
      </c>
      <c r="AN72" s="100">
        <v>20.372798110547521</v>
      </c>
      <c r="AO72" s="100">
        <v>1515.7361794247354</v>
      </c>
      <c r="AP72" s="100">
        <v>13.120636721181734</v>
      </c>
      <c r="AQ72" s="100">
        <v>976.17537205592089</v>
      </c>
      <c r="AR72" s="100">
        <v>47.920106831782242</v>
      </c>
      <c r="AS72" s="100">
        <v>3565.2559482845982</v>
      </c>
      <c r="AT72" s="100">
        <v>34</v>
      </c>
      <c r="AU72" s="100">
        <v>2529.6</v>
      </c>
      <c r="AV72" s="100">
        <v>47</v>
      </c>
      <c r="AW72" s="100">
        <v>3496.7999999999997</v>
      </c>
      <c r="AX72" s="100">
        <v>29.836179168564186</v>
      </c>
      <c r="AY72" s="100">
        <v>2219.8117301411753</v>
      </c>
      <c r="AZ72" s="100">
        <v>31.662691873594252</v>
      </c>
      <c r="BA72" s="100">
        <v>2355.704275395412</v>
      </c>
      <c r="BB72" s="100">
        <v>31</v>
      </c>
      <c r="BC72" s="100">
        <v>2306.3999999999996</v>
      </c>
      <c r="BD72" s="100">
        <v>26.623334216240064</v>
      </c>
      <c r="BE72" s="100">
        <v>1980.7760656882606</v>
      </c>
      <c r="BF72" s="100">
        <v>24.617558211854075</v>
      </c>
      <c r="BG72" s="100">
        <v>1831.5463309619429</v>
      </c>
      <c r="BH72" s="100">
        <v>29.183006593738284</v>
      </c>
      <c r="BI72" s="100">
        <v>2171.2156905741281</v>
      </c>
      <c r="BJ72" s="100">
        <v>38.987602856272119</v>
      </c>
      <c r="BK72" s="100">
        <v>2900.6776525066452</v>
      </c>
      <c r="BL72" s="100">
        <v>42.531717280462978</v>
      </c>
      <c r="BM72" s="100">
        <v>3164.3597656664451</v>
      </c>
      <c r="BN72" s="100">
        <v>38</v>
      </c>
      <c r="BO72" s="100">
        <v>2827.2</v>
      </c>
      <c r="BP72" s="100">
        <v>19.3535255940727</v>
      </c>
      <c r="BQ72" s="100">
        <v>1439.9023041990088</v>
      </c>
      <c r="BR72" s="100">
        <v>15.913305869802151</v>
      </c>
      <c r="BS72" s="100">
        <v>1183.94995671328</v>
      </c>
      <c r="BT72" s="100">
        <v>20.995850883751242</v>
      </c>
      <c r="BU72" s="100">
        <v>1562.0913057510922</v>
      </c>
      <c r="BV72" s="100">
        <v>19.803809930120167</v>
      </c>
      <c r="BW72" s="100">
        <v>1473.4034588009401</v>
      </c>
      <c r="BX72" s="100">
        <v>7</v>
      </c>
      <c r="BY72" s="100">
        <v>520.79999999999995</v>
      </c>
      <c r="BZ72" s="100">
        <v>7</v>
      </c>
      <c r="CA72" s="100">
        <v>520.79999999999995</v>
      </c>
      <c r="CB72" s="100">
        <v>6</v>
      </c>
      <c r="CC72" s="100">
        <v>446.4</v>
      </c>
      <c r="CD72" s="100">
        <v>9.3750068467816075</v>
      </c>
      <c r="CE72" s="100">
        <v>697.50050940055155</v>
      </c>
      <c r="CF72" s="100">
        <v>10.398262194897615</v>
      </c>
      <c r="CG72" s="100">
        <v>773.63070730038248</v>
      </c>
      <c r="CH72" s="100">
        <v>10.254071975989566</v>
      </c>
      <c r="CI72" s="100">
        <v>762.90295501362368</v>
      </c>
      <c r="CJ72" s="100">
        <v>5.3524798102978401</v>
      </c>
      <c r="CK72" s="100">
        <v>398.22449788615927</v>
      </c>
      <c r="CL72" s="100">
        <v>7.3960365779975392</v>
      </c>
      <c r="CM72" s="100">
        <v>550.26512140301691</v>
      </c>
      <c r="CN72" s="100">
        <v>12</v>
      </c>
      <c r="CO72" s="100">
        <v>892.8</v>
      </c>
      <c r="CP72" s="100">
        <v>13.548689995038465</v>
      </c>
      <c r="CQ72" s="100">
        <v>1008.0225356308617</v>
      </c>
      <c r="CR72" s="100">
        <v>13.858716381895768</v>
      </c>
      <c r="CS72" s="100">
        <v>1031.0884988130449</v>
      </c>
      <c r="CT72" s="100">
        <v>13.931842129980017</v>
      </c>
      <c r="CU72" s="100">
        <v>1036.5290544705131</v>
      </c>
    </row>
    <row r="73" spans="2:99">
      <c r="C73" s="99" t="s">
        <v>239</v>
      </c>
      <c r="D73" s="100">
        <v>21</v>
      </c>
      <c r="E73" s="100">
        <v>11743.199999999999</v>
      </c>
      <c r="F73" s="100">
        <v>15</v>
      </c>
      <c r="G73" s="100">
        <v>8387.9999999999982</v>
      </c>
      <c r="H73" s="100">
        <v>20</v>
      </c>
      <c r="I73" s="100">
        <v>11183.999999999998</v>
      </c>
      <c r="J73" s="100">
        <v>22</v>
      </c>
      <c r="K73" s="100">
        <v>12302.399999999998</v>
      </c>
      <c r="L73" s="100">
        <v>10</v>
      </c>
      <c r="M73" s="100">
        <v>5591.9999999999991</v>
      </c>
      <c r="N73" s="100">
        <v>19</v>
      </c>
      <c r="O73" s="100">
        <v>10624.8</v>
      </c>
      <c r="P73" s="100">
        <v>18</v>
      </c>
      <c r="Q73" s="100">
        <v>10065.599999999999</v>
      </c>
      <c r="R73" s="100">
        <v>16</v>
      </c>
      <c r="S73" s="100">
        <v>8947.1999999999989</v>
      </c>
      <c r="T73" s="100">
        <v>6.7852430807525952</v>
      </c>
      <c r="U73" s="100">
        <v>3794.307930756851</v>
      </c>
      <c r="V73" s="100">
        <v>8.7658703321944103</v>
      </c>
      <c r="W73" s="100">
        <v>4901.8746897631136</v>
      </c>
      <c r="X73" s="100">
        <v>7.5787182473597232</v>
      </c>
      <c r="Y73" s="100">
        <v>4238.019243923557</v>
      </c>
      <c r="Z73" s="100">
        <v>9.8570426272874236</v>
      </c>
      <c r="AA73" s="100">
        <v>5512.058237179127</v>
      </c>
      <c r="AB73" s="100">
        <v>22</v>
      </c>
      <c r="AC73" s="100">
        <v>12302.399999999998</v>
      </c>
      <c r="AD73" s="100">
        <v>27</v>
      </c>
      <c r="AE73" s="100">
        <v>15098.399999999998</v>
      </c>
      <c r="AF73" s="100">
        <v>25</v>
      </c>
      <c r="AG73" s="100">
        <v>13979.999999999998</v>
      </c>
      <c r="AH73" s="100">
        <v>29</v>
      </c>
      <c r="AI73" s="100">
        <v>16216.799999999997</v>
      </c>
      <c r="AJ73" s="100">
        <v>19.314004418578499</v>
      </c>
      <c r="AK73" s="100">
        <v>10800.391270869095</v>
      </c>
      <c r="AL73" s="100">
        <v>16.18699066036557</v>
      </c>
      <c r="AM73" s="100">
        <v>9051.7651772764257</v>
      </c>
      <c r="AN73" s="100">
        <v>18.267198255890019</v>
      </c>
      <c r="AO73" s="100">
        <v>10215.017264693697</v>
      </c>
      <c r="AP73" s="100">
        <v>13.012883190298874</v>
      </c>
      <c r="AQ73" s="100">
        <v>7276.8042800151297</v>
      </c>
      <c r="AR73" s="100">
        <v>47</v>
      </c>
      <c r="AS73" s="100">
        <v>26282.399999999998</v>
      </c>
      <c r="AT73" s="100">
        <v>29</v>
      </c>
      <c r="AU73" s="100">
        <v>16216.799999999997</v>
      </c>
      <c r="AV73" s="100">
        <v>43</v>
      </c>
      <c r="AW73" s="100">
        <v>24045.599999999999</v>
      </c>
      <c r="AX73" s="100">
        <v>27.867148767399897</v>
      </c>
      <c r="AY73" s="100">
        <v>15583.309590730021</v>
      </c>
      <c r="AZ73" s="100">
        <v>35.579855389394972</v>
      </c>
      <c r="BA73" s="100">
        <v>19896.255133749666</v>
      </c>
      <c r="BB73" s="100">
        <v>28</v>
      </c>
      <c r="BC73" s="100">
        <v>15657.599999999999</v>
      </c>
      <c r="BD73" s="100">
        <v>27.578810343651487</v>
      </c>
      <c r="BE73" s="100">
        <v>15422.070744169909</v>
      </c>
      <c r="BF73" s="100">
        <v>25</v>
      </c>
      <c r="BG73" s="100">
        <v>13979.999999999998</v>
      </c>
      <c r="BH73" s="100">
        <v>25.130815126367477</v>
      </c>
      <c r="BI73" s="100">
        <v>14053.151818664692</v>
      </c>
      <c r="BJ73" s="100">
        <v>37.081660271155179</v>
      </c>
      <c r="BK73" s="100">
        <v>20736.064423629974</v>
      </c>
      <c r="BL73" s="100">
        <v>36.270629107656788</v>
      </c>
      <c r="BM73" s="100">
        <v>20282.535797001674</v>
      </c>
      <c r="BN73" s="100">
        <v>36</v>
      </c>
      <c r="BO73" s="100">
        <v>20131.199999999997</v>
      </c>
      <c r="BP73" s="100">
        <v>17.3535255940727</v>
      </c>
      <c r="BQ73" s="100">
        <v>9704.0915122054521</v>
      </c>
      <c r="BR73" s="100">
        <v>16.803709165425893</v>
      </c>
      <c r="BS73" s="100">
        <v>9396.634165306159</v>
      </c>
      <c r="BT73" s="100">
        <v>18.937271420001171</v>
      </c>
      <c r="BU73" s="100">
        <v>10589.722178064654</v>
      </c>
      <c r="BV73" s="100">
        <v>17.750222601445486</v>
      </c>
      <c r="BW73" s="100">
        <v>9925.9244787283151</v>
      </c>
      <c r="BX73" s="100">
        <v>7</v>
      </c>
      <c r="BY73" s="100">
        <v>3914.3999999999996</v>
      </c>
      <c r="BZ73" s="100">
        <v>6.5921502181269247</v>
      </c>
      <c r="CA73" s="100">
        <v>3686.330401976576</v>
      </c>
      <c r="CB73" s="100">
        <v>5</v>
      </c>
      <c r="CC73" s="100">
        <v>2795.9999999999995</v>
      </c>
      <c r="CD73" s="100">
        <v>8.3750068467816075</v>
      </c>
      <c r="CE73" s="100">
        <v>4683.3038287202744</v>
      </c>
      <c r="CF73" s="100">
        <v>10.37171138190444</v>
      </c>
      <c r="CG73" s="100">
        <v>5799.8610047609618</v>
      </c>
      <c r="CH73" s="100">
        <v>10.230974523626879</v>
      </c>
      <c r="CI73" s="100">
        <v>5721.1609536121496</v>
      </c>
      <c r="CJ73" s="100">
        <v>5.3759784643176962</v>
      </c>
      <c r="CK73" s="100">
        <v>3006.2471572464556</v>
      </c>
      <c r="CL73" s="100">
        <v>7.3960365779975392</v>
      </c>
      <c r="CM73" s="100">
        <v>4135.8636544162237</v>
      </c>
      <c r="CN73" s="100">
        <v>12</v>
      </c>
      <c r="CO73" s="100">
        <v>6710.4</v>
      </c>
      <c r="CP73" s="100">
        <v>11.699781701871487</v>
      </c>
      <c r="CQ73" s="100">
        <v>6542.5179276865347</v>
      </c>
      <c r="CR73" s="100">
        <v>12.879660683893224</v>
      </c>
      <c r="CS73" s="100">
        <v>7202.3062544330896</v>
      </c>
      <c r="CT73" s="100">
        <v>10.931842129980017</v>
      </c>
      <c r="CU73" s="100">
        <v>6113.0861190848254</v>
      </c>
    </row>
    <row r="74" spans="2:99">
      <c r="C74" s="99" t="s">
        <v>240</v>
      </c>
      <c r="D74" s="100">
        <v>20</v>
      </c>
      <c r="E74" s="100">
        <v>8064</v>
      </c>
      <c r="F74" s="100">
        <v>13</v>
      </c>
      <c r="G74" s="100">
        <v>5241.5999999999995</v>
      </c>
      <c r="H74" s="100">
        <v>20</v>
      </c>
      <c r="I74" s="100">
        <v>8064</v>
      </c>
      <c r="J74" s="100">
        <v>21.082229737186903</v>
      </c>
      <c r="K74" s="100">
        <v>8500.3550300337592</v>
      </c>
      <c r="L74" s="100">
        <v>9</v>
      </c>
      <c r="M74" s="100">
        <v>3628.7999999999997</v>
      </c>
      <c r="N74" s="100">
        <v>16</v>
      </c>
      <c r="O74" s="100">
        <v>6451.2</v>
      </c>
      <c r="P74" s="100">
        <v>18</v>
      </c>
      <c r="Q74" s="100">
        <v>7257.5999999999995</v>
      </c>
      <c r="R74" s="100">
        <v>17</v>
      </c>
      <c r="S74" s="100">
        <v>6854.4</v>
      </c>
      <c r="T74" s="100">
        <v>7.8209359480595317</v>
      </c>
      <c r="U74" s="100">
        <v>3153.401374257603</v>
      </c>
      <c r="V74" s="100">
        <v>8.8041638488041318</v>
      </c>
      <c r="W74" s="100">
        <v>3549.838863837826</v>
      </c>
      <c r="X74" s="100">
        <v>8.6148881378197064</v>
      </c>
      <c r="Y74" s="100">
        <v>3473.5228971689057</v>
      </c>
      <c r="Z74" s="100">
        <v>8.8570426272874236</v>
      </c>
      <c r="AA74" s="100">
        <v>3571.1595873222891</v>
      </c>
      <c r="AB74" s="100">
        <v>24</v>
      </c>
      <c r="AC74" s="100">
        <v>9676.7999999999993</v>
      </c>
      <c r="AD74" s="100">
        <v>26</v>
      </c>
      <c r="AE74" s="100">
        <v>10483.199999999999</v>
      </c>
      <c r="AF74" s="100">
        <v>23</v>
      </c>
      <c r="AG74" s="100">
        <v>9273.6</v>
      </c>
      <c r="AH74" s="100">
        <v>30</v>
      </c>
      <c r="AI74" s="100">
        <v>12096</v>
      </c>
      <c r="AJ74" s="100">
        <v>17.506725066636676</v>
      </c>
      <c r="AK74" s="100">
        <v>7058.7115468679076</v>
      </c>
      <c r="AL74" s="100">
        <v>17.370890621830661</v>
      </c>
      <c r="AM74" s="100">
        <v>7003.9430987221222</v>
      </c>
      <c r="AN74" s="100">
        <v>16.355198134771268</v>
      </c>
      <c r="AO74" s="100">
        <v>6594.4158879397746</v>
      </c>
      <c r="AP74" s="100">
        <v>13.012883190298874</v>
      </c>
      <c r="AQ74" s="100">
        <v>5246.7945023285056</v>
      </c>
      <c r="AR74" s="100">
        <v>48</v>
      </c>
      <c r="AS74" s="100">
        <v>19353.599999999999</v>
      </c>
      <c r="AT74" s="100">
        <v>34</v>
      </c>
      <c r="AU74" s="100">
        <v>13708.8</v>
      </c>
      <c r="AV74" s="100">
        <v>39</v>
      </c>
      <c r="AW74" s="100">
        <v>15724.8</v>
      </c>
      <c r="AX74" s="100">
        <v>29.774239970892765</v>
      </c>
      <c r="AY74" s="100">
        <v>12004.973556263962</v>
      </c>
      <c r="AZ74" s="100">
        <v>33.579855389394972</v>
      </c>
      <c r="BA74" s="100">
        <v>13539.397693004052</v>
      </c>
      <c r="BB74" s="100">
        <v>33.556347367278143</v>
      </c>
      <c r="BC74" s="100">
        <v>13529.919258486547</v>
      </c>
      <c r="BD74" s="100">
        <v>26.578810343651487</v>
      </c>
      <c r="BE74" s="100">
        <v>10716.57633056028</v>
      </c>
      <c r="BF74" s="100">
        <v>27.576387664397135</v>
      </c>
      <c r="BG74" s="100">
        <v>11118.799506284924</v>
      </c>
      <c r="BH74" s="100">
        <v>26.096020814786939</v>
      </c>
      <c r="BI74" s="100">
        <v>10521.915592522093</v>
      </c>
      <c r="BJ74" s="100">
        <v>37.940574148830592</v>
      </c>
      <c r="BK74" s="100">
        <v>15297.639496808495</v>
      </c>
      <c r="BL74" s="100">
        <v>39.270629107656788</v>
      </c>
      <c r="BM74" s="100">
        <v>15833.917656207217</v>
      </c>
      <c r="BN74" s="100">
        <v>32</v>
      </c>
      <c r="BO74" s="100">
        <v>12902.4</v>
      </c>
      <c r="BP74" s="100">
        <v>20.3535255940727</v>
      </c>
      <c r="BQ74" s="100">
        <v>8206.5415195301121</v>
      </c>
      <c r="BR74" s="100">
        <v>14.89503975240611</v>
      </c>
      <c r="BS74" s="100">
        <v>6005.6800281701435</v>
      </c>
      <c r="BT74" s="100">
        <v>18.976324395834553</v>
      </c>
      <c r="BU74" s="100">
        <v>7651.2539964004918</v>
      </c>
      <c r="BV74" s="100">
        <v>16.785947487228608</v>
      </c>
      <c r="BW74" s="100">
        <v>6768.0940268505747</v>
      </c>
      <c r="BX74" s="100">
        <v>6</v>
      </c>
      <c r="BY74" s="100">
        <v>2419.1999999999998</v>
      </c>
      <c r="BZ74" s="100">
        <v>6.5921502181269247</v>
      </c>
      <c r="CA74" s="100">
        <v>2657.9549679487759</v>
      </c>
      <c r="CB74" s="100">
        <v>6.414607276051659</v>
      </c>
      <c r="CC74" s="100">
        <v>2586.3696537040287</v>
      </c>
      <c r="CD74" s="100">
        <v>9.3333394193614279</v>
      </c>
      <c r="CE74" s="100">
        <v>3763.2024538865276</v>
      </c>
      <c r="CF74" s="100">
        <v>11.424813007890789</v>
      </c>
      <c r="CG74" s="100">
        <v>4606.4846047815663</v>
      </c>
      <c r="CH74" s="100">
        <v>10.207877071264191</v>
      </c>
      <c r="CI74" s="100">
        <v>4115.8160351337219</v>
      </c>
      <c r="CJ74" s="100">
        <v>5.3524798102978401</v>
      </c>
      <c r="CK74" s="100">
        <v>2158.1198595120891</v>
      </c>
      <c r="CL74" s="100">
        <v>8.3960365779975401</v>
      </c>
      <c r="CM74" s="100">
        <v>3385.2819482486079</v>
      </c>
      <c r="CN74" s="100">
        <v>11</v>
      </c>
      <c r="CO74" s="100">
        <v>4435.2</v>
      </c>
      <c r="CP74" s="100">
        <v>11.473144141621955</v>
      </c>
      <c r="CQ74" s="100">
        <v>4625.9717179019717</v>
      </c>
      <c r="CR74" s="100">
        <v>13.795883475903395</v>
      </c>
      <c r="CS74" s="100">
        <v>5562.5002174842484</v>
      </c>
      <c r="CT74" s="100">
        <v>11.888500635562343</v>
      </c>
      <c r="CU74" s="100">
        <v>4793.4434562587367</v>
      </c>
    </row>
    <row r="75" spans="2:99">
      <c r="C75" s="99" t="s">
        <v>241</v>
      </c>
      <c r="D75" s="100">
        <v>21</v>
      </c>
      <c r="E75" s="100">
        <v>13507.199999999999</v>
      </c>
      <c r="F75" s="100">
        <v>13</v>
      </c>
      <c r="G75" s="100">
        <v>8361.5999999999985</v>
      </c>
      <c r="H75" s="100">
        <v>20</v>
      </c>
      <c r="I75" s="100">
        <v>12863.999999999998</v>
      </c>
      <c r="J75" s="100">
        <v>23.082229737186903</v>
      </c>
      <c r="K75" s="100">
        <v>14846.490166958614</v>
      </c>
      <c r="L75" s="100">
        <v>9</v>
      </c>
      <c r="M75" s="100">
        <v>5788.7999999999993</v>
      </c>
      <c r="N75" s="100">
        <v>16</v>
      </c>
      <c r="O75" s="100">
        <v>10291.199999999999</v>
      </c>
      <c r="P75" s="100">
        <v>17</v>
      </c>
      <c r="Q75" s="100">
        <v>10934.4</v>
      </c>
      <c r="R75" s="100">
        <v>17</v>
      </c>
      <c r="S75" s="100">
        <v>10934.4</v>
      </c>
      <c r="T75" s="100">
        <v>6.8209359480595317</v>
      </c>
      <c r="U75" s="100">
        <v>4387.2260017918907</v>
      </c>
      <c r="V75" s="100">
        <v>8.8041638488041318</v>
      </c>
      <c r="W75" s="100">
        <v>5662.8381875508167</v>
      </c>
      <c r="X75" s="100">
        <v>9.6148881378197064</v>
      </c>
      <c r="Y75" s="100">
        <v>6184.2960502456344</v>
      </c>
      <c r="Z75" s="100">
        <v>8.7079917355852636</v>
      </c>
      <c r="AA75" s="100">
        <v>5600.9802843284406</v>
      </c>
      <c r="AB75" s="100">
        <v>22.883506974537941</v>
      </c>
      <c r="AC75" s="100">
        <v>14718.671686022803</v>
      </c>
      <c r="AD75" s="100">
        <v>28</v>
      </c>
      <c r="AE75" s="100">
        <v>18009.599999999999</v>
      </c>
      <c r="AF75" s="100">
        <v>23</v>
      </c>
      <c r="AG75" s="100">
        <v>14793.599999999999</v>
      </c>
      <c r="AH75" s="100">
        <v>32</v>
      </c>
      <c r="AI75" s="100">
        <v>20582.399999999998</v>
      </c>
      <c r="AJ75" s="100">
        <v>17.261444241835356</v>
      </c>
      <c r="AK75" s="100">
        <v>11102.5609363485</v>
      </c>
      <c r="AL75" s="100">
        <v>16.320736086885635</v>
      </c>
      <c r="AM75" s="100">
        <v>10497.497451084839</v>
      </c>
      <c r="AN75" s="100">
        <v>17.267198255890019</v>
      </c>
      <c r="AO75" s="100">
        <v>11106.261918188458</v>
      </c>
      <c r="AP75" s="100">
        <v>11.948231071769159</v>
      </c>
      <c r="AQ75" s="100">
        <v>7685.1022253619221</v>
      </c>
      <c r="AR75" s="100">
        <v>45.854384915226369</v>
      </c>
      <c r="AS75" s="100">
        <v>29493.540377473597</v>
      </c>
      <c r="AT75" s="100">
        <v>33</v>
      </c>
      <c r="AU75" s="100">
        <v>21225.599999999999</v>
      </c>
      <c r="AV75" s="100">
        <v>37</v>
      </c>
      <c r="AW75" s="100">
        <v>23798.399999999998</v>
      </c>
      <c r="AX75" s="100">
        <v>31.743270372057054</v>
      </c>
      <c r="AY75" s="100">
        <v>20417.271503307096</v>
      </c>
      <c r="AZ75" s="100">
        <v>31.62127363149461</v>
      </c>
      <c r="BA75" s="100">
        <v>20338.803199777332</v>
      </c>
      <c r="BB75" s="100">
        <v>27</v>
      </c>
      <c r="BC75" s="100">
        <v>17366.399999999998</v>
      </c>
      <c r="BD75" s="100">
        <v>24.578810343651487</v>
      </c>
      <c r="BE75" s="100">
        <v>15809.090813036635</v>
      </c>
      <c r="BF75" s="100">
        <v>24.617558211854075</v>
      </c>
      <c r="BG75" s="100">
        <v>15834.013441864539</v>
      </c>
      <c r="BH75" s="100">
        <v>26.217800905318821</v>
      </c>
      <c r="BI75" s="100">
        <v>16863.289542301063</v>
      </c>
      <c r="BJ75" s="100">
        <v>37.011117209992882</v>
      </c>
      <c r="BK75" s="100">
        <v>23805.550589467421</v>
      </c>
      <c r="BL75" s="100">
        <v>37.166193838534312</v>
      </c>
      <c r="BM75" s="100">
        <v>23905.295876945267</v>
      </c>
      <c r="BN75" s="100">
        <v>31</v>
      </c>
      <c r="BO75" s="100">
        <v>19939.199999999997</v>
      </c>
      <c r="BP75" s="100">
        <v>19.25201117451725</v>
      </c>
      <c r="BQ75" s="100">
        <v>12382.893587449495</v>
      </c>
      <c r="BR75" s="100">
        <v>14.821975282821937</v>
      </c>
      <c r="BS75" s="100">
        <v>9533.4945019110692</v>
      </c>
      <c r="BT75" s="100">
        <v>18.95679790791786</v>
      </c>
      <c r="BU75" s="100">
        <v>12193.012414372766</v>
      </c>
      <c r="BV75" s="100">
        <v>15.660910386987691</v>
      </c>
      <c r="BW75" s="100">
        <v>10073.097560910483</v>
      </c>
      <c r="BX75" s="100">
        <v>7</v>
      </c>
      <c r="BY75" s="100">
        <v>4502.3999999999996</v>
      </c>
      <c r="BZ75" s="100">
        <v>6.5498537739750011</v>
      </c>
      <c r="CA75" s="100">
        <v>4212.8659474207207</v>
      </c>
      <c r="CB75" s="100">
        <v>5.414607276051659</v>
      </c>
      <c r="CC75" s="100">
        <v>3482.6753999564266</v>
      </c>
      <c r="CD75" s="100">
        <v>9.3750068467816075</v>
      </c>
      <c r="CE75" s="100">
        <v>6030.0044038499291</v>
      </c>
      <c r="CF75" s="100">
        <v>10.398262194897615</v>
      </c>
      <c r="CG75" s="100">
        <v>6688.1622437581455</v>
      </c>
      <c r="CH75" s="100">
        <v>9.2309745236268785</v>
      </c>
      <c r="CI75" s="100">
        <v>5937.3628135968074</v>
      </c>
      <c r="CJ75" s="100">
        <v>6.3994771183375523</v>
      </c>
      <c r="CK75" s="100">
        <v>4116.143682514713</v>
      </c>
      <c r="CL75" s="100">
        <v>7.4207888641223851</v>
      </c>
      <c r="CM75" s="100">
        <v>4773.0513974035175</v>
      </c>
      <c r="CN75" s="100">
        <v>13</v>
      </c>
      <c r="CO75" s="100">
        <v>8361.5999999999985</v>
      </c>
      <c r="CP75" s="100">
        <v>12.473144141621955</v>
      </c>
      <c r="CQ75" s="100">
        <v>8022.7263118912406</v>
      </c>
      <c r="CR75" s="100">
        <v>12.73305056991102</v>
      </c>
      <c r="CS75" s="100">
        <v>8189.8981265667671</v>
      </c>
      <c r="CT75" s="100">
        <v>11.866829888353505</v>
      </c>
      <c r="CU75" s="100">
        <v>7632.7449841889738</v>
      </c>
    </row>
    <row r="76" spans="2:99">
      <c r="C76" s="99" t="s">
        <v>242</v>
      </c>
      <c r="D76" s="100">
        <v>22</v>
      </c>
      <c r="E76" s="100">
        <v>17133.599999999999</v>
      </c>
      <c r="F76" s="100">
        <v>13</v>
      </c>
      <c r="G76" s="100">
        <v>10124.4</v>
      </c>
      <c r="H76" s="100">
        <v>21</v>
      </c>
      <c r="I76" s="100">
        <v>16354.8</v>
      </c>
      <c r="J76" s="100">
        <v>21</v>
      </c>
      <c r="K76" s="100">
        <v>16354.8</v>
      </c>
      <c r="L76" s="100">
        <v>9</v>
      </c>
      <c r="M76" s="100">
        <v>7009.2</v>
      </c>
      <c r="N76" s="100">
        <v>19</v>
      </c>
      <c r="O76" s="100">
        <v>14797.199999999999</v>
      </c>
      <c r="P76" s="100">
        <v>17</v>
      </c>
      <c r="Q76" s="100">
        <v>13239.599999999999</v>
      </c>
      <c r="R76" s="100">
        <v>16</v>
      </c>
      <c r="S76" s="100">
        <v>12460.8</v>
      </c>
      <c r="T76" s="100">
        <v>7.7852430807525952</v>
      </c>
      <c r="U76" s="100">
        <v>6063.1473112901203</v>
      </c>
      <c r="V76" s="100">
        <v>8.8041638488041318</v>
      </c>
      <c r="W76" s="100">
        <v>6856.6828054486577</v>
      </c>
      <c r="X76" s="100">
        <v>8.5787182473597241</v>
      </c>
      <c r="Y76" s="100">
        <v>6681.1057710437526</v>
      </c>
      <c r="Z76" s="100">
        <v>9.7825171814363436</v>
      </c>
      <c r="AA76" s="100">
        <v>7618.6243809026237</v>
      </c>
      <c r="AB76" s="100">
        <v>20</v>
      </c>
      <c r="AC76" s="100">
        <v>15576</v>
      </c>
      <c r="AD76" s="100">
        <v>28</v>
      </c>
      <c r="AE76" s="100">
        <v>21806.399999999998</v>
      </c>
      <c r="AF76" s="100">
        <v>23</v>
      </c>
      <c r="AG76" s="100">
        <v>17912.399999999998</v>
      </c>
      <c r="AH76" s="100">
        <v>28</v>
      </c>
      <c r="AI76" s="100">
        <v>21806.399999999998</v>
      </c>
      <c r="AJ76" s="100">
        <v>18.401604713150398</v>
      </c>
      <c r="AK76" s="100">
        <v>14331.16975060153</v>
      </c>
      <c r="AL76" s="100">
        <v>17.354172443515651</v>
      </c>
      <c r="AM76" s="100">
        <v>13515.429499009988</v>
      </c>
      <c r="AN76" s="100">
        <v>17.460797989428769</v>
      </c>
      <c r="AO76" s="100">
        <v>13598.469474167125</v>
      </c>
      <c r="AP76" s="100">
        <v>11.948231071769159</v>
      </c>
      <c r="AQ76" s="100">
        <v>9305.2823586938212</v>
      </c>
      <c r="AR76" s="100">
        <v>41</v>
      </c>
      <c r="AS76" s="100">
        <v>31930.799999999999</v>
      </c>
      <c r="AT76" s="100">
        <v>32</v>
      </c>
      <c r="AU76" s="100">
        <v>24921.599999999999</v>
      </c>
      <c r="AV76" s="100">
        <v>40</v>
      </c>
      <c r="AW76" s="100">
        <v>31152</v>
      </c>
      <c r="AX76" s="100">
        <v>28.867148767399897</v>
      </c>
      <c r="AY76" s="100">
        <v>22481.735460051037</v>
      </c>
      <c r="AZ76" s="100">
        <v>28.579855389394972</v>
      </c>
      <c r="BA76" s="100">
        <v>22257.991377260802</v>
      </c>
      <c r="BB76" s="100">
        <v>32</v>
      </c>
      <c r="BC76" s="100">
        <v>24921.599999999999</v>
      </c>
      <c r="BD76" s="100">
        <v>27.578810343651487</v>
      </c>
      <c r="BE76" s="100">
        <v>21478.377495635777</v>
      </c>
      <c r="BF76" s="100">
        <v>25.576387664397135</v>
      </c>
      <c r="BG76" s="100">
        <v>19918.890713032488</v>
      </c>
      <c r="BH76" s="100">
        <v>28.113417970577206</v>
      </c>
      <c r="BI76" s="100">
        <v>21894.729915485528</v>
      </c>
      <c r="BJ76" s="100">
        <v>31.987602856272119</v>
      </c>
      <c r="BK76" s="100">
        <v>24911.945104464725</v>
      </c>
      <c r="BL76" s="100">
        <v>32.148787960347228</v>
      </c>
      <c r="BM76" s="100">
        <v>25037.476063518421</v>
      </c>
      <c r="BN76" s="100">
        <v>30</v>
      </c>
      <c r="BO76" s="100">
        <v>23364</v>
      </c>
      <c r="BP76" s="100">
        <v>17.3535255940727</v>
      </c>
      <c r="BQ76" s="100">
        <v>13514.925732663818</v>
      </c>
      <c r="BR76" s="100">
        <v>15.748910813237764</v>
      </c>
      <c r="BS76" s="100">
        <v>12265.25174134957</v>
      </c>
      <c r="BT76" s="100">
        <v>20.015377371667935</v>
      </c>
      <c r="BU76" s="100">
        <v>15587.975897054986</v>
      </c>
      <c r="BV76" s="100">
        <v>17.660910386987691</v>
      </c>
      <c r="BW76" s="100">
        <v>13754.317009386014</v>
      </c>
      <c r="BX76" s="100">
        <v>6</v>
      </c>
      <c r="BY76" s="100">
        <v>4672.7999999999993</v>
      </c>
      <c r="BZ76" s="100">
        <v>6</v>
      </c>
      <c r="CA76" s="100">
        <v>4672.7999999999993</v>
      </c>
      <c r="CB76" s="100">
        <v>6</v>
      </c>
      <c r="CC76" s="100">
        <v>4672.7999999999993</v>
      </c>
      <c r="CD76" s="100">
        <v>9.3750068467816075</v>
      </c>
      <c r="CE76" s="100">
        <v>7301.2553322735157</v>
      </c>
      <c r="CF76" s="100">
        <v>10.37171138190444</v>
      </c>
      <c r="CG76" s="100">
        <v>8077.4888242271772</v>
      </c>
      <c r="CH76" s="100">
        <v>9.2309745236268785</v>
      </c>
      <c r="CI76" s="100">
        <v>7189.0829590006124</v>
      </c>
      <c r="CJ76" s="100">
        <v>5.3289811562779841</v>
      </c>
      <c r="CK76" s="100">
        <v>4150.2105245092935</v>
      </c>
      <c r="CL76" s="100">
        <v>7.4207888641223851</v>
      </c>
      <c r="CM76" s="100">
        <v>5779.3103673785135</v>
      </c>
      <c r="CN76" s="100">
        <v>13</v>
      </c>
      <c r="CO76" s="100">
        <v>10124.4</v>
      </c>
      <c r="CP76" s="100">
        <v>12.586462921746721</v>
      </c>
      <c r="CQ76" s="100">
        <v>9802.337323456346</v>
      </c>
      <c r="CR76" s="100">
        <v>13.774939173905937</v>
      </c>
      <c r="CS76" s="100">
        <v>10727.922628637943</v>
      </c>
      <c r="CT76" s="100">
        <v>12.91017138277118</v>
      </c>
      <c r="CU76" s="100">
        <v>10054.441472902194</v>
      </c>
    </row>
    <row r="77" spans="2:99">
      <c r="C77" s="99" t="s">
        <v>243</v>
      </c>
      <c r="D77" s="100">
        <v>23</v>
      </c>
      <c r="E77" s="100">
        <v>6403.2</v>
      </c>
      <c r="F77" s="100">
        <v>15</v>
      </c>
      <c r="G77" s="100">
        <v>4176</v>
      </c>
      <c r="H77" s="100">
        <v>23</v>
      </c>
      <c r="I77" s="100">
        <v>6403.2</v>
      </c>
      <c r="J77" s="100">
        <v>21</v>
      </c>
      <c r="K77" s="100">
        <v>5846.4</v>
      </c>
      <c r="L77" s="100">
        <v>9</v>
      </c>
      <c r="M77" s="100">
        <v>2505.6</v>
      </c>
      <c r="N77" s="100">
        <v>16</v>
      </c>
      <c r="O77" s="100">
        <v>4454.3999999999996</v>
      </c>
      <c r="P77" s="100">
        <v>19</v>
      </c>
      <c r="Q77" s="100">
        <v>5289.5999999999995</v>
      </c>
      <c r="R77" s="100">
        <v>19</v>
      </c>
      <c r="S77" s="100">
        <v>5289.5999999999995</v>
      </c>
      <c r="T77" s="100">
        <v>6.7852430807525952</v>
      </c>
      <c r="U77" s="100">
        <v>1889.0116736815223</v>
      </c>
      <c r="V77" s="100">
        <v>8.8807508820235732</v>
      </c>
      <c r="W77" s="100">
        <v>2472.4010455553625</v>
      </c>
      <c r="X77" s="100">
        <v>9.6510580282796887</v>
      </c>
      <c r="Y77" s="100">
        <v>2686.8545550730651</v>
      </c>
      <c r="Z77" s="100">
        <v>10.782517181436344</v>
      </c>
      <c r="AA77" s="100">
        <v>3001.8527833118778</v>
      </c>
      <c r="AB77" s="100">
        <v>22</v>
      </c>
      <c r="AC77" s="100">
        <v>6124.7999999999993</v>
      </c>
      <c r="AD77" s="100">
        <v>30</v>
      </c>
      <c r="AE77" s="100">
        <v>8352</v>
      </c>
      <c r="AF77" s="100">
        <v>23</v>
      </c>
      <c r="AG77" s="100">
        <v>6403.2</v>
      </c>
      <c r="AH77" s="100">
        <v>28</v>
      </c>
      <c r="AI77" s="100">
        <v>7795.1999999999989</v>
      </c>
      <c r="AJ77" s="100">
        <v>20.366564595321638</v>
      </c>
      <c r="AK77" s="100">
        <v>5670.0515833375439</v>
      </c>
      <c r="AL77" s="100">
        <v>18.47119969172071</v>
      </c>
      <c r="AM77" s="100">
        <v>5142.3819941750453</v>
      </c>
      <c r="AN77" s="100">
        <v>18.531197892533772</v>
      </c>
      <c r="AO77" s="100">
        <v>5159.0854932814018</v>
      </c>
      <c r="AP77" s="100">
        <v>13.96978177794573</v>
      </c>
      <c r="AQ77" s="100">
        <v>3889.187246980091</v>
      </c>
      <c r="AR77" s="100">
        <v>42</v>
      </c>
      <c r="AS77" s="100">
        <v>11692.8</v>
      </c>
      <c r="AT77" s="100">
        <v>33</v>
      </c>
      <c r="AU77" s="100">
        <v>9187.1999999999989</v>
      </c>
      <c r="AV77" s="100">
        <v>42</v>
      </c>
      <c r="AW77" s="100">
        <v>11692.8</v>
      </c>
      <c r="AX77" s="100">
        <v>33.867148767399897</v>
      </c>
      <c r="AY77" s="100">
        <v>9428.6142168441311</v>
      </c>
      <c r="AZ77" s="100">
        <v>31.579855389394972</v>
      </c>
      <c r="BA77" s="100">
        <v>8791.8317404075588</v>
      </c>
      <c r="BB77" s="100">
        <v>29.50998508667163</v>
      </c>
      <c r="BC77" s="100">
        <v>8215.5798481293805</v>
      </c>
      <c r="BD77" s="100">
        <v>25.623334216240064</v>
      </c>
      <c r="BE77" s="100">
        <v>7133.5362458012332</v>
      </c>
      <c r="BF77" s="100">
        <v>25.576387664397135</v>
      </c>
      <c r="BG77" s="100">
        <v>7120.4663257681614</v>
      </c>
      <c r="BH77" s="100">
        <v>28.113417970577206</v>
      </c>
      <c r="BI77" s="100">
        <v>7826.775563008694</v>
      </c>
      <c r="BJ77" s="100">
        <v>39.987602856272119</v>
      </c>
      <c r="BK77" s="100">
        <v>11132.548635186156</v>
      </c>
      <c r="BL77" s="100">
        <v>36.288034985843865</v>
      </c>
      <c r="BM77" s="100">
        <v>10102.588940058931</v>
      </c>
      <c r="BN77" s="100">
        <v>37</v>
      </c>
      <c r="BO77" s="100">
        <v>10300.799999999999</v>
      </c>
      <c r="BP77" s="100">
        <v>18.285849314369067</v>
      </c>
      <c r="BQ77" s="100">
        <v>5090.7804491203478</v>
      </c>
      <c r="BR77" s="100">
        <v>15.84024140021798</v>
      </c>
      <c r="BS77" s="100">
        <v>4409.9232058206853</v>
      </c>
      <c r="BT77" s="100">
        <v>21.054430347501317</v>
      </c>
      <c r="BU77" s="100">
        <v>5861.5534087443657</v>
      </c>
      <c r="BV77" s="100">
        <v>16.67877282987925</v>
      </c>
      <c r="BW77" s="100">
        <v>4643.3703558383831</v>
      </c>
      <c r="BX77" s="100">
        <v>6</v>
      </c>
      <c r="BY77" s="100">
        <v>1670.3999999999999</v>
      </c>
      <c r="BZ77" s="100">
        <v>6.676743106430771</v>
      </c>
      <c r="CA77" s="100">
        <v>1858.8052808303264</v>
      </c>
      <c r="CB77" s="100">
        <v>5.5067422262853611</v>
      </c>
      <c r="CC77" s="100">
        <v>1533.0770357978445</v>
      </c>
      <c r="CD77" s="100">
        <v>8.3750068467816075</v>
      </c>
      <c r="CE77" s="100">
        <v>2331.6019061439993</v>
      </c>
      <c r="CF77" s="100">
        <v>9.4248130078907888</v>
      </c>
      <c r="CG77" s="100">
        <v>2623.8679413967952</v>
      </c>
      <c r="CH77" s="100">
        <v>8.2309745236268785</v>
      </c>
      <c r="CI77" s="100">
        <v>2291.5033073777226</v>
      </c>
      <c r="CJ77" s="100">
        <v>6.3759784643176962</v>
      </c>
      <c r="CK77" s="100">
        <v>1775.0724044660465</v>
      </c>
      <c r="CL77" s="100">
        <v>8.3960365779975401</v>
      </c>
      <c r="CM77" s="100">
        <v>2337.4565833145148</v>
      </c>
      <c r="CN77" s="100">
        <v>13</v>
      </c>
      <c r="CO77" s="100">
        <v>3619.2</v>
      </c>
      <c r="CP77" s="100">
        <v>11.737554628579741</v>
      </c>
      <c r="CQ77" s="100">
        <v>3267.7352085965995</v>
      </c>
      <c r="CR77" s="100">
        <v>13.858716381895768</v>
      </c>
      <c r="CS77" s="100">
        <v>3858.2666407197812</v>
      </c>
      <c r="CT77" s="100">
        <v>12.018525118815369</v>
      </c>
      <c r="CU77" s="100">
        <v>3345.9573930781985</v>
      </c>
    </row>
    <row r="78" spans="2:99">
      <c r="C78" s="99" t="s">
        <v>244</v>
      </c>
      <c r="D78" s="100">
        <v>20</v>
      </c>
      <c r="E78" s="100">
        <v>11040</v>
      </c>
      <c r="F78" s="100">
        <v>15</v>
      </c>
      <c r="G78" s="100">
        <v>8280</v>
      </c>
      <c r="H78" s="100">
        <v>20</v>
      </c>
      <c r="I78" s="100">
        <v>11040</v>
      </c>
      <c r="J78" s="100">
        <v>20.937932438895317</v>
      </c>
      <c r="K78" s="100">
        <v>11557.738706270215</v>
      </c>
      <c r="L78" s="100">
        <v>10</v>
      </c>
      <c r="M78" s="100">
        <v>5520</v>
      </c>
      <c r="N78" s="100">
        <v>17</v>
      </c>
      <c r="O78" s="100">
        <v>9384</v>
      </c>
      <c r="P78" s="100">
        <v>18</v>
      </c>
      <c r="Q78" s="100">
        <v>9936</v>
      </c>
      <c r="R78" s="100">
        <v>18</v>
      </c>
      <c r="S78" s="100">
        <v>9936</v>
      </c>
      <c r="T78" s="100">
        <v>6.7852430807525952</v>
      </c>
      <c r="U78" s="100">
        <v>3745.4541805754325</v>
      </c>
      <c r="V78" s="100">
        <v>8.7658703321944103</v>
      </c>
      <c r="W78" s="100">
        <v>4838.7604233713146</v>
      </c>
      <c r="X78" s="100">
        <v>8.6148881378197064</v>
      </c>
      <c r="Y78" s="100">
        <v>4755.418252076478</v>
      </c>
      <c r="Z78" s="100">
        <v>8.7079917355852636</v>
      </c>
      <c r="AA78" s="100">
        <v>4806.8114380430652</v>
      </c>
      <c r="AB78" s="100">
        <v>23</v>
      </c>
      <c r="AC78" s="100">
        <v>12696</v>
      </c>
      <c r="AD78" s="100">
        <v>24</v>
      </c>
      <c r="AE78" s="100">
        <v>13248</v>
      </c>
      <c r="AF78" s="100">
        <v>25</v>
      </c>
      <c r="AG78" s="100">
        <v>13800</v>
      </c>
      <c r="AH78" s="100">
        <v>31</v>
      </c>
      <c r="AI78" s="100">
        <v>17112</v>
      </c>
      <c r="AJ78" s="100">
        <v>17.384084654236016</v>
      </c>
      <c r="AK78" s="100">
        <v>9596.01472913828</v>
      </c>
      <c r="AL78" s="100">
        <v>15.253863373625602</v>
      </c>
      <c r="AM78" s="100">
        <v>8420.1325822413328</v>
      </c>
      <c r="AN78" s="100">
        <v>16.40799806210002</v>
      </c>
      <c r="AO78" s="100">
        <v>9057.2149302792113</v>
      </c>
      <c r="AP78" s="100">
        <v>12.991332484122303</v>
      </c>
      <c r="AQ78" s="100">
        <v>7171.2155312355117</v>
      </c>
      <c r="AR78" s="100">
        <v>44.887245873504305</v>
      </c>
      <c r="AS78" s="100">
        <v>24777.759722174378</v>
      </c>
      <c r="AT78" s="100">
        <v>34</v>
      </c>
      <c r="AU78" s="100">
        <v>18768</v>
      </c>
      <c r="AV78" s="100">
        <v>43</v>
      </c>
      <c r="AW78" s="100">
        <v>23736</v>
      </c>
      <c r="AX78" s="100">
        <v>29.743270372057054</v>
      </c>
      <c r="AY78" s="100">
        <v>16418.285245375493</v>
      </c>
      <c r="AZ78" s="100">
        <v>33.579855389394972</v>
      </c>
      <c r="BA78" s="100">
        <v>18536.080174946026</v>
      </c>
      <c r="BB78" s="100">
        <v>29</v>
      </c>
      <c r="BC78" s="100">
        <v>16008</v>
      </c>
      <c r="BD78" s="100">
        <v>24.623334216240064</v>
      </c>
      <c r="BE78" s="100">
        <v>13592.080487364516</v>
      </c>
      <c r="BF78" s="100">
        <v>25.617558211854075</v>
      </c>
      <c r="BG78" s="100">
        <v>14140.892132943449</v>
      </c>
      <c r="BH78" s="100">
        <v>24.148212282157743</v>
      </c>
      <c r="BI78" s="100">
        <v>13329.813179751074</v>
      </c>
      <c r="BJ78" s="100">
        <v>37.034631563713646</v>
      </c>
      <c r="BK78" s="100">
        <v>20443.116623169932</v>
      </c>
      <c r="BL78" s="100">
        <v>35.322846742218026</v>
      </c>
      <c r="BM78" s="100">
        <v>19498.21140170435</v>
      </c>
      <c r="BN78" s="100">
        <v>34</v>
      </c>
      <c r="BO78" s="100">
        <v>18768</v>
      </c>
      <c r="BP78" s="100">
        <v>20.285849314369067</v>
      </c>
      <c r="BQ78" s="100">
        <v>11197.788821531725</v>
      </c>
      <c r="BR78" s="100">
        <v>13.89503975240611</v>
      </c>
      <c r="BS78" s="100">
        <v>7670.0619433281727</v>
      </c>
      <c r="BT78" s="100">
        <v>20.034903859584624</v>
      </c>
      <c r="BU78" s="100">
        <v>11059.266930490712</v>
      </c>
      <c r="BV78" s="100">
        <v>16.714497715662368</v>
      </c>
      <c r="BW78" s="100">
        <v>9226.4027390456267</v>
      </c>
      <c r="BX78" s="100">
        <v>6</v>
      </c>
      <c r="BY78" s="100">
        <v>3312</v>
      </c>
      <c r="BZ78" s="100">
        <v>6.676743106430771</v>
      </c>
      <c r="CA78" s="100">
        <v>3685.5621947497857</v>
      </c>
      <c r="CB78" s="100">
        <v>6</v>
      </c>
      <c r="CC78" s="100">
        <v>3312</v>
      </c>
      <c r="CD78" s="100">
        <v>8.3750068467816075</v>
      </c>
      <c r="CE78" s="100">
        <v>4623.0037794234477</v>
      </c>
      <c r="CF78" s="100">
        <v>9.37171138190444</v>
      </c>
      <c r="CG78" s="100">
        <v>5173.1846828112512</v>
      </c>
      <c r="CH78" s="100">
        <v>9.2309745236268785</v>
      </c>
      <c r="CI78" s="100">
        <v>5095.4979370420369</v>
      </c>
      <c r="CJ78" s="100">
        <v>5.3289811562779841</v>
      </c>
      <c r="CK78" s="100">
        <v>2941.5975982654472</v>
      </c>
      <c r="CL78" s="100">
        <v>7.3960365779975392</v>
      </c>
      <c r="CM78" s="100">
        <v>4082.6121910546417</v>
      </c>
      <c r="CN78" s="100">
        <v>13</v>
      </c>
      <c r="CO78" s="100">
        <v>7176</v>
      </c>
      <c r="CP78" s="100">
        <v>10</v>
      </c>
      <c r="CQ78" s="100">
        <v>5520</v>
      </c>
      <c r="CR78" s="100">
        <v>12.73305056991102</v>
      </c>
      <c r="CS78" s="100">
        <v>7028.6439145908835</v>
      </c>
      <c r="CT78" s="100">
        <v>11.845159141144666</v>
      </c>
      <c r="CU78" s="100">
        <v>6538.5278459118563</v>
      </c>
    </row>
    <row r="79" spans="2:99">
      <c r="C79" s="99" t="s">
        <v>245</v>
      </c>
      <c r="D79" s="100">
        <v>23</v>
      </c>
      <c r="E79" s="100">
        <v>17415.599999999999</v>
      </c>
      <c r="F79" s="100">
        <v>14</v>
      </c>
      <c r="G79" s="100">
        <v>10600.8</v>
      </c>
      <c r="H79" s="100">
        <v>23</v>
      </c>
      <c r="I79" s="100">
        <v>17415.599999999999</v>
      </c>
      <c r="J79" s="100">
        <v>21.937932438895317</v>
      </c>
      <c r="K79" s="100">
        <v>16611.402442731531</v>
      </c>
      <c r="L79" s="100">
        <v>9</v>
      </c>
      <c r="M79" s="100">
        <v>6814.7999999999993</v>
      </c>
      <c r="N79" s="100">
        <v>17</v>
      </c>
      <c r="O79" s="100">
        <v>12872.4</v>
      </c>
      <c r="P79" s="100">
        <v>17</v>
      </c>
      <c r="Q79" s="100">
        <v>12872.4</v>
      </c>
      <c r="R79" s="100">
        <v>19</v>
      </c>
      <c r="S79" s="100">
        <v>14386.8</v>
      </c>
      <c r="T79" s="100">
        <v>6.8209359480595317</v>
      </c>
      <c r="U79" s="100">
        <v>5164.8126998706766</v>
      </c>
      <c r="V79" s="100">
        <v>8.8807508820235732</v>
      </c>
      <c r="W79" s="100">
        <v>6724.5045678682491</v>
      </c>
      <c r="X79" s="100">
        <v>8.6148881378197064</v>
      </c>
      <c r="Y79" s="100">
        <v>6523.1932979570811</v>
      </c>
      <c r="Z79" s="100">
        <v>9.7452544585108036</v>
      </c>
      <c r="AA79" s="100">
        <v>7379.1066759843798</v>
      </c>
      <c r="AB79" s="100">
        <v>22</v>
      </c>
      <c r="AC79" s="100">
        <v>16658.399999999998</v>
      </c>
      <c r="AD79" s="100">
        <v>25</v>
      </c>
      <c r="AE79" s="100">
        <v>18930</v>
      </c>
      <c r="AF79" s="100">
        <v>24</v>
      </c>
      <c r="AG79" s="100">
        <v>18172.8</v>
      </c>
      <c r="AH79" s="100">
        <v>30</v>
      </c>
      <c r="AI79" s="100">
        <v>22715.999999999996</v>
      </c>
      <c r="AJ79" s="100">
        <v>19.261444241835356</v>
      </c>
      <c r="AK79" s="100">
        <v>14584.76557991773</v>
      </c>
      <c r="AL79" s="100">
        <v>17.18699066036557</v>
      </c>
      <c r="AM79" s="100">
        <v>13013.989328028809</v>
      </c>
      <c r="AN79" s="100">
        <v>17.44319801365252</v>
      </c>
      <c r="AO79" s="100">
        <v>13207.989535937686</v>
      </c>
      <c r="AP79" s="100">
        <v>11.948231071769159</v>
      </c>
      <c r="AQ79" s="100">
        <v>9047.2005675436067</v>
      </c>
      <c r="AR79" s="100">
        <v>45</v>
      </c>
      <c r="AS79" s="100">
        <v>34074</v>
      </c>
      <c r="AT79" s="100">
        <v>31</v>
      </c>
      <c r="AU79" s="100">
        <v>23473.199999999997</v>
      </c>
      <c r="AV79" s="100">
        <v>40</v>
      </c>
      <c r="AW79" s="100">
        <v>30287.999999999996</v>
      </c>
      <c r="AX79" s="100">
        <v>30.836179168564186</v>
      </c>
      <c r="AY79" s="100">
        <v>23349.154866436798</v>
      </c>
      <c r="AZ79" s="100">
        <v>28.662691873594252</v>
      </c>
      <c r="BA79" s="100">
        <v>21703.390286685564</v>
      </c>
      <c r="BB79" s="100">
        <v>26.463622806065118</v>
      </c>
      <c r="BC79" s="100">
        <v>20038.255188752504</v>
      </c>
      <c r="BD79" s="100">
        <v>22.578810343651487</v>
      </c>
      <c r="BE79" s="100">
        <v>17096.675192212904</v>
      </c>
      <c r="BF79" s="100">
        <v>25.617558211854075</v>
      </c>
      <c r="BG79" s="100">
        <v>19397.615078015904</v>
      </c>
      <c r="BH79" s="100">
        <v>26.130815126367477</v>
      </c>
      <c r="BI79" s="100">
        <v>19786.25321368545</v>
      </c>
      <c r="BJ79" s="100">
        <v>37.034631563713646</v>
      </c>
      <c r="BK79" s="100">
        <v>28042.623020043971</v>
      </c>
      <c r="BL79" s="100">
        <v>39.270629107656788</v>
      </c>
      <c r="BM79" s="100">
        <v>29735.720360317719</v>
      </c>
      <c r="BN79" s="100">
        <v>35</v>
      </c>
      <c r="BO79" s="100">
        <v>26501.999999999996</v>
      </c>
      <c r="BP79" s="100">
        <v>18.38736373392452</v>
      </c>
      <c r="BQ79" s="100">
        <v>13922.911819327644</v>
      </c>
      <c r="BR79" s="100">
        <v>16.767176930633809</v>
      </c>
      <c r="BS79" s="100">
        <v>12696.10637187592</v>
      </c>
      <c r="BT79" s="100">
        <v>20.937271420001171</v>
      </c>
      <c r="BU79" s="100">
        <v>15853.701919224884</v>
      </c>
      <c r="BV79" s="100">
        <v>17.732360158553927</v>
      </c>
      <c r="BW79" s="100">
        <v>13426.943112057032</v>
      </c>
      <c r="BX79" s="100">
        <v>7</v>
      </c>
      <c r="BY79" s="100">
        <v>5300.4</v>
      </c>
      <c r="BZ79" s="100">
        <v>5.5498537739750011</v>
      </c>
      <c r="CA79" s="100">
        <v>4202.3492776538706</v>
      </c>
      <c r="CB79" s="100">
        <v>6</v>
      </c>
      <c r="CC79" s="100">
        <v>4543.2</v>
      </c>
      <c r="CD79" s="100">
        <v>9.3333394193614279</v>
      </c>
      <c r="CE79" s="100">
        <v>7067.204608340473</v>
      </c>
      <c r="CF79" s="100">
        <v>9.4248130078907888</v>
      </c>
      <c r="CG79" s="100">
        <v>7136.4684095749044</v>
      </c>
      <c r="CH79" s="100">
        <v>9.2078770712641909</v>
      </c>
      <c r="CI79" s="100">
        <v>6972.2045183612445</v>
      </c>
      <c r="CJ79" s="100">
        <v>6.3994771183375523</v>
      </c>
      <c r="CK79" s="100">
        <v>4845.6840740051939</v>
      </c>
      <c r="CL79" s="100">
        <v>7.4207888641223851</v>
      </c>
      <c r="CM79" s="100">
        <v>5619.0213279134696</v>
      </c>
      <c r="CN79" s="100">
        <v>11</v>
      </c>
      <c r="CO79" s="100">
        <v>8329.1999999999989</v>
      </c>
      <c r="CP79" s="100">
        <v>12.66200877516323</v>
      </c>
      <c r="CQ79" s="100">
        <v>9587.6730445535959</v>
      </c>
      <c r="CR79" s="100">
        <v>14.753994871908478</v>
      </c>
      <c r="CS79" s="100">
        <v>11171.724917009098</v>
      </c>
      <c r="CT79" s="100">
        <v>10.866829888353505</v>
      </c>
      <c r="CU79" s="100">
        <v>8228.3635914612732</v>
      </c>
    </row>
    <row r="80" spans="2:99">
      <c r="C80" s="99" t="s">
        <v>246</v>
      </c>
      <c r="D80" s="100">
        <v>22</v>
      </c>
      <c r="E80" s="100">
        <v>17714.399999999998</v>
      </c>
      <c r="F80" s="100">
        <v>13</v>
      </c>
      <c r="G80" s="100">
        <v>10467.599999999999</v>
      </c>
      <c r="H80" s="100">
        <v>19</v>
      </c>
      <c r="I80" s="100">
        <v>15298.8</v>
      </c>
      <c r="J80" s="100">
        <v>18</v>
      </c>
      <c r="K80" s="100">
        <v>14493.599999999999</v>
      </c>
      <c r="L80" s="100">
        <v>9</v>
      </c>
      <c r="M80" s="100">
        <v>7246.7999999999993</v>
      </c>
      <c r="N80" s="100">
        <v>19</v>
      </c>
      <c r="O80" s="100">
        <v>15298.8</v>
      </c>
      <c r="P80" s="100">
        <v>16</v>
      </c>
      <c r="Q80" s="100">
        <v>12883.199999999999</v>
      </c>
      <c r="R80" s="100">
        <v>18</v>
      </c>
      <c r="S80" s="100">
        <v>14493.599999999999</v>
      </c>
      <c r="T80" s="100">
        <v>6.713857346138723</v>
      </c>
      <c r="U80" s="100">
        <v>5405.9979351108996</v>
      </c>
      <c r="V80" s="100">
        <v>9</v>
      </c>
      <c r="W80" s="100">
        <v>7246.7999999999993</v>
      </c>
      <c r="X80" s="100">
        <v>8.54254835689974</v>
      </c>
      <c r="Y80" s="100">
        <v>6878.4599369756697</v>
      </c>
      <c r="Z80" s="100">
        <v>8.7452544585108036</v>
      </c>
      <c r="AA80" s="100">
        <v>7041.6788899928988</v>
      </c>
      <c r="AB80" s="100">
        <v>20</v>
      </c>
      <c r="AC80" s="100">
        <v>16103.999999999998</v>
      </c>
      <c r="AD80" s="100">
        <v>26</v>
      </c>
      <c r="AE80" s="100">
        <v>20935.199999999997</v>
      </c>
      <c r="AF80" s="100">
        <v>24</v>
      </c>
      <c r="AG80" s="100">
        <v>19324.8</v>
      </c>
      <c r="AH80" s="100">
        <v>30</v>
      </c>
      <c r="AI80" s="100">
        <v>24155.999999999996</v>
      </c>
      <c r="AJ80" s="100">
        <v>18.261444241835356</v>
      </c>
      <c r="AK80" s="100">
        <v>14704.114903525828</v>
      </c>
      <c r="AL80" s="100">
        <v>17.220427016995586</v>
      </c>
      <c r="AM80" s="100">
        <v>13865.887834084844</v>
      </c>
      <c r="AN80" s="100">
        <v>17.249598280113766</v>
      </c>
      <c r="AO80" s="100">
        <v>13889.376535147603</v>
      </c>
      <c r="AP80" s="100">
        <v>12.07753530882859</v>
      </c>
      <c r="AQ80" s="100">
        <v>9724.8314306687807</v>
      </c>
      <c r="AR80" s="100">
        <v>39</v>
      </c>
      <c r="AS80" s="100">
        <v>31402.799999999996</v>
      </c>
      <c r="AT80" s="100">
        <v>34</v>
      </c>
      <c r="AU80" s="100">
        <v>27376.799999999999</v>
      </c>
      <c r="AV80" s="100">
        <v>40</v>
      </c>
      <c r="AW80" s="100">
        <v>32207.999999999996</v>
      </c>
      <c r="AX80" s="100">
        <v>29.774239970892765</v>
      </c>
      <c r="AY80" s="100">
        <v>23974.218024562851</v>
      </c>
      <c r="AZ80" s="100">
        <v>31.62127363149461</v>
      </c>
      <c r="BA80" s="100">
        <v>25461.449528079458</v>
      </c>
      <c r="BB80" s="100">
        <v>28</v>
      </c>
      <c r="BC80" s="100">
        <v>22545.599999999999</v>
      </c>
      <c r="BD80" s="100">
        <v>22.534286471062913</v>
      </c>
      <c r="BE80" s="100">
        <v>18144.607466499856</v>
      </c>
      <c r="BF80" s="100">
        <v>26</v>
      </c>
      <c r="BG80" s="100">
        <v>20935.199999999997</v>
      </c>
      <c r="BH80" s="100">
        <v>25.078623658996669</v>
      </c>
      <c r="BI80" s="100">
        <v>20193.307770224117</v>
      </c>
      <c r="BJ80" s="100">
        <v>30.917059795109825</v>
      </c>
      <c r="BK80" s="100">
        <v>24894.416547022429</v>
      </c>
      <c r="BL80" s="100">
        <v>33.35765849859218</v>
      </c>
      <c r="BM80" s="100">
        <v>26859.586623066421</v>
      </c>
      <c r="BN80" s="100">
        <v>31</v>
      </c>
      <c r="BO80" s="100">
        <v>24961.199999999997</v>
      </c>
      <c r="BP80" s="100">
        <v>17.25201117451725</v>
      </c>
      <c r="BQ80" s="100">
        <v>13891.319397721289</v>
      </c>
      <c r="BR80" s="100">
        <v>13.803709165425893</v>
      </c>
      <c r="BS80" s="100">
        <v>11114.746620000928</v>
      </c>
      <c r="BT80" s="100">
        <v>20.054430347501317</v>
      </c>
      <c r="BU80" s="100">
        <v>16147.827315808059</v>
      </c>
      <c r="BV80" s="100">
        <v>17.643047944096132</v>
      </c>
      <c r="BW80" s="100">
        <v>14206.182204586205</v>
      </c>
      <c r="BX80" s="100">
        <v>7</v>
      </c>
      <c r="BY80" s="100">
        <v>5636.4</v>
      </c>
      <c r="BZ80" s="100">
        <v>6.5921502181269247</v>
      </c>
      <c r="CA80" s="100">
        <v>5307.9993556357995</v>
      </c>
      <c r="CB80" s="100">
        <v>6</v>
      </c>
      <c r="CC80" s="100">
        <v>4831.2</v>
      </c>
      <c r="CD80" s="100">
        <v>8.3333394193614279</v>
      </c>
      <c r="CE80" s="100">
        <v>6710.0049004698212</v>
      </c>
      <c r="CF80" s="100">
        <v>9.4248130078907888</v>
      </c>
      <c r="CG80" s="100">
        <v>7588.8594339536621</v>
      </c>
      <c r="CH80" s="100">
        <v>9.2309745236268785</v>
      </c>
      <c r="CI80" s="100">
        <v>7432.7806864243621</v>
      </c>
      <c r="CJ80" s="100">
        <v>5.3524798102978401</v>
      </c>
      <c r="CK80" s="100">
        <v>4309.8167432518203</v>
      </c>
      <c r="CL80" s="100">
        <v>6.445541150247232</v>
      </c>
      <c r="CM80" s="100">
        <v>5189.9497341790711</v>
      </c>
      <c r="CN80" s="100">
        <v>12</v>
      </c>
      <c r="CO80" s="100">
        <v>9662.4</v>
      </c>
      <c r="CP80" s="100">
        <v>9</v>
      </c>
      <c r="CQ80" s="100">
        <v>7246.7999999999993</v>
      </c>
      <c r="CR80" s="100">
        <v>13.73305056991102</v>
      </c>
      <c r="CS80" s="100">
        <v>11057.852318892352</v>
      </c>
      <c r="CT80" s="100">
        <v>12.953512877188855</v>
      </c>
      <c r="CU80" s="100">
        <v>10430.168568712465</v>
      </c>
    </row>
    <row r="81" spans="2:99">
      <c r="C81" s="99" t="s">
        <v>247</v>
      </c>
      <c r="D81" s="100">
        <v>21</v>
      </c>
      <c r="E81" s="100">
        <v>15825.6</v>
      </c>
      <c r="F81" s="100">
        <v>14</v>
      </c>
      <c r="G81" s="100">
        <v>10550.4</v>
      </c>
      <c r="H81" s="100">
        <v>21</v>
      </c>
      <c r="I81" s="100">
        <v>15825.6</v>
      </c>
      <c r="J81" s="100">
        <v>22.046155412614006</v>
      </c>
      <c r="K81" s="100">
        <v>16613.982718945914</v>
      </c>
      <c r="L81" s="100">
        <v>10</v>
      </c>
      <c r="M81" s="100">
        <v>7536</v>
      </c>
      <c r="N81" s="100">
        <v>19</v>
      </c>
      <c r="O81" s="100">
        <v>14318.4</v>
      </c>
      <c r="P81" s="100">
        <v>16</v>
      </c>
      <c r="Q81" s="100">
        <v>12057.6</v>
      </c>
      <c r="R81" s="100">
        <v>19</v>
      </c>
      <c r="S81" s="100">
        <v>14318.4</v>
      </c>
      <c r="T81" s="100">
        <v>6.6781644788317873</v>
      </c>
      <c r="U81" s="100">
        <v>5032.6647512476347</v>
      </c>
      <c r="V81" s="100">
        <v>8.8041638488041318</v>
      </c>
      <c r="W81" s="100">
        <v>6634.8178764587938</v>
      </c>
      <c r="X81" s="100">
        <v>9.54254835689974</v>
      </c>
      <c r="Y81" s="100">
        <v>7191.2644417596439</v>
      </c>
      <c r="Z81" s="100">
        <v>9.7079917355852636</v>
      </c>
      <c r="AA81" s="100">
        <v>7315.9425719370547</v>
      </c>
      <c r="AB81" s="100">
        <v>20</v>
      </c>
      <c r="AC81" s="100">
        <v>15072</v>
      </c>
      <c r="AD81" s="100">
        <v>27</v>
      </c>
      <c r="AE81" s="100">
        <v>20347.2</v>
      </c>
      <c r="AF81" s="100">
        <v>22</v>
      </c>
      <c r="AG81" s="100">
        <v>16579.2</v>
      </c>
      <c r="AH81" s="100">
        <v>27</v>
      </c>
      <c r="AI81" s="100">
        <v>20347.2</v>
      </c>
      <c r="AJ81" s="100">
        <v>16.419124772064777</v>
      </c>
      <c r="AK81" s="100">
        <v>12373.452428228016</v>
      </c>
      <c r="AL81" s="100">
        <v>16.387608800145667</v>
      </c>
      <c r="AM81" s="100">
        <v>12349.701991789776</v>
      </c>
      <c r="AN81" s="100">
        <v>16.478397965205019</v>
      </c>
      <c r="AO81" s="100">
        <v>12418.120706578502</v>
      </c>
      <c r="AP81" s="100">
        <v>11.948231071769159</v>
      </c>
      <c r="AQ81" s="100">
        <v>9004.1869356852385</v>
      </c>
      <c r="AR81" s="100">
        <v>42.854384915226369</v>
      </c>
      <c r="AS81" s="100">
        <v>32295.064472114591</v>
      </c>
      <c r="AT81" s="100">
        <v>31</v>
      </c>
      <c r="AU81" s="100">
        <v>23361.600000000002</v>
      </c>
      <c r="AV81" s="100">
        <v>40</v>
      </c>
      <c r="AW81" s="100">
        <v>30144</v>
      </c>
      <c r="AX81" s="100">
        <v>31.774239970892765</v>
      </c>
      <c r="AY81" s="100">
        <v>23945.06724206479</v>
      </c>
      <c r="AZ81" s="100">
        <v>33.62127363149461</v>
      </c>
      <c r="BA81" s="100">
        <v>25336.99180869434</v>
      </c>
      <c r="BB81" s="100">
        <v>29.556347367278143</v>
      </c>
      <c r="BC81" s="100">
        <v>22273.66337598081</v>
      </c>
      <c r="BD81" s="100">
        <v>24.623334216240064</v>
      </c>
      <c r="BE81" s="100">
        <v>18556.144665358512</v>
      </c>
      <c r="BF81" s="100">
        <v>22</v>
      </c>
      <c r="BG81" s="100">
        <v>16579.2</v>
      </c>
      <c r="BH81" s="100">
        <v>27.096020814786939</v>
      </c>
      <c r="BI81" s="100">
        <v>20419.56128602344</v>
      </c>
      <c r="BJ81" s="100">
        <v>35.081660271155179</v>
      </c>
      <c r="BK81" s="100">
        <v>26437.539180342545</v>
      </c>
      <c r="BL81" s="100">
        <v>37.270629107656788</v>
      </c>
      <c r="BM81" s="100">
        <v>28087.146095530155</v>
      </c>
      <c r="BN81" s="100">
        <v>35</v>
      </c>
      <c r="BO81" s="100">
        <v>26376</v>
      </c>
      <c r="BP81" s="100">
        <v>17.421201873776337</v>
      </c>
      <c r="BQ81" s="100">
        <v>13128.617732077848</v>
      </c>
      <c r="BR81" s="100">
        <v>16.84024140021798</v>
      </c>
      <c r="BS81" s="100">
        <v>12690.805919204271</v>
      </c>
      <c r="BT81" s="100">
        <v>19.917744932084478</v>
      </c>
      <c r="BU81" s="100">
        <v>15010.012580818862</v>
      </c>
      <c r="BV81" s="100">
        <v>18.660910386987691</v>
      </c>
      <c r="BW81" s="100">
        <v>14062.862067633925</v>
      </c>
      <c r="BX81" s="100">
        <v>7</v>
      </c>
      <c r="BY81" s="100">
        <v>5275.2</v>
      </c>
      <c r="BZ81" s="100">
        <v>6.5498537739750011</v>
      </c>
      <c r="CA81" s="100">
        <v>4935.9698040675612</v>
      </c>
      <c r="CB81" s="100">
        <v>5</v>
      </c>
      <c r="CC81" s="100">
        <v>3768</v>
      </c>
      <c r="CD81" s="100">
        <v>9.3333394193614279</v>
      </c>
      <c r="CE81" s="100">
        <v>7033.6045864307725</v>
      </c>
      <c r="CF81" s="100">
        <v>10.398262194897615</v>
      </c>
      <c r="CG81" s="100">
        <v>7836.1303900748435</v>
      </c>
      <c r="CH81" s="100">
        <v>9.2309745236268785</v>
      </c>
      <c r="CI81" s="100">
        <v>6956.4624010052157</v>
      </c>
      <c r="CJ81" s="100">
        <v>5.3759784643176962</v>
      </c>
      <c r="CK81" s="100">
        <v>4051.3373707098158</v>
      </c>
      <c r="CL81" s="100">
        <v>7.4207888641223851</v>
      </c>
      <c r="CM81" s="100">
        <v>5592.3064880026295</v>
      </c>
      <c r="CN81" s="100">
        <v>13</v>
      </c>
      <c r="CO81" s="100">
        <v>9796.8000000000011</v>
      </c>
      <c r="CP81" s="100">
        <v>12.548689995038465</v>
      </c>
      <c r="CQ81" s="100">
        <v>9456.692780260988</v>
      </c>
      <c r="CR81" s="100">
        <v>12.816827777900851</v>
      </c>
      <c r="CS81" s="100">
        <v>9658.7614134260821</v>
      </c>
      <c r="CT81" s="100">
        <v>12.823488393935829</v>
      </c>
      <c r="CU81" s="100">
        <v>9663.7808536700413</v>
      </c>
    </row>
    <row r="82" spans="2:99">
      <c r="C82" s="99" t="s">
        <v>248</v>
      </c>
      <c r="D82" s="100">
        <v>20</v>
      </c>
      <c r="E82" s="100">
        <v>10175.999999999998</v>
      </c>
      <c r="F82" s="100">
        <v>13</v>
      </c>
      <c r="G82" s="100">
        <v>6614.3999999999987</v>
      </c>
      <c r="H82" s="100">
        <v>20</v>
      </c>
      <c r="I82" s="100">
        <v>10175.999999999998</v>
      </c>
      <c r="J82" s="100">
        <v>20</v>
      </c>
      <c r="K82" s="100">
        <v>10175.999999999998</v>
      </c>
      <c r="L82" s="100">
        <v>9</v>
      </c>
      <c r="M82" s="100">
        <v>4579.1999999999989</v>
      </c>
      <c r="N82" s="100">
        <v>17</v>
      </c>
      <c r="O82" s="100">
        <v>8649.5999999999985</v>
      </c>
      <c r="P82" s="100">
        <v>15</v>
      </c>
      <c r="Q82" s="100">
        <v>7631.9999999999982</v>
      </c>
      <c r="R82" s="100">
        <v>16</v>
      </c>
      <c r="S82" s="100">
        <v>8140.7999999999984</v>
      </c>
      <c r="T82" s="100">
        <v>7.7852430807525952</v>
      </c>
      <c r="U82" s="100">
        <v>3961.1316794869194</v>
      </c>
      <c r="V82" s="100">
        <v>8</v>
      </c>
      <c r="W82" s="100">
        <v>4070.3999999999992</v>
      </c>
      <c r="X82" s="100">
        <v>8.6510580282796887</v>
      </c>
      <c r="Y82" s="100">
        <v>4401.6583247887047</v>
      </c>
      <c r="Z82" s="100">
        <v>8.7825171814363436</v>
      </c>
      <c r="AA82" s="100">
        <v>4468.5447419148104</v>
      </c>
      <c r="AB82" s="100">
        <v>22</v>
      </c>
      <c r="AC82" s="100">
        <v>11193.599999999999</v>
      </c>
      <c r="AD82" s="100">
        <v>25</v>
      </c>
      <c r="AE82" s="100">
        <v>12719.999999999998</v>
      </c>
      <c r="AF82" s="100">
        <v>25</v>
      </c>
      <c r="AG82" s="100">
        <v>12719.999999999998</v>
      </c>
      <c r="AH82" s="100">
        <v>32</v>
      </c>
      <c r="AI82" s="100">
        <v>16281.599999999997</v>
      </c>
      <c r="AJ82" s="100">
        <v>17.331524477492877</v>
      </c>
      <c r="AK82" s="100">
        <v>8818.2796541483749</v>
      </c>
      <c r="AL82" s="100">
        <v>15.337454265200643</v>
      </c>
      <c r="AM82" s="100">
        <v>7803.6967301340856</v>
      </c>
      <c r="AN82" s="100">
        <v>17.495997940981269</v>
      </c>
      <c r="AO82" s="100">
        <v>8901.9637523712681</v>
      </c>
      <c r="AP82" s="100">
        <v>14.099086015005161</v>
      </c>
      <c r="AQ82" s="100">
        <v>7173.6149644346242</v>
      </c>
      <c r="AR82" s="100">
        <v>43.854384915226369</v>
      </c>
      <c r="AS82" s="100">
        <v>22313.111044867172</v>
      </c>
      <c r="AT82" s="100">
        <v>31</v>
      </c>
      <c r="AU82" s="100">
        <v>15772.799999999997</v>
      </c>
      <c r="AV82" s="100">
        <v>39</v>
      </c>
      <c r="AW82" s="100">
        <v>19843.199999999997</v>
      </c>
      <c r="AX82" s="100">
        <v>28.743270372057054</v>
      </c>
      <c r="AY82" s="100">
        <v>14624.575965302627</v>
      </c>
      <c r="AZ82" s="100">
        <v>31.579855389394972</v>
      </c>
      <c r="BA82" s="100">
        <v>16067.830422124158</v>
      </c>
      <c r="BB82" s="100">
        <v>32.509985086671634</v>
      </c>
      <c r="BC82" s="100">
        <v>16541.080412098523</v>
      </c>
      <c r="BD82" s="100">
        <v>26.578810343651487</v>
      </c>
      <c r="BE82" s="100">
        <v>13523.298702849874</v>
      </c>
      <c r="BF82" s="100">
        <v>25.617558211854075</v>
      </c>
      <c r="BG82" s="100">
        <v>13034.21361819135</v>
      </c>
      <c r="BH82" s="100">
        <v>26.078623658996669</v>
      </c>
      <c r="BI82" s="100">
        <v>13268.803717697503</v>
      </c>
      <c r="BJ82" s="100">
        <v>36.940574148830592</v>
      </c>
      <c r="BK82" s="100">
        <v>18795.364126925</v>
      </c>
      <c r="BL82" s="100">
        <v>38.375064376779264</v>
      </c>
      <c r="BM82" s="100">
        <v>19525.232754905286</v>
      </c>
      <c r="BN82" s="100">
        <v>31</v>
      </c>
      <c r="BO82" s="100">
        <v>15772.799999999997</v>
      </c>
      <c r="BP82" s="100">
        <v>19.285849314369067</v>
      </c>
      <c r="BQ82" s="100">
        <v>9812.6401311509799</v>
      </c>
      <c r="BR82" s="100">
        <v>13.89503975240611</v>
      </c>
      <c r="BS82" s="100">
        <v>7069.7962260242275</v>
      </c>
      <c r="BT82" s="100">
        <v>20.034903859584624</v>
      </c>
      <c r="BU82" s="100">
        <v>10193.759083756655</v>
      </c>
      <c r="BV82" s="100">
        <v>17.768085044337049</v>
      </c>
      <c r="BW82" s="100">
        <v>9040.4016705586891</v>
      </c>
      <c r="BX82" s="100">
        <v>6</v>
      </c>
      <c r="BY82" s="100">
        <v>3052.7999999999993</v>
      </c>
      <c r="BZ82" s="100">
        <v>7</v>
      </c>
      <c r="CA82" s="100">
        <v>3561.5999999999995</v>
      </c>
      <c r="CB82" s="100">
        <v>6</v>
      </c>
      <c r="CC82" s="100">
        <v>3052.7999999999993</v>
      </c>
      <c r="CD82" s="100">
        <v>8.3750068467816075</v>
      </c>
      <c r="CE82" s="100">
        <v>4261.2034836424809</v>
      </c>
      <c r="CF82" s="100">
        <v>9.37171138190444</v>
      </c>
      <c r="CG82" s="100">
        <v>4768.3267511129779</v>
      </c>
      <c r="CH82" s="100">
        <v>8.2078770712641909</v>
      </c>
      <c r="CI82" s="100">
        <v>4176.1678538592196</v>
      </c>
      <c r="CJ82" s="100">
        <v>5.3524798102978401</v>
      </c>
      <c r="CK82" s="100">
        <v>2723.3417274795406</v>
      </c>
      <c r="CL82" s="100">
        <v>8.445541150247232</v>
      </c>
      <c r="CM82" s="100">
        <v>4297.0913372457908</v>
      </c>
      <c r="CN82" s="100">
        <v>13</v>
      </c>
      <c r="CO82" s="100">
        <v>6614.3999999999987</v>
      </c>
      <c r="CP82" s="100">
        <v>12.51091706833021</v>
      </c>
      <c r="CQ82" s="100">
        <v>6365.5546043664099</v>
      </c>
      <c r="CR82" s="100">
        <v>12.879660683893224</v>
      </c>
      <c r="CS82" s="100">
        <v>6553.1713559648715</v>
      </c>
      <c r="CT82" s="100">
        <v>10.953512877188855</v>
      </c>
      <c r="CU82" s="100">
        <v>5573.147351913688</v>
      </c>
    </row>
    <row r="83" spans="2:99">
      <c r="C83" s="99" t="s">
        <v>249</v>
      </c>
      <c r="D83" s="100">
        <v>19</v>
      </c>
      <c r="E83" s="100">
        <v>16347.6</v>
      </c>
      <c r="F83" s="100">
        <v>12</v>
      </c>
      <c r="G83" s="100">
        <v>10324.799999999999</v>
      </c>
      <c r="H83" s="100">
        <v>20</v>
      </c>
      <c r="I83" s="100">
        <v>17208</v>
      </c>
      <c r="J83" s="100">
        <v>21</v>
      </c>
      <c r="K83" s="100">
        <v>18068.399999999998</v>
      </c>
      <c r="L83" s="100">
        <v>10</v>
      </c>
      <c r="M83" s="100">
        <v>8604</v>
      </c>
      <c r="N83" s="100">
        <v>19</v>
      </c>
      <c r="O83" s="100">
        <v>16347.6</v>
      </c>
      <c r="P83" s="100">
        <v>15</v>
      </c>
      <c r="Q83" s="100">
        <v>12906</v>
      </c>
      <c r="R83" s="100">
        <v>15</v>
      </c>
      <c r="S83" s="100">
        <v>12906</v>
      </c>
      <c r="T83" s="100">
        <v>6.7495502134456595</v>
      </c>
      <c r="U83" s="100">
        <v>5807.3130036486455</v>
      </c>
      <c r="V83" s="100">
        <v>8.7275768155846905</v>
      </c>
      <c r="W83" s="100">
        <v>7509.2070921290679</v>
      </c>
      <c r="X83" s="100">
        <v>8.6148881378197064</v>
      </c>
      <c r="Y83" s="100">
        <v>7412.2497537800755</v>
      </c>
      <c r="Z83" s="100">
        <v>9.7825171814363436</v>
      </c>
      <c r="AA83" s="100">
        <v>8416.8777829078299</v>
      </c>
      <c r="AB83" s="100">
        <v>19.883506974537941</v>
      </c>
      <c r="AC83" s="100">
        <v>17107.769400892445</v>
      </c>
      <c r="AD83" s="100">
        <v>27</v>
      </c>
      <c r="AE83" s="100">
        <v>23230.799999999999</v>
      </c>
      <c r="AF83" s="100">
        <v>22</v>
      </c>
      <c r="AG83" s="100">
        <v>18928.8</v>
      </c>
      <c r="AH83" s="100">
        <v>30</v>
      </c>
      <c r="AI83" s="100">
        <v>25812</v>
      </c>
      <c r="AJ83" s="100">
        <v>17.314004418578499</v>
      </c>
      <c r="AK83" s="100">
        <v>14896.96940174494</v>
      </c>
      <c r="AL83" s="100">
        <v>15.120117947105539</v>
      </c>
      <c r="AM83" s="100">
        <v>13009.349481689605</v>
      </c>
      <c r="AN83" s="100">
        <v>16.249598280113766</v>
      </c>
      <c r="AO83" s="100">
        <v>13981.154360209885</v>
      </c>
      <c r="AP83" s="100">
        <v>12.07753530882859</v>
      </c>
      <c r="AQ83" s="100">
        <v>10391.511379716119</v>
      </c>
      <c r="AR83" s="100">
        <v>43.821523956948432</v>
      </c>
      <c r="AS83" s="100">
        <v>37704.039212558433</v>
      </c>
      <c r="AT83" s="100">
        <v>31</v>
      </c>
      <c r="AU83" s="100">
        <v>26672.399999999998</v>
      </c>
      <c r="AV83" s="100">
        <v>37</v>
      </c>
      <c r="AW83" s="100">
        <v>31834.799999999999</v>
      </c>
      <c r="AX83" s="100">
        <v>29.836179168564186</v>
      </c>
      <c r="AY83" s="100">
        <v>25671.048556632624</v>
      </c>
      <c r="AZ83" s="100">
        <v>29.579855389394972</v>
      </c>
      <c r="BA83" s="100">
        <v>25450.507577035434</v>
      </c>
      <c r="BB83" s="100">
        <v>26</v>
      </c>
      <c r="BC83" s="100">
        <v>22370.399999999998</v>
      </c>
      <c r="BD83" s="100">
        <v>26.578810343651487</v>
      </c>
      <c r="BE83" s="100">
        <v>22868.40841967774</v>
      </c>
      <c r="BF83" s="100">
        <v>24.576387664397135</v>
      </c>
      <c r="BG83" s="100">
        <v>21145.523946447294</v>
      </c>
      <c r="BH83" s="100">
        <v>26.113417970577206</v>
      </c>
      <c r="BI83" s="100">
        <v>22467.984821884627</v>
      </c>
      <c r="BJ83" s="100">
        <v>34.987602856272119</v>
      </c>
      <c r="BK83" s="100">
        <v>30103.333497536529</v>
      </c>
      <c r="BL83" s="100">
        <v>34.253223229469704</v>
      </c>
      <c r="BM83" s="100">
        <v>29471.473266635734</v>
      </c>
      <c r="BN83" s="100">
        <v>31</v>
      </c>
      <c r="BO83" s="100">
        <v>26672.399999999998</v>
      </c>
      <c r="BP83" s="100">
        <v>18.21817303466543</v>
      </c>
      <c r="BQ83" s="100">
        <v>15674.916079026136</v>
      </c>
      <c r="BR83" s="100">
        <v>15.730644695841722</v>
      </c>
      <c r="BS83" s="100">
        <v>13534.646696302218</v>
      </c>
      <c r="BT83" s="100">
        <v>18.995850883751242</v>
      </c>
      <c r="BU83" s="100">
        <v>16344.030100379568</v>
      </c>
      <c r="BV83" s="100">
        <v>16.625185501204573</v>
      </c>
      <c r="BW83" s="100">
        <v>14304.309605236414</v>
      </c>
      <c r="BX83" s="100">
        <v>6</v>
      </c>
      <c r="BY83" s="100">
        <v>5162.3999999999996</v>
      </c>
      <c r="BZ83" s="100">
        <v>6.5921502181269247</v>
      </c>
      <c r="CA83" s="100">
        <v>5671.8860476764057</v>
      </c>
      <c r="CB83" s="100">
        <v>6.414607276051659</v>
      </c>
      <c r="CC83" s="100">
        <v>5519.128100314847</v>
      </c>
      <c r="CD83" s="100">
        <v>9.3750068467816075</v>
      </c>
      <c r="CE83" s="100">
        <v>8066.2558909708951</v>
      </c>
      <c r="CF83" s="100">
        <v>10.37171138190444</v>
      </c>
      <c r="CG83" s="100">
        <v>8923.8204729905792</v>
      </c>
      <c r="CH83" s="100">
        <v>9.2309745236268785</v>
      </c>
      <c r="CI83" s="100">
        <v>7942.3304801285658</v>
      </c>
      <c r="CJ83" s="100">
        <v>6.3759784643176962</v>
      </c>
      <c r="CK83" s="100">
        <v>5485.8918706989452</v>
      </c>
      <c r="CL83" s="100">
        <v>7.445541150247232</v>
      </c>
      <c r="CM83" s="100">
        <v>6406.143605672718</v>
      </c>
      <c r="CN83" s="100">
        <v>12</v>
      </c>
      <c r="CO83" s="100">
        <v>10324.799999999999</v>
      </c>
      <c r="CP83" s="100">
        <v>11</v>
      </c>
      <c r="CQ83" s="100">
        <v>9464.4</v>
      </c>
      <c r="CR83" s="100">
        <v>12.73305056991102</v>
      </c>
      <c r="CS83" s="100">
        <v>10955.516710351441</v>
      </c>
      <c r="CT83" s="100">
        <v>12.801817646726992</v>
      </c>
      <c r="CU83" s="100">
        <v>11014.683903243904</v>
      </c>
    </row>
    <row r="84" spans="2:99">
      <c r="C84" s="99" t="s">
        <v>250</v>
      </c>
      <c r="D84" s="100">
        <v>20</v>
      </c>
      <c r="E84" s="100">
        <v>15623.999999999998</v>
      </c>
      <c r="F84" s="100">
        <v>13</v>
      </c>
      <c r="G84" s="100">
        <v>10155.599999999999</v>
      </c>
      <c r="H84" s="100">
        <v>20</v>
      </c>
      <c r="I84" s="100">
        <v>15623.999999999998</v>
      </c>
      <c r="J84" s="100">
        <v>20.937932438895317</v>
      </c>
      <c r="K84" s="100">
        <v>16356.71282126502</v>
      </c>
      <c r="L84" s="100">
        <v>10</v>
      </c>
      <c r="M84" s="100">
        <v>7811.9999999999991</v>
      </c>
      <c r="N84" s="100">
        <v>18</v>
      </c>
      <c r="O84" s="100">
        <v>14061.599999999999</v>
      </c>
      <c r="P84" s="100">
        <v>15</v>
      </c>
      <c r="Q84" s="100">
        <v>11717.999999999998</v>
      </c>
      <c r="R84" s="100">
        <v>17</v>
      </c>
      <c r="S84" s="100">
        <v>13280.4</v>
      </c>
      <c r="T84" s="100">
        <v>6.713857346138723</v>
      </c>
      <c r="U84" s="100">
        <v>5244.8653588035695</v>
      </c>
      <c r="V84" s="100">
        <v>7.7658703321944103</v>
      </c>
      <c r="W84" s="100">
        <v>6066.6979035102731</v>
      </c>
      <c r="X84" s="100">
        <v>8.5787182473597241</v>
      </c>
      <c r="Y84" s="100">
        <v>6701.6946948374161</v>
      </c>
      <c r="Z84" s="100">
        <v>8.7079917355852636</v>
      </c>
      <c r="AA84" s="100">
        <v>6802.6831438392073</v>
      </c>
      <c r="AB84" s="100">
        <v>21</v>
      </c>
      <c r="AC84" s="100">
        <v>16405.199999999997</v>
      </c>
      <c r="AD84" s="100">
        <v>27</v>
      </c>
      <c r="AE84" s="100">
        <v>21092.399999999998</v>
      </c>
      <c r="AF84" s="100">
        <v>24</v>
      </c>
      <c r="AG84" s="100">
        <v>18748.8</v>
      </c>
      <c r="AH84" s="100">
        <v>27</v>
      </c>
      <c r="AI84" s="100">
        <v>21092.399999999998</v>
      </c>
      <c r="AJ84" s="100">
        <v>17.296484359664117</v>
      </c>
      <c r="AK84" s="100">
        <v>13512.013581769606</v>
      </c>
      <c r="AL84" s="100">
        <v>15.186990660365572</v>
      </c>
      <c r="AM84" s="100">
        <v>11864.077103877584</v>
      </c>
      <c r="AN84" s="100">
        <v>18.249598280113766</v>
      </c>
      <c r="AO84" s="100">
        <v>14256.586176424873</v>
      </c>
      <c r="AP84" s="100">
        <v>13.012883190298874</v>
      </c>
      <c r="AQ84" s="100">
        <v>10165.66434826148</v>
      </c>
      <c r="AR84" s="100">
        <v>45</v>
      </c>
      <c r="AS84" s="100">
        <v>35154</v>
      </c>
      <c r="AT84" s="100">
        <v>33</v>
      </c>
      <c r="AU84" s="100">
        <v>25779.599999999999</v>
      </c>
      <c r="AV84" s="100">
        <v>41</v>
      </c>
      <c r="AW84" s="100">
        <v>32029.199999999997</v>
      </c>
      <c r="AX84" s="100">
        <v>28.774239970892765</v>
      </c>
      <c r="AY84" s="100">
        <v>22478.436265261425</v>
      </c>
      <c r="AZ84" s="100">
        <v>33.662691873594255</v>
      </c>
      <c r="BA84" s="100">
        <v>26297.294891651829</v>
      </c>
      <c r="BB84" s="100">
        <v>31.50998508667163</v>
      </c>
      <c r="BC84" s="100">
        <v>24615.600349707875</v>
      </c>
      <c r="BD84" s="100">
        <v>22.534286471062913</v>
      </c>
      <c r="BE84" s="100">
        <v>17603.784591194348</v>
      </c>
      <c r="BF84" s="100">
        <v>23.576387664397135</v>
      </c>
      <c r="BG84" s="100">
        <v>18417.87404342704</v>
      </c>
      <c r="BH84" s="100">
        <v>27.130815126367477</v>
      </c>
      <c r="BI84" s="100">
        <v>21194.592776718269</v>
      </c>
      <c r="BJ84" s="100">
        <v>31.940574148830589</v>
      </c>
      <c r="BK84" s="100">
        <v>24951.976525066453</v>
      </c>
      <c r="BL84" s="100">
        <v>33.340252620405103</v>
      </c>
      <c r="BM84" s="100">
        <v>26045.405347060463</v>
      </c>
      <c r="BN84" s="100">
        <v>30</v>
      </c>
      <c r="BO84" s="100">
        <v>23435.999999999996</v>
      </c>
      <c r="BP84" s="100">
        <v>16.184334894813613</v>
      </c>
      <c r="BQ84" s="100">
        <v>12643.202419828394</v>
      </c>
      <c r="BR84" s="100">
        <v>15.876773635010066</v>
      </c>
      <c r="BS84" s="100">
        <v>12402.935563669862</v>
      </c>
      <c r="BT84" s="100">
        <v>17.878691956251096</v>
      </c>
      <c r="BU84" s="100">
        <v>13966.834156223355</v>
      </c>
      <c r="BV84" s="100">
        <v>17.696635272770809</v>
      </c>
      <c r="BW84" s="100">
        <v>13824.611475088555</v>
      </c>
      <c r="BX84" s="100">
        <v>6</v>
      </c>
      <c r="BY84" s="100">
        <v>4687.2</v>
      </c>
      <c r="BZ84" s="100">
        <v>6</v>
      </c>
      <c r="CA84" s="100">
        <v>4687.2</v>
      </c>
      <c r="CB84" s="100">
        <v>5.414607276051659</v>
      </c>
      <c r="CC84" s="100">
        <v>4229.8912040515561</v>
      </c>
      <c r="CD84" s="100">
        <v>9.3750068467816075</v>
      </c>
      <c r="CE84" s="100">
        <v>7323.7553487057912</v>
      </c>
      <c r="CF84" s="100">
        <v>9.4248130078907888</v>
      </c>
      <c r="CG84" s="100">
        <v>7362.6639217642833</v>
      </c>
      <c r="CH84" s="100">
        <v>9.2078770712641909</v>
      </c>
      <c r="CI84" s="100">
        <v>7193.1935680715851</v>
      </c>
      <c r="CJ84" s="100">
        <v>5.3524798102978401</v>
      </c>
      <c r="CK84" s="100">
        <v>4181.3572278046722</v>
      </c>
      <c r="CL84" s="100">
        <v>6.445541150247232</v>
      </c>
      <c r="CM84" s="100">
        <v>5035.2567465731372</v>
      </c>
      <c r="CN84" s="100">
        <v>12</v>
      </c>
      <c r="CO84" s="100">
        <v>9374.4</v>
      </c>
      <c r="CP84" s="100">
        <v>10</v>
      </c>
      <c r="CQ84" s="100">
        <v>7811.9999999999991</v>
      </c>
      <c r="CR84" s="100">
        <v>13.774939173905937</v>
      </c>
      <c r="CS84" s="100">
        <v>10760.982482655316</v>
      </c>
      <c r="CT84" s="100">
        <v>11.845159141144666</v>
      </c>
      <c r="CU84" s="100">
        <v>9253.4383210622127</v>
      </c>
    </row>
    <row r="85" spans="2:99">
      <c r="C85" s="99" t="s">
        <v>251</v>
      </c>
      <c r="D85" s="100">
        <v>22</v>
      </c>
      <c r="E85" s="100">
        <v>3300</v>
      </c>
      <c r="F85" s="100">
        <v>14</v>
      </c>
      <c r="G85" s="100">
        <v>2100</v>
      </c>
      <c r="H85" s="100">
        <v>24</v>
      </c>
      <c r="I85" s="100">
        <v>3600</v>
      </c>
      <c r="J85" s="100">
        <v>21</v>
      </c>
      <c r="K85" s="100">
        <v>3150</v>
      </c>
      <c r="L85" s="100">
        <v>9</v>
      </c>
      <c r="M85" s="100">
        <v>1350</v>
      </c>
      <c r="N85" s="100">
        <v>19</v>
      </c>
      <c r="O85" s="100">
        <v>2850</v>
      </c>
      <c r="P85" s="100">
        <v>17</v>
      </c>
      <c r="Q85" s="100">
        <v>2550</v>
      </c>
      <c r="R85" s="100">
        <v>17</v>
      </c>
      <c r="S85" s="100">
        <v>2550</v>
      </c>
      <c r="T85" s="100">
        <v>6.8209359480595317</v>
      </c>
      <c r="U85" s="100">
        <v>1023.1403922089297</v>
      </c>
      <c r="V85" s="100">
        <v>9.8807508820235732</v>
      </c>
      <c r="W85" s="100">
        <v>1482.112632303536</v>
      </c>
      <c r="X85" s="100">
        <v>8.6148881378197064</v>
      </c>
      <c r="Y85" s="100">
        <v>1292.2332206729559</v>
      </c>
      <c r="Z85" s="100">
        <v>9.8197799043618836</v>
      </c>
      <c r="AA85" s="100">
        <v>1472.9669856542826</v>
      </c>
      <c r="AB85" s="100">
        <v>20</v>
      </c>
      <c r="AC85" s="100">
        <v>3000</v>
      </c>
      <c r="AD85" s="100">
        <v>27</v>
      </c>
      <c r="AE85" s="100">
        <v>4050</v>
      </c>
      <c r="AF85" s="100">
        <v>23</v>
      </c>
      <c r="AG85" s="100">
        <v>3450</v>
      </c>
      <c r="AH85" s="100">
        <v>32</v>
      </c>
      <c r="AI85" s="100">
        <v>4800</v>
      </c>
      <c r="AJ85" s="100">
        <v>18.331524477492877</v>
      </c>
      <c r="AK85" s="100">
        <v>2749.7286716239314</v>
      </c>
      <c r="AL85" s="100">
        <v>18.270581551940612</v>
      </c>
      <c r="AM85" s="100">
        <v>2740.587232791092</v>
      </c>
      <c r="AN85" s="100">
        <v>19.513597916757522</v>
      </c>
      <c r="AO85" s="100">
        <v>2927.0396875136285</v>
      </c>
      <c r="AP85" s="100">
        <v>15.012883190298874</v>
      </c>
      <c r="AQ85" s="100">
        <v>2251.9324785448312</v>
      </c>
      <c r="AR85" s="100">
        <v>43</v>
      </c>
      <c r="AS85" s="100">
        <v>6450</v>
      </c>
      <c r="AT85" s="100">
        <v>31</v>
      </c>
      <c r="AU85" s="100">
        <v>4650</v>
      </c>
      <c r="AV85" s="100">
        <v>41</v>
      </c>
      <c r="AW85" s="100">
        <v>6150</v>
      </c>
      <c r="AX85" s="100">
        <v>30.836179168564186</v>
      </c>
      <c r="AY85" s="100">
        <v>4625.4268752846283</v>
      </c>
      <c r="AZ85" s="100">
        <v>30.662691873594252</v>
      </c>
      <c r="BA85" s="100">
        <v>4599.4037810391374</v>
      </c>
      <c r="BB85" s="100">
        <v>31</v>
      </c>
      <c r="BC85" s="100">
        <v>4650</v>
      </c>
      <c r="BD85" s="100">
        <v>25.534286471062913</v>
      </c>
      <c r="BE85" s="100">
        <v>3830.1429706594367</v>
      </c>
      <c r="BF85" s="100">
        <v>28</v>
      </c>
      <c r="BG85" s="100">
        <v>4200</v>
      </c>
      <c r="BH85" s="100">
        <v>27.096020814786939</v>
      </c>
      <c r="BI85" s="100">
        <v>4064.4031222180411</v>
      </c>
      <c r="BJ85" s="100">
        <v>39.058145917434416</v>
      </c>
      <c r="BK85" s="100">
        <v>5858.7218876151628</v>
      </c>
      <c r="BL85" s="100">
        <v>42.305440864030942</v>
      </c>
      <c r="BM85" s="100">
        <v>6345.816129604641</v>
      </c>
      <c r="BN85" s="100">
        <v>36</v>
      </c>
      <c r="BO85" s="100">
        <v>5400</v>
      </c>
      <c r="BP85" s="100">
        <v>18.488878153479973</v>
      </c>
      <c r="BQ85" s="100">
        <v>2773.3317230219959</v>
      </c>
      <c r="BR85" s="100">
        <v>16.858507517614022</v>
      </c>
      <c r="BS85" s="100">
        <v>2528.7761276421033</v>
      </c>
      <c r="BT85" s="100">
        <v>23.015377371667935</v>
      </c>
      <c r="BU85" s="100">
        <v>3452.3066057501901</v>
      </c>
      <c r="BV85" s="100">
        <v>20.768085044337049</v>
      </c>
      <c r="BW85" s="100">
        <v>3115.2127566505574</v>
      </c>
      <c r="BX85" s="100">
        <v>6</v>
      </c>
      <c r="BY85" s="100">
        <v>900</v>
      </c>
      <c r="BZ85" s="100">
        <v>7.5921502181269247</v>
      </c>
      <c r="CA85" s="100">
        <v>1138.8225327190387</v>
      </c>
      <c r="CB85" s="100">
        <v>6.4606747511685105</v>
      </c>
      <c r="CC85" s="100">
        <v>969.10121267527654</v>
      </c>
      <c r="CD85" s="100">
        <v>8.3750068467816075</v>
      </c>
      <c r="CE85" s="100">
        <v>1256.2510270172411</v>
      </c>
      <c r="CF85" s="100">
        <v>11.398262194897615</v>
      </c>
      <c r="CG85" s="100">
        <v>1709.7393292346424</v>
      </c>
      <c r="CH85" s="100">
        <v>8.2540719759895662</v>
      </c>
      <c r="CI85" s="100">
        <v>1238.110796398435</v>
      </c>
      <c r="CJ85" s="100">
        <v>6.3524798102978401</v>
      </c>
      <c r="CK85" s="100">
        <v>952.87197154467606</v>
      </c>
      <c r="CL85" s="100">
        <v>8.445541150247232</v>
      </c>
      <c r="CM85" s="100">
        <v>1266.8311725370847</v>
      </c>
      <c r="CN85" s="100">
        <v>13</v>
      </c>
      <c r="CO85" s="100">
        <v>1950</v>
      </c>
      <c r="CP85" s="100">
        <v>12.586462921746721</v>
      </c>
      <c r="CQ85" s="100">
        <v>1887.9694382620082</v>
      </c>
      <c r="CR85" s="100">
        <v>14.774939173905937</v>
      </c>
      <c r="CS85" s="100">
        <v>2216.2408760858907</v>
      </c>
      <c r="CT85" s="100">
        <v>12.975183624397694</v>
      </c>
      <c r="CU85" s="100">
        <v>1946.2775436596542</v>
      </c>
    </row>
    <row r="86" spans="2:99">
      <c r="C86" s="99" t="s">
        <v>252</v>
      </c>
      <c r="D86" s="100">
        <v>20</v>
      </c>
      <c r="E86" s="100">
        <v>10800</v>
      </c>
      <c r="F86" s="100">
        <v>14</v>
      </c>
      <c r="G86" s="100">
        <v>7560</v>
      </c>
      <c r="H86" s="100">
        <v>22</v>
      </c>
      <c r="I86" s="100">
        <v>11880</v>
      </c>
      <c r="J86" s="100">
        <v>23</v>
      </c>
      <c r="K86" s="100">
        <v>12420</v>
      </c>
      <c r="L86" s="100">
        <v>9</v>
      </c>
      <c r="M86" s="100">
        <v>4860</v>
      </c>
      <c r="N86" s="100">
        <v>18</v>
      </c>
      <c r="O86" s="100">
        <v>9720</v>
      </c>
      <c r="P86" s="100">
        <v>16</v>
      </c>
      <c r="Q86" s="100">
        <v>8640</v>
      </c>
      <c r="R86" s="100">
        <v>16</v>
      </c>
      <c r="S86" s="100">
        <v>8640</v>
      </c>
      <c r="T86" s="100">
        <v>7.7852430807525952</v>
      </c>
      <c r="U86" s="100">
        <v>4204.0312636064018</v>
      </c>
      <c r="V86" s="100">
        <v>8.919044398633293</v>
      </c>
      <c r="W86" s="100">
        <v>4816.2839752619784</v>
      </c>
      <c r="X86" s="100">
        <v>8.6148881378197064</v>
      </c>
      <c r="Y86" s="100">
        <v>4652.0395944226411</v>
      </c>
      <c r="Z86" s="100">
        <v>8.7452544585108036</v>
      </c>
      <c r="AA86" s="100">
        <v>4722.437407595834</v>
      </c>
      <c r="AB86" s="100">
        <v>22</v>
      </c>
      <c r="AC86" s="100">
        <v>11880</v>
      </c>
      <c r="AD86" s="100">
        <v>25</v>
      </c>
      <c r="AE86" s="100">
        <v>13500</v>
      </c>
      <c r="AF86" s="100">
        <v>25</v>
      </c>
      <c r="AG86" s="100">
        <v>13500</v>
      </c>
      <c r="AH86" s="100">
        <v>32</v>
      </c>
      <c r="AI86" s="100">
        <v>17280</v>
      </c>
      <c r="AJ86" s="100">
        <v>18.436644830979159</v>
      </c>
      <c r="AK86" s="100">
        <v>9955.7882087287453</v>
      </c>
      <c r="AL86" s="100">
        <v>17.337454265200645</v>
      </c>
      <c r="AM86" s="100">
        <v>9362.2253032083481</v>
      </c>
      <c r="AN86" s="100">
        <v>18.390398086323771</v>
      </c>
      <c r="AO86" s="100">
        <v>9930.8149666148365</v>
      </c>
      <c r="AP86" s="100">
        <v>13.034433896475447</v>
      </c>
      <c r="AQ86" s="100">
        <v>7038.5943040967413</v>
      </c>
      <c r="AR86" s="100">
        <v>42.920106831782242</v>
      </c>
      <c r="AS86" s="100">
        <v>23176.857689162411</v>
      </c>
      <c r="AT86" s="100">
        <v>29</v>
      </c>
      <c r="AU86" s="100">
        <v>15660</v>
      </c>
      <c r="AV86" s="100">
        <v>40</v>
      </c>
      <c r="AW86" s="100">
        <v>21600</v>
      </c>
      <c r="AX86" s="100">
        <v>29.774239970892765</v>
      </c>
      <c r="AY86" s="100">
        <v>16078.089584282094</v>
      </c>
      <c r="AZ86" s="100">
        <v>35.538437147295326</v>
      </c>
      <c r="BA86" s="100">
        <v>19190.756059539475</v>
      </c>
      <c r="BB86" s="100">
        <v>31</v>
      </c>
      <c r="BC86" s="100">
        <v>16740</v>
      </c>
      <c r="BD86" s="100">
        <v>24.623334216240064</v>
      </c>
      <c r="BE86" s="100">
        <v>13296.600476769634</v>
      </c>
      <c r="BF86" s="100">
        <v>24</v>
      </c>
      <c r="BG86" s="100">
        <v>12960</v>
      </c>
      <c r="BH86" s="100">
        <v>29.252595216899358</v>
      </c>
      <c r="BI86" s="100">
        <v>15796.401417125653</v>
      </c>
      <c r="BJ86" s="100">
        <v>32.081660271155179</v>
      </c>
      <c r="BK86" s="100">
        <v>17324.096546423796</v>
      </c>
      <c r="BL86" s="100">
        <v>40.21841147309555</v>
      </c>
      <c r="BM86" s="100">
        <v>21717.942195471598</v>
      </c>
      <c r="BN86" s="100">
        <v>33</v>
      </c>
      <c r="BO86" s="100">
        <v>17820</v>
      </c>
      <c r="BP86" s="100">
        <v>19.25201117451725</v>
      </c>
      <c r="BQ86" s="100">
        <v>10396.086034239315</v>
      </c>
      <c r="BR86" s="100">
        <v>15.821975282821937</v>
      </c>
      <c r="BS86" s="100">
        <v>8543.8666527238456</v>
      </c>
      <c r="BT86" s="100">
        <v>22.015377371667935</v>
      </c>
      <c r="BU86" s="100">
        <v>11888.303780700684</v>
      </c>
      <c r="BV86" s="100">
        <v>19.696635272770809</v>
      </c>
      <c r="BW86" s="100">
        <v>10636.183047296237</v>
      </c>
      <c r="BX86" s="100">
        <v>6</v>
      </c>
      <c r="BY86" s="100">
        <v>3240</v>
      </c>
      <c r="BZ86" s="100">
        <v>6.5921502181269247</v>
      </c>
      <c r="CA86" s="100">
        <v>3559.7611177885392</v>
      </c>
      <c r="CB86" s="100">
        <v>6</v>
      </c>
      <c r="CC86" s="100">
        <v>3240</v>
      </c>
      <c r="CD86" s="100">
        <v>9.3750068467816075</v>
      </c>
      <c r="CE86" s="100">
        <v>5062.5036972620683</v>
      </c>
      <c r="CF86" s="100">
        <v>10.451363820883962</v>
      </c>
      <c r="CG86" s="100">
        <v>5643.7364632773397</v>
      </c>
      <c r="CH86" s="100">
        <v>8.2540719759895662</v>
      </c>
      <c r="CI86" s="100">
        <v>4457.1988670343653</v>
      </c>
      <c r="CJ86" s="100">
        <v>5.3994771183375523</v>
      </c>
      <c r="CK86" s="100">
        <v>2915.7176439022783</v>
      </c>
      <c r="CL86" s="100">
        <v>7.4207888641223851</v>
      </c>
      <c r="CM86" s="100">
        <v>4007.2259866260879</v>
      </c>
      <c r="CN86" s="100">
        <v>13</v>
      </c>
      <c r="CO86" s="100">
        <v>7020</v>
      </c>
      <c r="CP86" s="100">
        <v>12.586462921746721</v>
      </c>
      <c r="CQ86" s="100">
        <v>6796.6899777432291</v>
      </c>
      <c r="CR86" s="100">
        <v>13.774939173905937</v>
      </c>
      <c r="CS86" s="100">
        <v>7438.467153909206</v>
      </c>
      <c r="CT86" s="100">
        <v>12.866829888353505</v>
      </c>
      <c r="CU86" s="100">
        <v>6948.0881397108933</v>
      </c>
    </row>
    <row r="87" spans="2:99">
      <c r="B87" s="99" t="s">
        <v>131</v>
      </c>
      <c r="C87" s="99" t="s">
        <v>253</v>
      </c>
      <c r="D87" s="100">
        <v>7</v>
      </c>
      <c r="E87" s="100">
        <v>13683.6</v>
      </c>
      <c r="F87" s="100">
        <v>9</v>
      </c>
      <c r="G87" s="100">
        <v>17593.2</v>
      </c>
      <c r="H87" s="100">
        <v>7</v>
      </c>
      <c r="I87" s="100">
        <v>13683.6</v>
      </c>
      <c r="J87" s="100">
        <v>11.505040544020554</v>
      </c>
      <c r="K87" s="100">
        <v>22490.053255451377</v>
      </c>
      <c r="L87" s="100">
        <v>6.3520486221514965</v>
      </c>
      <c r="M87" s="100">
        <v>12416.984646581745</v>
      </c>
      <c r="N87" s="100">
        <v>8.3610197711815104</v>
      </c>
      <c r="O87" s="100">
        <v>16344.121448705617</v>
      </c>
      <c r="P87" s="100">
        <v>9</v>
      </c>
      <c r="Q87" s="100">
        <v>17593.2</v>
      </c>
      <c r="R87" s="100">
        <v>9.3945032827390218</v>
      </c>
      <c r="S87" s="100">
        <v>18364.375017098238</v>
      </c>
      <c r="T87" s="100">
        <v>30</v>
      </c>
      <c r="U87" s="100">
        <v>58644</v>
      </c>
      <c r="V87" s="100">
        <v>47</v>
      </c>
      <c r="W87" s="100">
        <v>91875.599999999991</v>
      </c>
      <c r="X87" s="100">
        <v>33</v>
      </c>
      <c r="Y87" s="100">
        <v>64508.4</v>
      </c>
      <c r="Z87" s="100">
        <v>31</v>
      </c>
      <c r="AA87" s="100">
        <v>60598.799999999996</v>
      </c>
      <c r="AB87" s="100">
        <v>7</v>
      </c>
      <c r="AC87" s="100">
        <v>13683.6</v>
      </c>
      <c r="AD87" s="100">
        <v>12</v>
      </c>
      <c r="AE87" s="100">
        <v>23457.599999999999</v>
      </c>
      <c r="AF87" s="100">
        <v>13</v>
      </c>
      <c r="AG87" s="100">
        <v>25412.399999999998</v>
      </c>
      <c r="AH87" s="100">
        <v>13</v>
      </c>
      <c r="AI87" s="100">
        <v>25412.399999999998</v>
      </c>
      <c r="AJ87" s="100">
        <v>25.508081708517018</v>
      </c>
      <c r="AK87" s="100">
        <v>49863.198123809067</v>
      </c>
      <c r="AL87" s="100">
        <v>23.902781629010434</v>
      </c>
      <c r="AM87" s="100">
        <v>46725.157528389595</v>
      </c>
      <c r="AN87" s="100">
        <v>17.598399176392508</v>
      </c>
      <c r="AO87" s="100">
        <v>34401.350710012077</v>
      </c>
      <c r="AP87" s="100">
        <v>14.163738133534878</v>
      </c>
      <c r="AQ87" s="100">
        <v>27687.275303433977</v>
      </c>
      <c r="AR87" s="100">
        <v>46.69008012383668</v>
      </c>
      <c r="AS87" s="100">
        <v>91269.768626075936</v>
      </c>
      <c r="AT87" s="100">
        <v>58</v>
      </c>
      <c r="AU87" s="100">
        <v>113378.4</v>
      </c>
      <c r="AV87" s="100">
        <v>48</v>
      </c>
      <c r="AW87" s="100">
        <v>93830.399999999994</v>
      </c>
      <c r="AX87" s="100">
        <v>36.557452779042791</v>
      </c>
      <c r="AY87" s="100">
        <v>71462.508692472853</v>
      </c>
      <c r="AZ87" s="100">
        <v>8.0354560524910177</v>
      </c>
      <c r="BA87" s="100">
        <v>15707.709491409441</v>
      </c>
      <c r="BB87" s="100">
        <v>8.1126947345562854</v>
      </c>
      <c r="BC87" s="100">
        <v>15858.695667110627</v>
      </c>
      <c r="BD87" s="100">
        <v>10.801429706594368</v>
      </c>
      <c r="BE87" s="100">
        <v>21114.634790450669</v>
      </c>
      <c r="BF87" s="100">
        <v>8.9057520440526403</v>
      </c>
      <c r="BG87" s="100">
        <v>17408.964095714102</v>
      </c>
      <c r="BH87" s="100">
        <v>26.260957336854034</v>
      </c>
      <c r="BI87" s="100">
        <v>51334.919402082262</v>
      </c>
      <c r="BJ87" s="100">
        <v>23.282172244649178</v>
      </c>
      <c r="BK87" s="100">
        <v>45511.990303840212</v>
      </c>
      <c r="BL87" s="100">
        <v>22.174058781870791</v>
      </c>
      <c r="BM87" s="100">
        <v>43345.850106801023</v>
      </c>
      <c r="BN87" s="100">
        <v>24</v>
      </c>
      <c r="BO87" s="100">
        <v>46915.199999999997</v>
      </c>
      <c r="BP87" s="100">
        <v>12.575248377480898</v>
      </c>
      <c r="BQ87" s="100">
        <v>24582.095528299658</v>
      </c>
      <c r="BR87" s="100">
        <v>9.2557256435446025</v>
      </c>
      <c r="BS87" s="100">
        <v>18093.092488000988</v>
      </c>
      <c r="BT87" s="100">
        <v>10.253844342916983</v>
      </c>
      <c r="BU87" s="100">
        <v>20044.214921534116</v>
      </c>
      <c r="BV87" s="100">
        <v>9.303661529156507</v>
      </c>
      <c r="BW87" s="100">
        <v>18186.797557195139</v>
      </c>
      <c r="BX87" s="100">
        <v>15.437045407631395</v>
      </c>
      <c r="BY87" s="100">
        <v>30176.33636283785</v>
      </c>
      <c r="BZ87" s="100">
        <v>15.507557329823078</v>
      </c>
      <c r="CA87" s="100">
        <v>30314.17306833815</v>
      </c>
      <c r="CB87" s="100">
        <v>7.414607276051659</v>
      </c>
      <c r="CC87" s="100">
        <v>14494.074303225783</v>
      </c>
      <c r="CD87" s="100">
        <v>10.416674274201785</v>
      </c>
      <c r="CE87" s="100">
        <v>20362.514871209649</v>
      </c>
      <c r="CF87" s="100">
        <v>6.3451605689112665</v>
      </c>
      <c r="CG87" s="100">
        <v>12403.519880107744</v>
      </c>
      <c r="CH87" s="100">
        <v>7.4850464996164456</v>
      </c>
      <c r="CI87" s="100">
        <v>14631.768897450227</v>
      </c>
      <c r="CJ87" s="100">
        <v>6.3524798102978401</v>
      </c>
      <c r="CK87" s="100">
        <v>12417.827533170217</v>
      </c>
      <c r="CL87" s="100">
        <v>8.2722751473733087</v>
      </c>
      <c r="CM87" s="100">
        <v>16170.643458085344</v>
      </c>
      <c r="CN87" s="100">
        <v>12</v>
      </c>
      <c r="CO87" s="100">
        <v>23457.599999999999</v>
      </c>
      <c r="CP87" s="100">
        <v>8</v>
      </c>
      <c r="CQ87" s="100">
        <v>15638.4</v>
      </c>
      <c r="CR87" s="100">
        <v>11.151936609860176</v>
      </c>
      <c r="CS87" s="100">
        <v>21799.80568495467</v>
      </c>
      <c r="CT87" s="100">
        <v>11.148549602068394</v>
      </c>
      <c r="CU87" s="100">
        <v>21793.184762123296</v>
      </c>
    </row>
    <row r="88" spans="2:99">
      <c r="C88" s="99" t="s">
        <v>254</v>
      </c>
      <c r="D88" s="100">
        <v>7</v>
      </c>
      <c r="E88" s="100">
        <v>13246.8</v>
      </c>
      <c r="F88" s="100">
        <v>9</v>
      </c>
      <c r="G88" s="100">
        <v>17031.599999999999</v>
      </c>
      <c r="H88" s="100">
        <v>7</v>
      </c>
      <c r="I88" s="100">
        <v>13246.8</v>
      </c>
      <c r="J88" s="100">
        <v>11.432891894874761</v>
      </c>
      <c r="K88" s="100">
        <v>21635.604621860995</v>
      </c>
      <c r="L88" s="100">
        <v>7.396054699920434</v>
      </c>
      <c r="M88" s="100">
        <v>13996.293914129428</v>
      </c>
      <c r="N88" s="100">
        <v>7.3610197711815104</v>
      </c>
      <c r="O88" s="100">
        <v>13929.993814983889</v>
      </c>
      <c r="P88" s="100">
        <v>9</v>
      </c>
      <c r="Q88" s="100">
        <v>17031.599999999999</v>
      </c>
      <c r="R88" s="100">
        <v>9.3506695846569077</v>
      </c>
      <c r="S88" s="100">
        <v>17695.207122004729</v>
      </c>
      <c r="T88" s="100">
        <v>30</v>
      </c>
      <c r="U88" s="100">
        <v>56771.999999999993</v>
      </c>
      <c r="V88" s="100">
        <v>43</v>
      </c>
      <c r="W88" s="100">
        <v>81373.2</v>
      </c>
      <c r="X88" s="100">
        <v>32</v>
      </c>
      <c r="Y88" s="100">
        <v>60556.799999999996</v>
      </c>
      <c r="Z88" s="100">
        <v>36</v>
      </c>
      <c r="AA88" s="100">
        <v>68126.399999999994</v>
      </c>
      <c r="AB88" s="100">
        <v>8</v>
      </c>
      <c r="AC88" s="100">
        <v>15139.199999999999</v>
      </c>
      <c r="AD88" s="100">
        <v>11</v>
      </c>
      <c r="AE88" s="100">
        <v>20816.399999999998</v>
      </c>
      <c r="AF88" s="100">
        <v>14</v>
      </c>
      <c r="AG88" s="100">
        <v>26493.599999999999</v>
      </c>
      <c r="AH88" s="100">
        <v>16</v>
      </c>
      <c r="AI88" s="100">
        <v>30278.399999999998</v>
      </c>
      <c r="AJ88" s="100">
        <v>26.560641885260157</v>
      </c>
      <c r="AK88" s="100">
        <v>50263.358703666316</v>
      </c>
      <c r="AL88" s="100">
        <v>23.819190737435395</v>
      </c>
      <c r="AM88" s="100">
        <v>45075.43655152274</v>
      </c>
      <c r="AN88" s="100">
        <v>18.615999152168758</v>
      </c>
      <c r="AO88" s="100">
        <v>35228.916795564153</v>
      </c>
      <c r="AP88" s="100">
        <v>13.96978177794573</v>
      </c>
      <c r="AQ88" s="100">
        <v>26436.415036584498</v>
      </c>
      <c r="AR88" s="100">
        <v>47.722941082114616</v>
      </c>
      <c r="AS88" s="100">
        <v>90310.893703793699</v>
      </c>
      <c r="AT88" s="100">
        <v>63</v>
      </c>
      <c r="AU88" s="100">
        <v>119221.2</v>
      </c>
      <c r="AV88" s="100">
        <v>55</v>
      </c>
      <c r="AW88" s="100">
        <v>104081.99999999999</v>
      </c>
      <c r="AX88" s="100">
        <v>33</v>
      </c>
      <c r="AY88" s="100">
        <v>62449.2</v>
      </c>
      <c r="AZ88" s="100">
        <v>9.1182925366902996</v>
      </c>
      <c r="BA88" s="100">
        <v>17255.456796432722</v>
      </c>
      <c r="BB88" s="100">
        <v>9.0199701733432622</v>
      </c>
      <c r="BC88" s="100">
        <v>17069.391556034789</v>
      </c>
      <c r="BD88" s="100">
        <v>9.8459535791829431</v>
      </c>
      <c r="BE88" s="100">
        <v>18632.482553245802</v>
      </c>
      <c r="BF88" s="100">
        <v>10.864581496595703</v>
      </c>
      <c r="BG88" s="100">
        <v>20560.134024157705</v>
      </c>
      <c r="BH88" s="100">
        <v>25.243560181063764</v>
      </c>
      <c r="BI88" s="100">
        <v>47770.91328664506</v>
      </c>
      <c r="BJ88" s="100">
        <v>25.305686598369942</v>
      </c>
      <c r="BK88" s="100">
        <v>47888.481318755272</v>
      </c>
      <c r="BL88" s="100">
        <v>24.174058781870791</v>
      </c>
      <c r="BM88" s="100">
        <v>45746.988838812278</v>
      </c>
      <c r="BN88" s="100">
        <v>28</v>
      </c>
      <c r="BO88" s="100">
        <v>52987.199999999997</v>
      </c>
      <c r="BP88" s="100">
        <v>11.575248377480898</v>
      </c>
      <c r="BQ88" s="100">
        <v>21905.000029544852</v>
      </c>
      <c r="BR88" s="100">
        <v>10.255725643544602</v>
      </c>
      <c r="BS88" s="100">
        <v>19407.935207843806</v>
      </c>
      <c r="BT88" s="100">
        <v>9.3124238066670557</v>
      </c>
      <c r="BU88" s="100">
        <v>17622.830811736734</v>
      </c>
      <c r="BV88" s="100">
        <v>9.3393864149396251</v>
      </c>
      <c r="BW88" s="100">
        <v>17673.854851631746</v>
      </c>
      <c r="BX88" s="100">
        <v>14.437045407631395</v>
      </c>
      <c r="BY88" s="100">
        <v>27320.664729401651</v>
      </c>
      <c r="BZ88" s="100">
        <v>14.592150218126925</v>
      </c>
      <c r="CA88" s="100">
        <v>27614.185072783392</v>
      </c>
      <c r="CB88" s="100">
        <v>8.4146072760516599</v>
      </c>
      <c r="CC88" s="100">
        <v>15923.80280920016</v>
      </c>
      <c r="CD88" s="100">
        <v>9.4583417016219649</v>
      </c>
      <c r="CE88" s="100">
        <v>17898.965836149404</v>
      </c>
      <c r="CF88" s="100">
        <v>7.2920589429249176</v>
      </c>
      <c r="CG88" s="100">
        <v>13799.492343591113</v>
      </c>
      <c r="CH88" s="100">
        <v>7.461949047253758</v>
      </c>
      <c r="CI88" s="100">
        <v>14120.992377023011</v>
      </c>
      <c r="CJ88" s="100">
        <v>7.3994771183375523</v>
      </c>
      <c r="CK88" s="100">
        <v>14002.770498741984</v>
      </c>
      <c r="CL88" s="100">
        <v>7.3217797196230006</v>
      </c>
      <c r="CM88" s="100">
        <v>13855.735941414565</v>
      </c>
      <c r="CN88" s="100">
        <v>11</v>
      </c>
      <c r="CO88" s="100">
        <v>20816.399999999998</v>
      </c>
      <c r="CP88" s="100">
        <v>7</v>
      </c>
      <c r="CQ88" s="100">
        <v>13246.8</v>
      </c>
      <c r="CR88" s="100">
        <v>11.319491025839838</v>
      </c>
      <c r="CS88" s="100">
        <v>21421.004817299308</v>
      </c>
      <c r="CT88" s="100">
        <v>12.170220349277232</v>
      </c>
      <c r="CU88" s="100">
        <v>23030.92498897223</v>
      </c>
    </row>
    <row r="89" spans="2:99">
      <c r="C89" s="99" t="s">
        <v>255</v>
      </c>
      <c r="D89" s="100">
        <v>7</v>
      </c>
      <c r="E89" s="100">
        <v>16783.2</v>
      </c>
      <c r="F89" s="100">
        <v>8</v>
      </c>
      <c r="G89" s="100">
        <v>19180.8</v>
      </c>
      <c r="H89" s="100">
        <v>7</v>
      </c>
      <c r="I89" s="100">
        <v>16783.2</v>
      </c>
      <c r="J89" s="100">
        <v>10.432891894874761</v>
      </c>
      <c r="K89" s="100">
        <v>25013.901607151725</v>
      </c>
      <c r="L89" s="100">
        <v>6.3520486221514965</v>
      </c>
      <c r="M89" s="100">
        <v>15229.671776470428</v>
      </c>
      <c r="N89" s="100">
        <v>7.3610197711815104</v>
      </c>
      <c r="O89" s="100">
        <v>17648.781003384789</v>
      </c>
      <c r="P89" s="100">
        <v>9</v>
      </c>
      <c r="Q89" s="100">
        <v>21578.399999999998</v>
      </c>
      <c r="R89" s="100">
        <v>9.3945032827390218</v>
      </c>
      <c r="S89" s="100">
        <v>22524.261070695076</v>
      </c>
      <c r="T89" s="100">
        <v>24</v>
      </c>
      <c r="U89" s="100">
        <v>57542.399999999994</v>
      </c>
      <c r="V89" s="100">
        <v>41</v>
      </c>
      <c r="W89" s="100">
        <v>98301.599999999991</v>
      </c>
      <c r="X89" s="100">
        <v>32</v>
      </c>
      <c r="Y89" s="100">
        <v>76723.199999999997</v>
      </c>
      <c r="Z89" s="100">
        <v>29</v>
      </c>
      <c r="AA89" s="100">
        <v>69530.399999999994</v>
      </c>
      <c r="AB89" s="100">
        <v>7</v>
      </c>
      <c r="AC89" s="100">
        <v>16783.2</v>
      </c>
      <c r="AD89" s="100">
        <v>10</v>
      </c>
      <c r="AE89" s="100">
        <v>23976</v>
      </c>
      <c r="AF89" s="100">
        <v>13</v>
      </c>
      <c r="AG89" s="100">
        <v>31168.799999999999</v>
      </c>
      <c r="AH89" s="100">
        <v>13</v>
      </c>
      <c r="AI89" s="100">
        <v>31168.799999999999</v>
      </c>
      <c r="AJ89" s="100">
        <v>25.49056164960264</v>
      </c>
      <c r="AK89" s="100">
        <v>61116.170611087284</v>
      </c>
      <c r="AL89" s="100">
        <v>24.802472559120385</v>
      </c>
      <c r="AM89" s="100">
        <v>59466.40820774703</v>
      </c>
      <c r="AN89" s="100">
        <v>17.615999152168758</v>
      </c>
      <c r="AO89" s="100">
        <v>42236.11956723981</v>
      </c>
      <c r="AP89" s="100">
        <v>13.012883190298874</v>
      </c>
      <c r="AQ89" s="100">
        <v>31199.68873706058</v>
      </c>
      <c r="AR89" s="100">
        <v>41.657219165558743</v>
      </c>
      <c r="AS89" s="100">
        <v>99877.348671343643</v>
      </c>
      <c r="AT89" s="100">
        <v>52</v>
      </c>
      <c r="AU89" s="100">
        <v>124675.2</v>
      </c>
      <c r="AV89" s="100">
        <v>51</v>
      </c>
      <c r="AW89" s="100">
        <v>122277.59999999999</v>
      </c>
      <c r="AX89" s="100">
        <v>34</v>
      </c>
      <c r="AY89" s="100">
        <v>81518.399999999994</v>
      </c>
      <c r="AZ89" s="100">
        <v>7.9526195682917376</v>
      </c>
      <c r="BA89" s="100">
        <v>19067.200676936271</v>
      </c>
      <c r="BB89" s="100">
        <v>7.9736078927367506</v>
      </c>
      <c r="BC89" s="100">
        <v>19117.522283625633</v>
      </c>
      <c r="BD89" s="100">
        <v>10.845953579182943</v>
      </c>
      <c r="BE89" s="100">
        <v>26004.258301449023</v>
      </c>
      <c r="BF89" s="100">
        <v>8.946922591509578</v>
      </c>
      <c r="BG89" s="100">
        <v>21451.141605403365</v>
      </c>
      <c r="BH89" s="100">
        <v>26.243560181063764</v>
      </c>
      <c r="BI89" s="100">
        <v>62921.559890118479</v>
      </c>
      <c r="BJ89" s="100">
        <v>23.282172244649178</v>
      </c>
      <c r="BK89" s="100">
        <v>55821.336173770869</v>
      </c>
      <c r="BL89" s="100">
        <v>21.174058781870791</v>
      </c>
      <c r="BM89" s="100">
        <v>50766.923335413405</v>
      </c>
      <c r="BN89" s="100">
        <v>24</v>
      </c>
      <c r="BO89" s="100">
        <v>57542.399999999994</v>
      </c>
      <c r="BP89" s="100">
        <v>10.575248377480898</v>
      </c>
      <c r="BQ89" s="100">
        <v>25355.2155098482</v>
      </c>
      <c r="BR89" s="100">
        <v>9.2374595261485588</v>
      </c>
      <c r="BS89" s="100">
        <v>22147.732959893783</v>
      </c>
      <c r="BT89" s="100">
        <v>10.273370830833674</v>
      </c>
      <c r="BU89" s="100">
        <v>24631.433904006815</v>
      </c>
      <c r="BV89" s="100">
        <v>9.303661529156507</v>
      </c>
      <c r="BW89" s="100">
        <v>22306.45888230564</v>
      </c>
      <c r="BX89" s="100">
        <v>14.437045407631395</v>
      </c>
      <c r="BY89" s="100">
        <v>34614.260069337033</v>
      </c>
      <c r="BZ89" s="100">
        <v>13.549853773975002</v>
      </c>
      <c r="CA89" s="100">
        <v>32487.129408482462</v>
      </c>
      <c r="CB89" s="100">
        <v>7.414607276051659</v>
      </c>
      <c r="CC89" s="100">
        <v>17777.262405061458</v>
      </c>
      <c r="CD89" s="100">
        <v>9.4166742742017853</v>
      </c>
      <c r="CE89" s="100">
        <v>22577.418239826198</v>
      </c>
      <c r="CF89" s="100">
        <v>6.318609755918092</v>
      </c>
      <c r="CG89" s="100">
        <v>15149.498750789217</v>
      </c>
      <c r="CH89" s="100">
        <v>7.461949047253758</v>
      </c>
      <c r="CI89" s="100">
        <v>17890.769035695608</v>
      </c>
      <c r="CJ89" s="100">
        <v>6.3759784643176962</v>
      </c>
      <c r="CK89" s="100">
        <v>15287.045966048108</v>
      </c>
      <c r="CL89" s="100">
        <v>8.2722751473733087</v>
      </c>
      <c r="CM89" s="100">
        <v>19833.606893342243</v>
      </c>
      <c r="CN89" s="100">
        <v>11</v>
      </c>
      <c r="CO89" s="100">
        <v>26373.599999999999</v>
      </c>
      <c r="CP89" s="100">
        <v>7</v>
      </c>
      <c r="CQ89" s="100">
        <v>16783.2</v>
      </c>
      <c r="CR89" s="100">
        <v>12.277602421844922</v>
      </c>
      <c r="CS89" s="100">
        <v>29436.779566615383</v>
      </c>
      <c r="CT89" s="100">
        <v>12.170220349277232</v>
      </c>
      <c r="CU89" s="100">
        <v>29179.32030942709</v>
      </c>
    </row>
    <row r="90" spans="2:99">
      <c r="C90" s="99" t="s">
        <v>256</v>
      </c>
      <c r="D90" s="100">
        <v>8</v>
      </c>
      <c r="E90" s="100">
        <v>17577.599999999999</v>
      </c>
      <c r="F90" s="100">
        <v>8</v>
      </c>
      <c r="G90" s="100">
        <v>17577.599999999999</v>
      </c>
      <c r="H90" s="100">
        <v>6</v>
      </c>
      <c r="I90" s="100">
        <v>13183.199999999999</v>
      </c>
      <c r="J90" s="100">
        <v>10.468966219447658</v>
      </c>
      <c r="K90" s="100">
        <v>23002.412577370393</v>
      </c>
      <c r="L90" s="100">
        <v>6.396054699920434</v>
      </c>
      <c r="M90" s="100">
        <v>14053.411386665177</v>
      </c>
      <c r="N90" s="100">
        <v>8.3158922997838225</v>
      </c>
      <c r="O90" s="100">
        <v>18271.678561085013</v>
      </c>
      <c r="P90" s="100">
        <v>10</v>
      </c>
      <c r="Q90" s="100">
        <v>21972</v>
      </c>
      <c r="R90" s="100">
        <v>10.438336980821134</v>
      </c>
      <c r="S90" s="100">
        <v>22935.114014260194</v>
      </c>
      <c r="T90" s="100">
        <v>27</v>
      </c>
      <c r="U90" s="100">
        <v>59324.399999999994</v>
      </c>
      <c r="V90" s="100">
        <v>46.650989782365251</v>
      </c>
      <c r="W90" s="100">
        <v>102501.55474981292</v>
      </c>
      <c r="X90" s="100">
        <v>33</v>
      </c>
      <c r="Y90" s="100">
        <v>72507.599999999991</v>
      </c>
      <c r="Z90" s="100">
        <v>32</v>
      </c>
      <c r="AA90" s="100">
        <v>70310.399999999994</v>
      </c>
      <c r="AB90" s="100">
        <v>8</v>
      </c>
      <c r="AC90" s="100">
        <v>17577.599999999999</v>
      </c>
      <c r="AD90" s="100">
        <v>10</v>
      </c>
      <c r="AE90" s="100">
        <v>21972</v>
      </c>
      <c r="AF90" s="100">
        <v>13</v>
      </c>
      <c r="AG90" s="100">
        <v>28563.599999999999</v>
      </c>
      <c r="AH90" s="100">
        <v>14</v>
      </c>
      <c r="AI90" s="100">
        <v>30760.799999999996</v>
      </c>
      <c r="AJ90" s="100">
        <v>26.5256017674314</v>
      </c>
      <c r="AK90" s="100">
        <v>58282.052203400264</v>
      </c>
      <c r="AL90" s="100">
        <v>23.835908915750402</v>
      </c>
      <c r="AM90" s="100">
        <v>52372.259069686777</v>
      </c>
      <c r="AN90" s="100">
        <v>16.651199103721257</v>
      </c>
      <c r="AO90" s="100">
        <v>36586.014670696342</v>
      </c>
      <c r="AP90" s="100">
        <v>14.07753530882859</v>
      </c>
      <c r="AQ90" s="100">
        <v>30931.160580558175</v>
      </c>
      <c r="AR90" s="100">
        <v>46.624358207280807</v>
      </c>
      <c r="AS90" s="100">
        <v>102443.03985303738</v>
      </c>
      <c r="AT90" s="100">
        <v>61</v>
      </c>
      <c r="AU90" s="100">
        <v>134029.19999999998</v>
      </c>
      <c r="AV90" s="100">
        <v>49</v>
      </c>
      <c r="AW90" s="100">
        <v>107662.79999999999</v>
      </c>
      <c r="AX90" s="100">
        <v>30.557452779042791</v>
      </c>
      <c r="AY90" s="100">
        <v>67140.835246112809</v>
      </c>
      <c r="AZ90" s="100">
        <v>8.9112013261920957</v>
      </c>
      <c r="BA90" s="100">
        <v>19579.69155390927</v>
      </c>
      <c r="BB90" s="100">
        <v>7.9736078927367506</v>
      </c>
      <c r="BC90" s="100">
        <v>17519.611261921185</v>
      </c>
      <c r="BD90" s="100">
        <v>9.7569058340057921</v>
      </c>
      <c r="BE90" s="100">
        <v>21437.873498477526</v>
      </c>
      <c r="BF90" s="100">
        <v>9.946922591509578</v>
      </c>
      <c r="BG90" s="100">
        <v>21855.378318064842</v>
      </c>
      <c r="BH90" s="100">
        <v>25.226163025273497</v>
      </c>
      <c r="BI90" s="100">
        <v>55426.925399130923</v>
      </c>
      <c r="BJ90" s="100">
        <v>21.282172244649178</v>
      </c>
      <c r="BK90" s="100">
        <v>46761.188855943168</v>
      </c>
      <c r="BL90" s="100">
        <v>23.156652903683714</v>
      </c>
      <c r="BM90" s="100">
        <v>50879.797759973851</v>
      </c>
      <c r="BN90" s="100">
        <v>25</v>
      </c>
      <c r="BO90" s="100">
        <v>54929.999999999993</v>
      </c>
      <c r="BP90" s="100">
        <v>11.54141023762908</v>
      </c>
      <c r="BQ90" s="100">
        <v>25358.786574118611</v>
      </c>
      <c r="BR90" s="100">
        <v>9.2374595261485588</v>
      </c>
      <c r="BS90" s="100">
        <v>20296.546070853612</v>
      </c>
      <c r="BT90" s="100">
        <v>10.253844342916983</v>
      </c>
      <c r="BU90" s="100">
        <v>22529.746790257192</v>
      </c>
      <c r="BV90" s="100">
        <v>8.285799086264948</v>
      </c>
      <c r="BW90" s="100">
        <v>18205.557752341341</v>
      </c>
      <c r="BX90" s="100">
        <v>14.393340866868256</v>
      </c>
      <c r="BY90" s="100">
        <v>31625.048552682929</v>
      </c>
      <c r="BZ90" s="100">
        <v>13.549853773975002</v>
      </c>
      <c r="CA90" s="100">
        <v>29771.73871217787</v>
      </c>
      <c r="CB90" s="100">
        <v>8.4146072760516599</v>
      </c>
      <c r="CC90" s="100">
        <v>18488.575106940705</v>
      </c>
      <c r="CD90" s="100">
        <v>9.4583417016219649</v>
      </c>
      <c r="CE90" s="100">
        <v>20781.868386803781</v>
      </c>
      <c r="CF90" s="100">
        <v>6.318609755918092</v>
      </c>
      <c r="CG90" s="100">
        <v>13883.24935570323</v>
      </c>
      <c r="CH90" s="100">
        <v>7.4157541425283817</v>
      </c>
      <c r="CI90" s="100">
        <v>16293.895001963359</v>
      </c>
      <c r="CJ90" s="100">
        <v>6.3524798102978401</v>
      </c>
      <c r="CK90" s="100">
        <v>13957.668639186413</v>
      </c>
      <c r="CL90" s="100">
        <v>7.2722751473733087</v>
      </c>
      <c r="CM90" s="100">
        <v>15978.642953808632</v>
      </c>
      <c r="CN90" s="100">
        <v>12</v>
      </c>
      <c r="CO90" s="100">
        <v>26366.399999999998</v>
      </c>
      <c r="CP90" s="100">
        <v>7</v>
      </c>
      <c r="CQ90" s="100">
        <v>15380.399999999998</v>
      </c>
      <c r="CR90" s="100">
        <v>11.29854672384238</v>
      </c>
      <c r="CS90" s="100">
        <v>24825.166861626476</v>
      </c>
      <c r="CT90" s="100">
        <v>11.27857408532142</v>
      </c>
      <c r="CU90" s="100">
        <v>24781.282980268221</v>
      </c>
    </row>
    <row r="91" spans="2:99">
      <c r="C91" s="99" t="s">
        <v>257</v>
      </c>
      <c r="D91" s="100">
        <v>7</v>
      </c>
      <c r="E91" s="100">
        <v>16077.599999999999</v>
      </c>
      <c r="F91" s="100">
        <v>9</v>
      </c>
      <c r="G91" s="100">
        <v>20671.199999999997</v>
      </c>
      <c r="H91" s="100">
        <v>7</v>
      </c>
      <c r="I91" s="100">
        <v>16077.599999999999</v>
      </c>
      <c r="J91" s="100">
        <v>9.3968175703018648</v>
      </c>
      <c r="K91" s="100">
        <v>21582.610595469319</v>
      </c>
      <c r="L91" s="100">
        <v>7.396054699920434</v>
      </c>
      <c r="M91" s="100">
        <v>16987.25843477725</v>
      </c>
      <c r="N91" s="100">
        <v>8.3610197711815104</v>
      </c>
      <c r="O91" s="100">
        <v>19203.590210449689</v>
      </c>
      <c r="P91" s="100">
        <v>9</v>
      </c>
      <c r="Q91" s="100">
        <v>20671.199999999997</v>
      </c>
      <c r="R91" s="100">
        <v>10.350669584656908</v>
      </c>
      <c r="S91" s="100">
        <v>23773.417902039982</v>
      </c>
      <c r="T91" s="100">
        <v>25</v>
      </c>
      <c r="U91" s="100">
        <v>57419.999999999993</v>
      </c>
      <c r="V91" s="100">
        <v>39</v>
      </c>
      <c r="W91" s="100">
        <v>89575.199999999983</v>
      </c>
      <c r="X91" s="100">
        <v>35</v>
      </c>
      <c r="Y91" s="100">
        <v>80387.999999999985</v>
      </c>
      <c r="Z91" s="100">
        <v>29</v>
      </c>
      <c r="AA91" s="100">
        <v>66607.199999999997</v>
      </c>
      <c r="AB91" s="100">
        <v>7</v>
      </c>
      <c r="AC91" s="100">
        <v>16077.599999999999</v>
      </c>
      <c r="AD91" s="100">
        <v>10</v>
      </c>
      <c r="AE91" s="100">
        <v>22967.999999999996</v>
      </c>
      <c r="AF91" s="100">
        <v>14</v>
      </c>
      <c r="AG91" s="100">
        <v>32155.199999999997</v>
      </c>
      <c r="AH91" s="100">
        <v>13</v>
      </c>
      <c r="AI91" s="100">
        <v>29858.399999999998</v>
      </c>
      <c r="AJ91" s="100">
        <v>24.5256017674314</v>
      </c>
      <c r="AK91" s="100">
        <v>56330.402139436432</v>
      </c>
      <c r="AL91" s="100">
        <v>22.835908915750402</v>
      </c>
      <c r="AM91" s="100">
        <v>52449.515597695514</v>
      </c>
      <c r="AN91" s="100">
        <v>14.633599127945009</v>
      </c>
      <c r="AO91" s="100">
        <v>33610.450477064092</v>
      </c>
      <c r="AP91" s="100">
        <v>13.96978177794573</v>
      </c>
      <c r="AQ91" s="100">
        <v>32085.79478758575</v>
      </c>
      <c r="AR91" s="100">
        <v>41.657219165558743</v>
      </c>
      <c r="AS91" s="100">
        <v>95678.300979455307</v>
      </c>
      <c r="AT91" s="100">
        <v>56</v>
      </c>
      <c r="AU91" s="100">
        <v>128620.79999999999</v>
      </c>
      <c r="AV91" s="100">
        <v>51</v>
      </c>
      <c r="AW91" s="100">
        <v>117136.79999999999</v>
      </c>
      <c r="AX91" s="100">
        <v>32</v>
      </c>
      <c r="AY91" s="100">
        <v>73497.599999999991</v>
      </c>
      <c r="AZ91" s="100">
        <v>8.9112013261920957</v>
      </c>
      <c r="BA91" s="100">
        <v>20467.247205998003</v>
      </c>
      <c r="BB91" s="100">
        <v>7.9272456121302382</v>
      </c>
      <c r="BC91" s="100">
        <v>18207.297721940729</v>
      </c>
      <c r="BD91" s="100">
        <v>9.7569058340057921</v>
      </c>
      <c r="BE91" s="100">
        <v>22409.661319544502</v>
      </c>
      <c r="BF91" s="100">
        <v>9.946922591509578</v>
      </c>
      <c r="BG91" s="100">
        <v>22846.091808179197</v>
      </c>
      <c r="BH91" s="100">
        <v>24.278354492644301</v>
      </c>
      <c r="BI91" s="100">
        <v>55762.524598705422</v>
      </c>
      <c r="BJ91" s="100">
        <v>24.282172244649178</v>
      </c>
      <c r="BK91" s="100">
        <v>55771.293211510223</v>
      </c>
      <c r="BL91" s="100">
        <v>21.174058781870791</v>
      </c>
      <c r="BM91" s="100">
        <v>48632.578210200823</v>
      </c>
      <c r="BN91" s="100">
        <v>25</v>
      </c>
      <c r="BO91" s="100">
        <v>57419.999999999993</v>
      </c>
      <c r="BP91" s="100">
        <v>11.54141023762908</v>
      </c>
      <c r="BQ91" s="100">
        <v>26508.311033786467</v>
      </c>
      <c r="BR91" s="100">
        <v>10.237459526148559</v>
      </c>
      <c r="BS91" s="100">
        <v>23513.397039658008</v>
      </c>
      <c r="BT91" s="100">
        <v>10.273370830833674</v>
      </c>
      <c r="BU91" s="100">
        <v>23595.878124258779</v>
      </c>
      <c r="BV91" s="100">
        <v>8.285799086264948</v>
      </c>
      <c r="BW91" s="100">
        <v>19030.823341333329</v>
      </c>
      <c r="BX91" s="100">
        <v>14.437045407631395</v>
      </c>
      <c r="BY91" s="100">
        <v>33159.005892247784</v>
      </c>
      <c r="BZ91" s="100">
        <v>13.549853773975002</v>
      </c>
      <c r="CA91" s="100">
        <v>31121.304148065781</v>
      </c>
      <c r="CB91" s="100">
        <v>8.3685398009348084</v>
      </c>
      <c r="CC91" s="100">
        <v>19220.862214787066</v>
      </c>
      <c r="CD91" s="100">
        <v>8.4166742742017853</v>
      </c>
      <c r="CE91" s="100">
        <v>19331.417472986657</v>
      </c>
      <c r="CF91" s="100">
        <v>6.318609755918092</v>
      </c>
      <c r="CG91" s="100">
        <v>14512.582887392671</v>
      </c>
      <c r="CH91" s="100">
        <v>8.4388515948910694</v>
      </c>
      <c r="CI91" s="100">
        <v>19382.354343145806</v>
      </c>
      <c r="CJ91" s="100">
        <v>6.3994771183375523</v>
      </c>
      <c r="CK91" s="100">
        <v>14698.319045397688</v>
      </c>
      <c r="CL91" s="100">
        <v>8.2722751473733087</v>
      </c>
      <c r="CM91" s="100">
        <v>18999.761558487015</v>
      </c>
      <c r="CN91" s="100">
        <v>11</v>
      </c>
      <c r="CO91" s="100">
        <v>25264.799999999996</v>
      </c>
      <c r="CP91" s="100">
        <v>7</v>
      </c>
      <c r="CQ91" s="100">
        <v>16077.599999999999</v>
      </c>
      <c r="CR91" s="100">
        <v>11.29854672384238</v>
      </c>
      <c r="CS91" s="100">
        <v>25950.502115321175</v>
      </c>
      <c r="CT91" s="100">
        <v>11.27857408532142</v>
      </c>
      <c r="CU91" s="100">
        <v>25904.628959166235</v>
      </c>
    </row>
    <row r="92" spans="2:99">
      <c r="C92" s="99" t="s">
        <v>258</v>
      </c>
      <c r="D92" s="100">
        <v>7</v>
      </c>
      <c r="E92" s="100">
        <v>9945.6</v>
      </c>
      <c r="F92" s="100">
        <v>9</v>
      </c>
      <c r="G92" s="100">
        <v>12787.199999999999</v>
      </c>
      <c r="H92" s="100">
        <v>6</v>
      </c>
      <c r="I92" s="100">
        <v>8524.7999999999993</v>
      </c>
      <c r="J92" s="100">
        <v>11.468966219447658</v>
      </c>
      <c r="K92" s="100">
        <v>16295.107204591231</v>
      </c>
      <c r="L92" s="100">
        <v>7.3520486221514965</v>
      </c>
      <c r="M92" s="100">
        <v>10445.790682352846</v>
      </c>
      <c r="N92" s="100">
        <v>9.3610197711815104</v>
      </c>
      <c r="O92" s="100">
        <v>13300.13689089469</v>
      </c>
      <c r="P92" s="100">
        <v>11</v>
      </c>
      <c r="Q92" s="100">
        <v>15628.8</v>
      </c>
      <c r="R92" s="100">
        <v>10.438336980821134</v>
      </c>
      <c r="S92" s="100">
        <v>14830.789182350667</v>
      </c>
      <c r="T92" s="100">
        <v>29</v>
      </c>
      <c r="U92" s="100">
        <v>41203.199999999997</v>
      </c>
      <c r="V92" s="100">
        <v>52</v>
      </c>
      <c r="W92" s="100">
        <v>73881.599999999991</v>
      </c>
      <c r="X92" s="100">
        <v>41</v>
      </c>
      <c r="Y92" s="100">
        <v>58252.799999999996</v>
      </c>
      <c r="Z92" s="100">
        <v>32</v>
      </c>
      <c r="AA92" s="100">
        <v>45465.599999999999</v>
      </c>
      <c r="AB92" s="100">
        <v>7</v>
      </c>
      <c r="AC92" s="100">
        <v>9945.6</v>
      </c>
      <c r="AD92" s="100">
        <v>10</v>
      </c>
      <c r="AE92" s="100">
        <v>14208</v>
      </c>
      <c r="AF92" s="100">
        <v>15</v>
      </c>
      <c r="AG92" s="100">
        <v>21312</v>
      </c>
      <c r="AH92" s="100">
        <v>14</v>
      </c>
      <c r="AI92" s="100">
        <v>19891.2</v>
      </c>
      <c r="AJ92" s="100">
        <v>28.560641885260157</v>
      </c>
      <c r="AK92" s="100">
        <v>40578.959990577627</v>
      </c>
      <c r="AL92" s="100">
        <v>25.003090698900483</v>
      </c>
      <c r="AM92" s="100">
        <v>35524.391264997801</v>
      </c>
      <c r="AN92" s="100">
        <v>18.756798958378759</v>
      </c>
      <c r="AO92" s="100">
        <v>26649.659960064539</v>
      </c>
      <c r="AP92" s="100">
        <v>17.20683954588802</v>
      </c>
      <c r="AQ92" s="100">
        <v>24447.477626797696</v>
      </c>
      <c r="AR92" s="100">
        <v>55.657219165558743</v>
      </c>
      <c r="AS92" s="100">
        <v>79077.77699042586</v>
      </c>
      <c r="AT92" s="100">
        <v>62</v>
      </c>
      <c r="AU92" s="100">
        <v>88089.599999999991</v>
      </c>
      <c r="AV92" s="100">
        <v>57</v>
      </c>
      <c r="AW92" s="100">
        <v>80985.599999999991</v>
      </c>
      <c r="AX92" s="100">
        <v>35</v>
      </c>
      <c r="AY92" s="100">
        <v>49728</v>
      </c>
      <c r="AZ92" s="100">
        <v>9.0354560524910177</v>
      </c>
      <c r="BA92" s="100">
        <v>12837.575959379237</v>
      </c>
      <c r="BB92" s="100">
        <v>8.1590570151627979</v>
      </c>
      <c r="BC92" s="100">
        <v>11592.388207143304</v>
      </c>
      <c r="BD92" s="100">
        <v>10.89047745177152</v>
      </c>
      <c r="BE92" s="100">
        <v>15473.190363476975</v>
      </c>
      <c r="BF92" s="100">
        <v>10.90575204405264</v>
      </c>
      <c r="BG92" s="100">
        <v>15494.892504189991</v>
      </c>
      <c r="BH92" s="100">
        <v>24.278354492644301</v>
      </c>
      <c r="BI92" s="100">
        <v>34494.68606314902</v>
      </c>
      <c r="BJ92" s="100">
        <v>26.305686598369942</v>
      </c>
      <c r="BK92" s="100">
        <v>37375.119518964013</v>
      </c>
      <c r="BL92" s="100">
        <v>27.191464660057871</v>
      </c>
      <c r="BM92" s="100">
        <v>38633.632989010221</v>
      </c>
      <c r="BN92" s="100">
        <v>29</v>
      </c>
      <c r="BO92" s="100">
        <v>41203.199999999997</v>
      </c>
      <c r="BP92" s="100">
        <v>12.54141023762908</v>
      </c>
      <c r="BQ92" s="100">
        <v>17818.835665623395</v>
      </c>
      <c r="BR92" s="100">
        <v>11.255725643544602</v>
      </c>
      <c r="BS92" s="100">
        <v>15992.134994348171</v>
      </c>
      <c r="BT92" s="100">
        <v>10.273370830833674</v>
      </c>
      <c r="BU92" s="100">
        <v>14596.405276448484</v>
      </c>
      <c r="BV92" s="100">
        <v>9.321523972048066</v>
      </c>
      <c r="BW92" s="100">
        <v>13244.021259485891</v>
      </c>
      <c r="BX92" s="100">
        <v>15.393340866868256</v>
      </c>
      <c r="BY92" s="100">
        <v>21870.858703646416</v>
      </c>
      <c r="BZ92" s="100">
        <v>14</v>
      </c>
      <c r="CA92" s="100">
        <v>19891.2</v>
      </c>
      <c r="CB92" s="100">
        <v>8.4146072760516599</v>
      </c>
      <c r="CC92" s="100">
        <v>11955.474017814198</v>
      </c>
      <c r="CD92" s="100">
        <v>10.458341701621965</v>
      </c>
      <c r="CE92" s="100">
        <v>14859.211889664488</v>
      </c>
      <c r="CF92" s="100">
        <v>6.3451605689112665</v>
      </c>
      <c r="CG92" s="100">
        <v>9015.2041363091266</v>
      </c>
      <c r="CH92" s="100">
        <v>8.4388515948910694</v>
      </c>
      <c r="CI92" s="100">
        <v>11989.92034602123</v>
      </c>
      <c r="CJ92" s="100">
        <v>7.4229757723574075</v>
      </c>
      <c r="CK92" s="100">
        <v>10546.563977365404</v>
      </c>
      <c r="CL92" s="100">
        <v>7.2970274334981546</v>
      </c>
      <c r="CM92" s="100">
        <v>10367.616577514178</v>
      </c>
      <c r="CN92" s="100">
        <v>13</v>
      </c>
      <c r="CO92" s="100">
        <v>18470.399999999998</v>
      </c>
      <c r="CP92" s="100">
        <v>7</v>
      </c>
      <c r="CQ92" s="100">
        <v>9945.6</v>
      </c>
      <c r="CR92" s="100">
        <v>12.445156837824584</v>
      </c>
      <c r="CS92" s="100">
        <v>17682.078835181168</v>
      </c>
      <c r="CT92" s="100">
        <v>13.386927821365608</v>
      </c>
      <c r="CU92" s="100">
        <v>19020.147048596256</v>
      </c>
    </row>
    <row r="93" spans="2:99">
      <c r="C93" s="99" t="s">
        <v>259</v>
      </c>
      <c r="D93" s="100">
        <v>7</v>
      </c>
      <c r="E93" s="100">
        <v>12406.8</v>
      </c>
      <c r="F93" s="100">
        <v>8</v>
      </c>
      <c r="G93" s="100">
        <v>14179.199999999999</v>
      </c>
      <c r="H93" s="100">
        <v>6</v>
      </c>
      <c r="I93" s="100">
        <v>10634.4</v>
      </c>
      <c r="J93" s="100">
        <v>10.432891894874761</v>
      </c>
      <c r="K93" s="100">
        <v>18491.257594476025</v>
      </c>
      <c r="L93" s="100">
        <v>6.3520486221514965</v>
      </c>
      <c r="M93" s="100">
        <v>11258.370977901312</v>
      </c>
      <c r="N93" s="100">
        <v>8.3610197711815104</v>
      </c>
      <c r="O93" s="100">
        <v>14819.071442442108</v>
      </c>
      <c r="P93" s="100">
        <v>10</v>
      </c>
      <c r="Q93" s="100">
        <v>17724</v>
      </c>
      <c r="R93" s="100">
        <v>9.3945032827390218</v>
      </c>
      <c r="S93" s="100">
        <v>16650.817618326641</v>
      </c>
      <c r="T93" s="100">
        <v>29</v>
      </c>
      <c r="U93" s="100">
        <v>51399.6</v>
      </c>
      <c r="V93" s="100">
        <v>44</v>
      </c>
      <c r="W93" s="100">
        <v>77985.599999999991</v>
      </c>
      <c r="X93" s="100">
        <v>39</v>
      </c>
      <c r="Y93" s="100">
        <v>69123.599999999991</v>
      </c>
      <c r="Z93" s="100">
        <v>36</v>
      </c>
      <c r="AA93" s="100">
        <v>63806.399999999994</v>
      </c>
      <c r="AB93" s="100">
        <v>7</v>
      </c>
      <c r="AC93" s="100">
        <v>12406.8</v>
      </c>
      <c r="AD93" s="100">
        <v>10</v>
      </c>
      <c r="AE93" s="100">
        <v>17724</v>
      </c>
      <c r="AF93" s="100">
        <v>13</v>
      </c>
      <c r="AG93" s="100">
        <v>23041.199999999997</v>
      </c>
      <c r="AH93" s="100">
        <v>14</v>
      </c>
      <c r="AI93" s="100">
        <v>24813.599999999999</v>
      </c>
      <c r="AJ93" s="100">
        <v>25.595682003088918</v>
      </c>
      <c r="AK93" s="100">
        <v>45365.786782274794</v>
      </c>
      <c r="AL93" s="100">
        <v>23.835908915750402</v>
      </c>
      <c r="AM93" s="100">
        <v>42246.764962276007</v>
      </c>
      <c r="AN93" s="100">
        <v>15.668799079497509</v>
      </c>
      <c r="AO93" s="100">
        <v>27771.379488501381</v>
      </c>
      <c r="AP93" s="100">
        <v>16.099086015005163</v>
      </c>
      <c r="AQ93" s="100">
        <v>28534.020052995147</v>
      </c>
      <c r="AR93" s="100">
        <v>46.722941082114616</v>
      </c>
      <c r="AS93" s="100">
        <v>82811.740773939935</v>
      </c>
      <c r="AT93" s="100">
        <v>56</v>
      </c>
      <c r="AU93" s="100">
        <v>99254.399999999994</v>
      </c>
      <c r="AV93" s="100">
        <v>52</v>
      </c>
      <c r="AW93" s="100">
        <v>92164.799999999988</v>
      </c>
      <c r="AX93" s="100">
        <v>32</v>
      </c>
      <c r="AY93" s="100">
        <v>56716.799999999996</v>
      </c>
      <c r="AZ93" s="100">
        <v>9.0768742945906595</v>
      </c>
      <c r="BA93" s="100">
        <v>16087.851999732484</v>
      </c>
      <c r="BB93" s="100">
        <v>7.9736078927367506</v>
      </c>
      <c r="BC93" s="100">
        <v>14132.422629086615</v>
      </c>
      <c r="BD93" s="100">
        <v>10.756905834005792</v>
      </c>
      <c r="BE93" s="100">
        <v>19065.539900191863</v>
      </c>
      <c r="BF93" s="100">
        <v>8.9057520440526403</v>
      </c>
      <c r="BG93" s="100">
        <v>15784.554922878899</v>
      </c>
      <c r="BH93" s="100">
        <v>26.243560181063764</v>
      </c>
      <c r="BI93" s="100">
        <v>46514.086064917414</v>
      </c>
      <c r="BJ93" s="100">
        <v>26.282172244649178</v>
      </c>
      <c r="BK93" s="100">
        <v>46582.522086416197</v>
      </c>
      <c r="BL93" s="100">
        <v>24.174058781870791</v>
      </c>
      <c r="BM93" s="100">
        <v>42846.10178498779</v>
      </c>
      <c r="BN93" s="100">
        <v>28</v>
      </c>
      <c r="BO93" s="100">
        <v>49627.199999999997</v>
      </c>
      <c r="BP93" s="100">
        <v>11.609086517332715</v>
      </c>
      <c r="BQ93" s="100">
        <v>20575.944943320501</v>
      </c>
      <c r="BR93" s="100">
        <v>10.255725643544602</v>
      </c>
      <c r="BS93" s="100">
        <v>18177.248130618453</v>
      </c>
      <c r="BT93" s="100">
        <v>9.3124238066670557</v>
      </c>
      <c r="BU93" s="100">
        <v>16505.339954936688</v>
      </c>
      <c r="BV93" s="100">
        <v>9.303661529156507</v>
      </c>
      <c r="BW93" s="100">
        <v>16489.809694276992</v>
      </c>
      <c r="BX93" s="100">
        <v>15.393340866868256</v>
      </c>
      <c r="BY93" s="100">
        <v>27283.157352437294</v>
      </c>
      <c r="BZ93" s="100">
        <v>15</v>
      </c>
      <c r="CA93" s="100">
        <v>26585.999999999996</v>
      </c>
      <c r="CB93" s="100">
        <v>8.3685398009348084</v>
      </c>
      <c r="CC93" s="100">
        <v>14832.399943176853</v>
      </c>
      <c r="CD93" s="100">
        <v>8.4583417016219649</v>
      </c>
      <c r="CE93" s="100">
        <v>14991.564831954769</v>
      </c>
      <c r="CF93" s="100">
        <v>6.318609755918092</v>
      </c>
      <c r="CG93" s="100">
        <v>11199.103931389225</v>
      </c>
      <c r="CH93" s="100">
        <v>7.461949047253758</v>
      </c>
      <c r="CI93" s="100">
        <v>13225.55849135256</v>
      </c>
      <c r="CJ93" s="100">
        <v>7.4229757723574075</v>
      </c>
      <c r="CK93" s="100">
        <v>13156.482258926268</v>
      </c>
      <c r="CL93" s="100">
        <v>8.3217797196230006</v>
      </c>
      <c r="CM93" s="100">
        <v>14749.522375059805</v>
      </c>
      <c r="CN93" s="100">
        <v>13</v>
      </c>
      <c r="CO93" s="100">
        <v>23041.199999999997</v>
      </c>
      <c r="CP93" s="100">
        <v>7</v>
      </c>
      <c r="CQ93" s="100">
        <v>12406.8</v>
      </c>
      <c r="CR93" s="100">
        <v>12.214769515852549</v>
      </c>
      <c r="CS93" s="100">
        <v>21649.457489897057</v>
      </c>
      <c r="CT93" s="100">
        <v>11.365257074156769</v>
      </c>
      <c r="CU93" s="100">
        <v>20143.781638235458</v>
      </c>
    </row>
    <row r="94" spans="2:99">
      <c r="C94" s="99" t="s">
        <v>260</v>
      </c>
      <c r="D94" s="100">
        <v>7</v>
      </c>
      <c r="E94" s="100">
        <v>16766.399999999998</v>
      </c>
      <c r="F94" s="100">
        <v>8</v>
      </c>
      <c r="G94" s="100">
        <v>19161.599999999999</v>
      </c>
      <c r="H94" s="100">
        <v>7</v>
      </c>
      <c r="I94" s="100">
        <v>16766.399999999998</v>
      </c>
      <c r="J94" s="100">
        <v>9.4328918948747607</v>
      </c>
      <c r="K94" s="100">
        <v>22593.662666604025</v>
      </c>
      <c r="L94" s="100">
        <v>7.3520486221514965</v>
      </c>
      <c r="M94" s="100">
        <v>17609.626859777261</v>
      </c>
      <c r="N94" s="100">
        <v>8.3610197711815104</v>
      </c>
      <c r="O94" s="100">
        <v>20026.314555933954</v>
      </c>
      <c r="P94" s="100">
        <v>10</v>
      </c>
      <c r="Q94" s="100">
        <v>23952</v>
      </c>
      <c r="R94" s="100">
        <v>8.3945032827390218</v>
      </c>
      <c r="S94" s="100">
        <v>20106.514262816505</v>
      </c>
      <c r="T94" s="100">
        <v>28</v>
      </c>
      <c r="U94" s="100">
        <v>67065.599999999991</v>
      </c>
      <c r="V94" s="100">
        <v>44</v>
      </c>
      <c r="W94" s="100">
        <v>105388.79999999999</v>
      </c>
      <c r="X94" s="100">
        <v>34</v>
      </c>
      <c r="Y94" s="100">
        <v>81436.799999999988</v>
      </c>
      <c r="Z94" s="100">
        <v>32</v>
      </c>
      <c r="AA94" s="100">
        <v>76646.399999999994</v>
      </c>
      <c r="AB94" s="100">
        <v>7</v>
      </c>
      <c r="AC94" s="100">
        <v>16766.399999999998</v>
      </c>
      <c r="AD94" s="100">
        <v>9</v>
      </c>
      <c r="AE94" s="100">
        <v>21556.799999999999</v>
      </c>
      <c r="AF94" s="100">
        <v>13</v>
      </c>
      <c r="AG94" s="100">
        <v>31137.599999999999</v>
      </c>
      <c r="AH94" s="100">
        <v>14</v>
      </c>
      <c r="AI94" s="100">
        <v>33532.799999999996</v>
      </c>
      <c r="AJ94" s="100">
        <v>25.5256017674314</v>
      </c>
      <c r="AK94" s="100">
        <v>61138.921353351689</v>
      </c>
      <c r="AL94" s="100">
        <v>22.819190737435395</v>
      </c>
      <c r="AM94" s="100">
        <v>54656.525654305253</v>
      </c>
      <c r="AN94" s="100">
        <v>16.615999152168758</v>
      </c>
      <c r="AO94" s="100">
        <v>39798.641169274604</v>
      </c>
      <c r="AP94" s="100">
        <v>15.055984602652018</v>
      </c>
      <c r="AQ94" s="100">
        <v>36062.09432027211</v>
      </c>
      <c r="AR94" s="100">
        <v>46.657219165558743</v>
      </c>
      <c r="AS94" s="100">
        <v>111753.3713453463</v>
      </c>
      <c r="AT94" s="100">
        <v>58</v>
      </c>
      <c r="AU94" s="100">
        <v>138921.59999999998</v>
      </c>
      <c r="AV94" s="100">
        <v>44</v>
      </c>
      <c r="AW94" s="100">
        <v>105388.79999999999</v>
      </c>
      <c r="AX94" s="100">
        <v>34</v>
      </c>
      <c r="AY94" s="100">
        <v>81436.799999999988</v>
      </c>
      <c r="AZ94" s="100">
        <v>7.9940378103913776</v>
      </c>
      <c r="BA94" s="100">
        <v>19147.319363449427</v>
      </c>
      <c r="BB94" s="100">
        <v>7.9736078927367506</v>
      </c>
      <c r="BC94" s="100">
        <v>19098.385624683062</v>
      </c>
      <c r="BD94" s="100">
        <v>8.8904774517715204</v>
      </c>
      <c r="BE94" s="100">
        <v>21294.471592483143</v>
      </c>
      <c r="BF94" s="100">
        <v>8.946922591509578</v>
      </c>
      <c r="BG94" s="100">
        <v>21429.668991183738</v>
      </c>
      <c r="BH94" s="100">
        <v>26.260957336854034</v>
      </c>
      <c r="BI94" s="100">
        <v>62900.245013232779</v>
      </c>
      <c r="BJ94" s="100">
        <v>24.305686598369942</v>
      </c>
      <c r="BK94" s="100">
        <v>58216.98054041568</v>
      </c>
      <c r="BL94" s="100">
        <v>22.174058781870791</v>
      </c>
      <c r="BM94" s="100">
        <v>53111.305594336911</v>
      </c>
      <c r="BN94" s="100">
        <v>24</v>
      </c>
      <c r="BO94" s="100">
        <v>57484.799999999996</v>
      </c>
      <c r="BP94" s="100">
        <v>11.473733957925445</v>
      </c>
      <c r="BQ94" s="100">
        <v>27481.887576023022</v>
      </c>
      <c r="BR94" s="100">
        <v>9.2191934087525169</v>
      </c>
      <c r="BS94" s="100">
        <v>22081.812052644025</v>
      </c>
      <c r="BT94" s="100">
        <v>10.253844342916983</v>
      </c>
      <c r="BU94" s="100">
        <v>24560.007970154755</v>
      </c>
      <c r="BV94" s="100">
        <v>8.303661529156507</v>
      </c>
      <c r="BW94" s="100">
        <v>19888.930094635663</v>
      </c>
      <c r="BX94" s="100">
        <v>13.393340866868256</v>
      </c>
      <c r="BY94" s="100">
        <v>32079.730044322845</v>
      </c>
      <c r="BZ94" s="100">
        <v>14</v>
      </c>
      <c r="CA94" s="100">
        <v>33532.799999999996</v>
      </c>
      <c r="CB94" s="100">
        <v>7.414607276051659</v>
      </c>
      <c r="CC94" s="100">
        <v>17759.467347598933</v>
      </c>
      <c r="CD94" s="100">
        <v>9.4583417016219649</v>
      </c>
      <c r="CE94" s="100">
        <v>22654.620043724928</v>
      </c>
      <c r="CF94" s="100">
        <v>6.318609755918092</v>
      </c>
      <c r="CG94" s="100">
        <v>15134.334087375013</v>
      </c>
      <c r="CH94" s="100">
        <v>7.4850464996164456</v>
      </c>
      <c r="CI94" s="100">
        <v>17928.183375881308</v>
      </c>
      <c r="CJ94" s="100">
        <v>6.3524798102978401</v>
      </c>
      <c r="CK94" s="100">
        <v>15215.459641625386</v>
      </c>
      <c r="CL94" s="100">
        <v>8.2722751473733087</v>
      </c>
      <c r="CM94" s="100">
        <v>19813.753432988549</v>
      </c>
      <c r="CN94" s="100">
        <v>12</v>
      </c>
      <c r="CO94" s="100">
        <v>28742.399999999998</v>
      </c>
      <c r="CP94" s="100">
        <v>7</v>
      </c>
      <c r="CQ94" s="100">
        <v>16766.399999999998</v>
      </c>
      <c r="CR94" s="100">
        <v>11.068159401870345</v>
      </c>
      <c r="CS94" s="100">
        <v>26510.455399359849</v>
      </c>
      <c r="CT94" s="100">
        <v>11.27857408532142</v>
      </c>
      <c r="CU94" s="100">
        <v>27014.440649161865</v>
      </c>
    </row>
    <row r="95" spans="2:99">
      <c r="B95" s="99" t="s">
        <v>132</v>
      </c>
      <c r="C95" s="99" t="s">
        <v>261</v>
      </c>
      <c r="D95" s="100">
        <v>15</v>
      </c>
      <c r="E95" s="100">
        <v>25992</v>
      </c>
      <c r="F95" s="100">
        <v>14</v>
      </c>
      <c r="G95" s="100">
        <v>24259.200000000001</v>
      </c>
      <c r="H95" s="100">
        <v>15</v>
      </c>
      <c r="I95" s="100">
        <v>25992</v>
      </c>
      <c r="J95" s="100">
        <v>14</v>
      </c>
      <c r="K95" s="100">
        <v>24259.200000000001</v>
      </c>
      <c r="L95" s="100">
        <v>62.616085088765118</v>
      </c>
      <c r="M95" s="100">
        <v>108501.15224181219</v>
      </c>
      <c r="N95" s="100">
        <v>50.676912070965329</v>
      </c>
      <c r="O95" s="100">
        <v>87812.953236568719</v>
      </c>
      <c r="P95" s="100">
        <v>43.619708671531079</v>
      </c>
      <c r="Q95" s="100">
        <v>75584.23118602905</v>
      </c>
      <c r="R95" s="100">
        <v>40.526004376985362</v>
      </c>
      <c r="S95" s="100">
        <v>70223.46038444023</v>
      </c>
      <c r="T95" s="100">
        <v>10.356928673069362</v>
      </c>
      <c r="U95" s="100">
        <v>17946.486004694591</v>
      </c>
      <c r="V95" s="100">
        <v>13.421228682706927</v>
      </c>
      <c r="W95" s="100">
        <v>23256.305061394563</v>
      </c>
      <c r="X95" s="100">
        <v>11.54254835689974</v>
      </c>
      <c r="Y95" s="100">
        <v>20000.927792835868</v>
      </c>
      <c r="Z95" s="100">
        <v>11.558940843883102</v>
      </c>
      <c r="AA95" s="100">
        <v>20029.332694280638</v>
      </c>
      <c r="AB95" s="100">
        <v>16.256502024865853</v>
      </c>
      <c r="AC95" s="100">
        <v>28169.266708687548</v>
      </c>
      <c r="AD95" s="100">
        <v>20.471705097170066</v>
      </c>
      <c r="AE95" s="100">
        <v>35473.37059237629</v>
      </c>
      <c r="AF95" s="100">
        <v>18.356400244823753</v>
      </c>
      <c r="AG95" s="100">
        <v>31807.970344230598</v>
      </c>
      <c r="AH95" s="100">
        <v>13.398864772464549</v>
      </c>
      <c r="AI95" s="100">
        <v>23217.552877726568</v>
      </c>
      <c r="AJ95" s="100">
        <v>16.350401178287598</v>
      </c>
      <c r="AK95" s="100">
        <v>28331.975161736747</v>
      </c>
      <c r="AL95" s="100">
        <v>13.217336318095105</v>
      </c>
      <c r="AM95" s="100">
        <v>22903.000371995196</v>
      </c>
      <c r="AN95" s="100">
        <v>9.2111997093150038</v>
      </c>
      <c r="AO95" s="100">
        <v>15961.166856301039</v>
      </c>
      <c r="AP95" s="100">
        <v>9.4094634173548641</v>
      </c>
      <c r="AQ95" s="100">
        <v>16304.718209592507</v>
      </c>
      <c r="AR95" s="100">
        <v>23.460053415891121</v>
      </c>
      <c r="AS95" s="100">
        <v>40651.580559056136</v>
      </c>
      <c r="AT95" s="100">
        <v>27</v>
      </c>
      <c r="AU95" s="100">
        <v>46785.599999999999</v>
      </c>
      <c r="AV95" s="100">
        <v>27.013035175082926</v>
      </c>
      <c r="AW95" s="100">
        <v>46808.187351383691</v>
      </c>
      <c r="AX95" s="100">
        <v>37.681331174385633</v>
      </c>
      <c r="AY95" s="100">
        <v>65294.210658975426</v>
      </c>
      <c r="AZ95" s="100">
        <v>27.45560066309605</v>
      </c>
      <c r="BA95" s="100">
        <v>47575.06482901283</v>
      </c>
      <c r="BB95" s="100">
        <v>34.370898244852093</v>
      </c>
      <c r="BC95" s="100">
        <v>59557.892478679707</v>
      </c>
      <c r="BD95" s="100">
        <v>40.534286471062913</v>
      </c>
      <c r="BE95" s="100">
        <v>70237.811597057807</v>
      </c>
      <c r="BF95" s="100">
        <v>40.49404656948326</v>
      </c>
      <c r="BG95" s="100">
        <v>70168.08389560059</v>
      </c>
      <c r="BH95" s="100">
        <v>11.817666322142637</v>
      </c>
      <c r="BI95" s="100">
        <v>20477.652203008762</v>
      </c>
      <c r="BJ95" s="100">
        <v>18.564344489298353</v>
      </c>
      <c r="BK95" s="100">
        <v>32168.296131056184</v>
      </c>
      <c r="BL95" s="100">
        <v>11.46995871105114</v>
      </c>
      <c r="BM95" s="100">
        <v>19875.144454509416</v>
      </c>
      <c r="BN95" s="100">
        <v>12</v>
      </c>
      <c r="BO95" s="100">
        <v>20793.599999999999</v>
      </c>
      <c r="BP95" s="100">
        <v>36</v>
      </c>
      <c r="BQ95" s="100">
        <v>62380.799999999996</v>
      </c>
      <c r="BR95" s="100">
        <v>51</v>
      </c>
      <c r="BS95" s="100">
        <v>88372.800000000003</v>
      </c>
      <c r="BT95" s="100">
        <v>26</v>
      </c>
      <c r="BU95" s="100">
        <v>45052.799999999996</v>
      </c>
      <c r="BV95" s="100">
        <v>35</v>
      </c>
      <c r="BW95" s="100">
        <v>60648</v>
      </c>
      <c r="BX95" s="100">
        <v>13.048908978315348</v>
      </c>
      <c r="BY95" s="100">
        <v>22611.149477624833</v>
      </c>
      <c r="BZ95" s="100">
        <v>9.7190395505826945</v>
      </c>
      <c r="CA95" s="100">
        <v>16841.151733249691</v>
      </c>
      <c r="CB95" s="100">
        <v>9.8752820272201696</v>
      </c>
      <c r="CC95" s="100">
        <v>17111.88869676711</v>
      </c>
      <c r="CD95" s="100">
        <v>9.2083553951851798</v>
      </c>
      <c r="CE95" s="100">
        <v>15956.23822877688</v>
      </c>
      <c r="CF95" s="100">
        <v>81</v>
      </c>
      <c r="CG95" s="100">
        <v>140356.79999999999</v>
      </c>
      <c r="CH95" s="100">
        <v>56</v>
      </c>
      <c r="CI95" s="100">
        <v>97036.800000000003</v>
      </c>
      <c r="CJ95" s="100">
        <v>43</v>
      </c>
      <c r="CK95" s="100">
        <v>74510.399999999994</v>
      </c>
      <c r="CL95" s="100">
        <v>72.757412314864084</v>
      </c>
      <c r="CM95" s="100">
        <v>126074.04405919649</v>
      </c>
      <c r="CN95" s="100">
        <v>59</v>
      </c>
      <c r="CO95" s="100">
        <v>102235.2</v>
      </c>
      <c r="CP95" s="100">
        <v>74</v>
      </c>
      <c r="CQ95" s="100">
        <v>128227.2</v>
      </c>
      <c r="CR95" s="100">
        <v>69.335108831959317</v>
      </c>
      <c r="CS95" s="100">
        <v>120143.8765840191</v>
      </c>
      <c r="CT95" s="100">
        <v>72.238378219297218</v>
      </c>
      <c r="CU95" s="100">
        <v>125174.66177839822</v>
      </c>
    </row>
    <row r="96" spans="2:99">
      <c r="C96" s="99" t="s">
        <v>262</v>
      </c>
      <c r="D96" s="100">
        <v>17</v>
      </c>
      <c r="E96" s="100">
        <v>13994.4</v>
      </c>
      <c r="F96" s="100">
        <v>14</v>
      </c>
      <c r="G96" s="100">
        <v>11524.8</v>
      </c>
      <c r="H96" s="100">
        <v>16</v>
      </c>
      <c r="I96" s="100">
        <v>13171.199999999999</v>
      </c>
      <c r="J96" s="100">
        <v>15</v>
      </c>
      <c r="K96" s="100">
        <v>12347.999999999998</v>
      </c>
      <c r="L96" s="100">
        <v>63.660091166534059</v>
      </c>
      <c r="M96" s="100">
        <v>52404.98704829083</v>
      </c>
      <c r="N96" s="100">
        <v>48.631784599567645</v>
      </c>
      <c r="O96" s="100">
        <v>40033.685082364085</v>
      </c>
      <c r="P96" s="100">
        <v>47.619708671531079</v>
      </c>
      <c r="Q96" s="100">
        <v>39200.54417840438</v>
      </c>
      <c r="R96" s="100">
        <v>45.613671773149591</v>
      </c>
      <c r="S96" s="100">
        <v>37549.174603656742</v>
      </c>
      <c r="T96" s="100">
        <v>10.321235805762425</v>
      </c>
      <c r="U96" s="100">
        <v>8496.4413153036276</v>
      </c>
      <c r="V96" s="100">
        <v>14.497815715926366</v>
      </c>
      <c r="W96" s="100">
        <v>11934.601897350583</v>
      </c>
      <c r="X96" s="100">
        <v>12.578718247359724</v>
      </c>
      <c r="Y96" s="100">
        <v>10354.800861226524</v>
      </c>
      <c r="Z96" s="100">
        <v>12.633466289734184</v>
      </c>
      <c r="AA96" s="100">
        <v>10399.869449709178</v>
      </c>
      <c r="AB96" s="100">
        <v>17.285002249850947</v>
      </c>
      <c r="AC96" s="100">
        <v>14229.013852077298</v>
      </c>
      <c r="AD96" s="100">
        <v>21.442223528596937</v>
      </c>
      <c r="AE96" s="100">
        <v>17651.238408740996</v>
      </c>
      <c r="AF96" s="100">
        <v>21.356400244823753</v>
      </c>
      <c r="AG96" s="100">
        <v>17580.588681538913</v>
      </c>
      <c r="AH96" s="100">
        <v>14.429546678038744</v>
      </c>
      <c r="AI96" s="100">
        <v>11878.402825361492</v>
      </c>
      <c r="AJ96" s="100">
        <v>15.38544129611636</v>
      </c>
      <c r="AK96" s="100">
        <v>12665.295274962986</v>
      </c>
      <c r="AL96" s="100">
        <v>17.217336318095104</v>
      </c>
      <c r="AM96" s="100">
        <v>14173.311257055888</v>
      </c>
      <c r="AN96" s="100">
        <v>10.246399660867503</v>
      </c>
      <c r="AO96" s="100">
        <v>8434.8362008261283</v>
      </c>
      <c r="AP96" s="100">
        <v>9.4094634173548641</v>
      </c>
      <c r="AQ96" s="100">
        <v>7745.8702851665239</v>
      </c>
      <c r="AR96" s="100">
        <v>28.59149724900287</v>
      </c>
      <c r="AS96" s="100">
        <v>23536.520535379161</v>
      </c>
      <c r="AT96" s="100">
        <v>28</v>
      </c>
      <c r="AU96" s="100">
        <v>23049.599999999999</v>
      </c>
      <c r="AV96" s="100">
        <v>32.109514715567016</v>
      </c>
      <c r="AW96" s="100">
        <v>26432.552513854767</v>
      </c>
      <c r="AX96" s="100">
        <v>42.743270372057054</v>
      </c>
      <c r="AY96" s="100">
        <v>35186.260170277361</v>
      </c>
      <c r="AZ96" s="100">
        <v>29.45560066309605</v>
      </c>
      <c r="BA96" s="100">
        <v>24247.850465860665</v>
      </c>
      <c r="BB96" s="100">
        <v>40.370898244852093</v>
      </c>
      <c r="BC96" s="100">
        <v>33233.323435162238</v>
      </c>
      <c r="BD96" s="100">
        <v>41.534286471062913</v>
      </c>
      <c r="BE96" s="100">
        <v>34191.024622978985</v>
      </c>
      <c r="BF96" s="100">
        <v>44.49404656948326</v>
      </c>
      <c r="BG96" s="100">
        <v>36627.499135998616</v>
      </c>
      <c r="BH96" s="100">
        <v>13.835063477932906</v>
      </c>
      <c r="BI96" s="100">
        <v>11389.024255034366</v>
      </c>
      <c r="BJ96" s="100">
        <v>17.611373196739883</v>
      </c>
      <c r="BK96" s="100">
        <v>14497.682415556272</v>
      </c>
      <c r="BL96" s="100">
        <v>10.522176345612378</v>
      </c>
      <c r="BM96" s="100">
        <v>8661.8555677081094</v>
      </c>
      <c r="BN96" s="100">
        <v>12</v>
      </c>
      <c r="BO96" s="100">
        <v>9878.4</v>
      </c>
      <c r="BP96" s="100">
        <v>38</v>
      </c>
      <c r="BQ96" s="100">
        <v>31281.599999999999</v>
      </c>
      <c r="BR96" s="100">
        <v>56</v>
      </c>
      <c r="BS96" s="100">
        <v>46099.199999999997</v>
      </c>
      <c r="BT96" s="100">
        <v>32</v>
      </c>
      <c r="BU96" s="100">
        <v>26342.399999999998</v>
      </c>
      <c r="BV96" s="100">
        <v>35</v>
      </c>
      <c r="BW96" s="100">
        <v>28811.999999999996</v>
      </c>
      <c r="BX96" s="100">
        <v>13.136318059841628</v>
      </c>
      <c r="BY96" s="100">
        <v>10813.817026861627</v>
      </c>
      <c r="BZ96" s="100">
        <v>9.8459288830384626</v>
      </c>
      <c r="CA96" s="100">
        <v>8105.1686565172613</v>
      </c>
      <c r="CB96" s="100">
        <v>11.013484452570722</v>
      </c>
      <c r="CC96" s="100">
        <v>9066.3004013562186</v>
      </c>
      <c r="CD96" s="100">
        <v>11.20835539518518</v>
      </c>
      <c r="CE96" s="100">
        <v>9226.7181613164394</v>
      </c>
      <c r="CF96" s="100">
        <v>89</v>
      </c>
      <c r="CG96" s="100">
        <v>73264.799999999988</v>
      </c>
      <c r="CH96" s="100">
        <v>65</v>
      </c>
      <c r="CI96" s="100">
        <v>53507.999999999993</v>
      </c>
      <c r="CJ96" s="100">
        <v>51</v>
      </c>
      <c r="CK96" s="100">
        <v>41983.199999999997</v>
      </c>
      <c r="CL96" s="100">
        <v>69</v>
      </c>
      <c r="CM96" s="100">
        <v>56800.799999999996</v>
      </c>
      <c r="CN96" s="100">
        <v>66</v>
      </c>
      <c r="CO96" s="100">
        <v>54331.199999999997</v>
      </c>
      <c r="CP96" s="100">
        <v>79</v>
      </c>
      <c r="CQ96" s="100">
        <v>65032.799999999996</v>
      </c>
      <c r="CR96" s="100">
        <v>88.356053133956777</v>
      </c>
      <c r="CS96" s="100">
        <v>72734.702939873212</v>
      </c>
      <c r="CT96" s="100">
        <v>79.281719713714892</v>
      </c>
      <c r="CU96" s="100">
        <v>65264.711668330092</v>
      </c>
    </row>
    <row r="97" spans="2:99">
      <c r="C97" s="99" t="s">
        <v>263</v>
      </c>
      <c r="D97" s="100">
        <v>16</v>
      </c>
      <c r="E97" s="100">
        <v>29260.799999999999</v>
      </c>
      <c r="F97" s="100">
        <v>14</v>
      </c>
      <c r="G97" s="100">
        <v>25603.200000000001</v>
      </c>
      <c r="H97" s="100">
        <v>16</v>
      </c>
      <c r="I97" s="100">
        <v>29260.799999999999</v>
      </c>
      <c r="J97" s="100">
        <v>14</v>
      </c>
      <c r="K97" s="100">
        <v>25603.200000000001</v>
      </c>
      <c r="L97" s="100">
        <v>61.660091166534059</v>
      </c>
      <c r="M97" s="100">
        <v>112763.97472535749</v>
      </c>
      <c r="N97" s="100">
        <v>43.586657128169954</v>
      </c>
      <c r="O97" s="100">
        <v>79711.278555997211</v>
      </c>
      <c r="P97" s="100">
        <v>42.619708671531079</v>
      </c>
      <c r="Q97" s="100">
        <v>77942.923218496042</v>
      </c>
      <c r="R97" s="100">
        <v>39.526004376985362</v>
      </c>
      <c r="S97" s="100">
        <v>72285.156804630824</v>
      </c>
      <c r="T97" s="100">
        <v>8.2855429384554888</v>
      </c>
      <c r="U97" s="100">
        <v>15152.600925847397</v>
      </c>
      <c r="V97" s="100">
        <v>13.421228682706927</v>
      </c>
      <c r="W97" s="100">
        <v>24544.743014934425</v>
      </c>
      <c r="X97" s="100">
        <v>12.506378466439758</v>
      </c>
      <c r="Y97" s="100">
        <v>22871.664939425027</v>
      </c>
      <c r="Z97" s="100">
        <v>10.521678120957562</v>
      </c>
      <c r="AA97" s="100">
        <v>19242.044947607188</v>
      </c>
      <c r="AB97" s="100">
        <v>15.313502474836044</v>
      </c>
      <c r="AC97" s="100">
        <v>28005.333325980155</v>
      </c>
      <c r="AD97" s="100">
        <v>20.412741960023808</v>
      </c>
      <c r="AE97" s="100">
        <v>37330.822496491543</v>
      </c>
      <c r="AF97" s="100">
        <v>19.356400244823753</v>
      </c>
      <c r="AG97" s="100">
        <v>35398.98476773368</v>
      </c>
      <c r="AH97" s="100">
        <v>12.429546678038744</v>
      </c>
      <c r="AI97" s="100">
        <v>22731.154964797253</v>
      </c>
      <c r="AJ97" s="100">
        <v>14.332881119373219</v>
      </c>
      <c r="AK97" s="100">
        <v>26211.972991109742</v>
      </c>
      <c r="AL97" s="100">
        <v>15.200618139780097</v>
      </c>
      <c r="AM97" s="100">
        <v>27798.890454029843</v>
      </c>
      <c r="AN97" s="100">
        <v>9.2287996850912535</v>
      </c>
      <c r="AO97" s="100">
        <v>16877.628864094884</v>
      </c>
      <c r="AP97" s="100">
        <v>8.3448112988251495</v>
      </c>
      <c r="AQ97" s="100">
        <v>15260.990903291433</v>
      </c>
      <c r="AR97" s="100">
        <v>22.492914374169057</v>
      </c>
      <c r="AS97" s="100">
        <v>41135.041807480375</v>
      </c>
      <c r="AT97" s="100">
        <v>24</v>
      </c>
      <c r="AU97" s="100">
        <v>43891.199999999997</v>
      </c>
      <c r="AV97" s="100">
        <v>25.013035175082926</v>
      </c>
      <c r="AW97" s="100">
        <v>45743.838728191651</v>
      </c>
      <c r="AX97" s="100">
        <v>36.681331174385633</v>
      </c>
      <c r="AY97" s="100">
        <v>67082.818451716448</v>
      </c>
      <c r="AZ97" s="100">
        <v>30.414182420996408</v>
      </c>
      <c r="BA97" s="100">
        <v>55621.456811518226</v>
      </c>
      <c r="BB97" s="100">
        <v>33.324535964245584</v>
      </c>
      <c r="BC97" s="100">
        <v>60943.911371412323</v>
      </c>
      <c r="BD97" s="100">
        <v>41.445238725885758</v>
      </c>
      <c r="BE97" s="100">
        <v>75795.052581899872</v>
      </c>
      <c r="BF97" s="100">
        <v>39.49404656948326</v>
      </c>
      <c r="BG97" s="100">
        <v>72226.712366270978</v>
      </c>
      <c r="BH97" s="100">
        <v>11.695886231610753</v>
      </c>
      <c r="BI97" s="100">
        <v>21389.436740369747</v>
      </c>
      <c r="BJ97" s="100">
        <v>16.54083013557759</v>
      </c>
      <c r="BK97" s="100">
        <v>30249.870151944295</v>
      </c>
      <c r="BL97" s="100">
        <v>10.435146954676981</v>
      </c>
      <c r="BM97" s="100">
        <v>19083.796750713263</v>
      </c>
      <c r="BN97" s="100">
        <v>13</v>
      </c>
      <c r="BO97" s="100">
        <v>23774.399999999998</v>
      </c>
      <c r="BP97" s="100">
        <v>35</v>
      </c>
      <c r="BQ97" s="100">
        <v>64008</v>
      </c>
      <c r="BR97" s="100">
        <v>47</v>
      </c>
      <c r="BS97" s="100">
        <v>85953.599999999991</v>
      </c>
      <c r="BT97" s="100">
        <v>31</v>
      </c>
      <c r="BU97" s="100">
        <v>56692.799999999996</v>
      </c>
      <c r="BV97" s="100">
        <v>31</v>
      </c>
      <c r="BW97" s="100">
        <v>56692.799999999996</v>
      </c>
      <c r="BX97" s="100">
        <v>14.005204437552209</v>
      </c>
      <c r="BY97" s="100">
        <v>25612.717875395479</v>
      </c>
      <c r="BZ97" s="100">
        <v>8.8459288830384626</v>
      </c>
      <c r="CA97" s="100">
        <v>16177.43474130074</v>
      </c>
      <c r="CB97" s="100">
        <v>8.8292145521033181</v>
      </c>
      <c r="CC97" s="100">
        <v>16146.867572886547</v>
      </c>
      <c r="CD97" s="100">
        <v>9.333357677445715</v>
      </c>
      <c r="CE97" s="100">
        <v>17068.844520512725</v>
      </c>
      <c r="CF97" s="100">
        <v>85.619599592583626</v>
      </c>
      <c r="CG97" s="100">
        <v>156581.12373491694</v>
      </c>
      <c r="CH97" s="100">
        <v>53</v>
      </c>
      <c r="CI97" s="100">
        <v>96926.399999999994</v>
      </c>
      <c r="CJ97" s="100">
        <v>45</v>
      </c>
      <c r="CK97" s="100">
        <v>82296</v>
      </c>
      <c r="CL97" s="100">
        <v>68.707907742614395</v>
      </c>
      <c r="CM97" s="100">
        <v>125653.02167969321</v>
      </c>
      <c r="CN97" s="100">
        <v>60</v>
      </c>
      <c r="CO97" s="100">
        <v>109728</v>
      </c>
      <c r="CP97" s="100">
        <v>67</v>
      </c>
      <c r="CQ97" s="100">
        <v>122529.59999999999</v>
      </c>
      <c r="CR97" s="100">
        <v>76.335108831959317</v>
      </c>
      <c r="CS97" s="100">
        <v>139601.6470318872</v>
      </c>
      <c r="CT97" s="100">
        <v>69.238378219297218</v>
      </c>
      <c r="CU97" s="100">
        <v>126623.14608745075</v>
      </c>
    </row>
    <row r="98" spans="2:99">
      <c r="C98" s="99" t="s">
        <v>264</v>
      </c>
      <c r="D98" s="100">
        <v>16</v>
      </c>
      <c r="E98" s="100">
        <v>20217.599999999999</v>
      </c>
      <c r="F98" s="100">
        <v>15</v>
      </c>
      <c r="G98" s="100">
        <v>18954</v>
      </c>
      <c r="H98" s="100">
        <v>15</v>
      </c>
      <c r="I98" s="100">
        <v>18954</v>
      </c>
      <c r="J98" s="100">
        <v>16</v>
      </c>
      <c r="K98" s="100">
        <v>20217.599999999999</v>
      </c>
      <c r="L98" s="100">
        <v>63.704097244302993</v>
      </c>
      <c r="M98" s="100">
        <v>80496.497277901261</v>
      </c>
      <c r="N98" s="100">
        <v>53.586657128169954</v>
      </c>
      <c r="O98" s="100">
        <v>67712.099947155555</v>
      </c>
      <c r="P98" s="100">
        <v>42.575443766421721</v>
      </c>
      <c r="Q98" s="100">
        <v>53798.330743250481</v>
      </c>
      <c r="R98" s="100">
        <v>37.526004376985362</v>
      </c>
      <c r="S98" s="100">
        <v>47417.859130758698</v>
      </c>
      <c r="T98" s="100">
        <v>9.3212358057624254</v>
      </c>
      <c r="U98" s="100">
        <v>11778.313564161399</v>
      </c>
      <c r="V98" s="100">
        <v>12.497815715926366</v>
      </c>
      <c r="W98" s="100">
        <v>15792.239938644556</v>
      </c>
      <c r="X98" s="100">
        <v>13.54254835689974</v>
      </c>
      <c r="Y98" s="100">
        <v>17112.364103778509</v>
      </c>
      <c r="Z98" s="100">
        <v>12.484415398032022</v>
      </c>
      <c r="AA98" s="100">
        <v>15775.307296953262</v>
      </c>
      <c r="AB98" s="100">
        <v>15.313502474836044</v>
      </c>
      <c r="AC98" s="100">
        <v>19350.141727202823</v>
      </c>
      <c r="AD98" s="100">
        <v>20.442223528596937</v>
      </c>
      <c r="AE98" s="100">
        <v>25830.79365073509</v>
      </c>
      <c r="AF98" s="100">
        <v>20.386100265225732</v>
      </c>
      <c r="AG98" s="100">
        <v>25759.876295139235</v>
      </c>
      <c r="AH98" s="100">
        <v>13.429546678038744</v>
      </c>
      <c r="AI98" s="100">
        <v>16969.575182369754</v>
      </c>
      <c r="AJ98" s="100">
        <v>16.385441296116358</v>
      </c>
      <c r="AK98" s="100">
        <v>20704.64362177263</v>
      </c>
      <c r="AL98" s="100">
        <v>14.200618139780097</v>
      </c>
      <c r="AM98" s="100">
        <v>17943.901081426131</v>
      </c>
      <c r="AN98" s="100">
        <v>9.2287996850912535</v>
      </c>
      <c r="AO98" s="100">
        <v>11661.511282081306</v>
      </c>
      <c r="AP98" s="100">
        <v>9.4094634173548641</v>
      </c>
      <c r="AQ98" s="100">
        <v>11889.797974169605</v>
      </c>
      <c r="AR98" s="100">
        <v>24.492914374169057</v>
      </c>
      <c r="AS98" s="100">
        <v>30949.246603200019</v>
      </c>
      <c r="AT98" s="100">
        <v>28</v>
      </c>
      <c r="AU98" s="100">
        <v>35380.799999999996</v>
      </c>
      <c r="AV98" s="100">
        <v>26.109514715567016</v>
      </c>
      <c r="AW98" s="100">
        <v>32991.982794590476</v>
      </c>
      <c r="AX98" s="100">
        <v>42.712300773221344</v>
      </c>
      <c r="AY98" s="100">
        <v>53971.263257042483</v>
      </c>
      <c r="AZ98" s="100">
        <v>33.414182420996404</v>
      </c>
      <c r="BA98" s="100">
        <v>42222.160907171055</v>
      </c>
      <c r="BB98" s="100">
        <v>36.324535964245584</v>
      </c>
      <c r="BC98" s="100">
        <v>45899.683644420715</v>
      </c>
      <c r="BD98" s="100">
        <v>43.534286471062913</v>
      </c>
      <c r="BE98" s="100">
        <v>55009.924384835096</v>
      </c>
      <c r="BF98" s="100">
        <v>35.49404656948326</v>
      </c>
      <c r="BG98" s="100">
        <v>44850.277245199046</v>
      </c>
      <c r="BH98" s="100">
        <v>13.800269166352367</v>
      </c>
      <c r="BI98" s="100">
        <v>17438.02011860285</v>
      </c>
      <c r="BJ98" s="100">
        <v>16.564344489298353</v>
      </c>
      <c r="BK98" s="100">
        <v>20930.705696677396</v>
      </c>
      <c r="BL98" s="100">
        <v>11.487364589238219</v>
      </c>
      <c r="BM98" s="100">
        <v>14515.433894961412</v>
      </c>
      <c r="BN98" s="100">
        <v>13</v>
      </c>
      <c r="BO98" s="100">
        <v>16426.8</v>
      </c>
      <c r="BP98" s="100">
        <v>39</v>
      </c>
      <c r="BQ98" s="100">
        <v>49280.399999999994</v>
      </c>
      <c r="BR98" s="100">
        <v>53</v>
      </c>
      <c r="BS98" s="100">
        <v>66970.799999999988</v>
      </c>
      <c r="BT98" s="100">
        <v>27</v>
      </c>
      <c r="BU98" s="100">
        <v>34117.199999999997</v>
      </c>
      <c r="BV98" s="100">
        <v>34</v>
      </c>
      <c r="BW98" s="100">
        <v>42962.399999999994</v>
      </c>
      <c r="BX98" s="100">
        <v>13.136318059841628</v>
      </c>
      <c r="BY98" s="100">
        <v>16599.051500415881</v>
      </c>
      <c r="BZ98" s="100">
        <v>8.7613359947346172</v>
      </c>
      <c r="CA98" s="100">
        <v>11070.824162946661</v>
      </c>
      <c r="CB98" s="100">
        <v>9.9674169774538726</v>
      </c>
      <c r="CC98" s="100">
        <v>12594.828092710712</v>
      </c>
      <c r="CD98" s="100">
        <v>9.3750251048658928</v>
      </c>
      <c r="CE98" s="100">
        <v>11846.281722508542</v>
      </c>
      <c r="CF98" s="100">
        <v>88</v>
      </c>
      <c r="CG98" s="100">
        <v>111196.79999999999</v>
      </c>
      <c r="CH98" s="100">
        <v>62.148063069729972</v>
      </c>
      <c r="CI98" s="100">
        <v>78530.292494910784</v>
      </c>
      <c r="CJ98" s="100">
        <v>52</v>
      </c>
      <c r="CK98" s="100">
        <v>65707.199999999997</v>
      </c>
      <c r="CL98" s="100">
        <v>68.905926031613163</v>
      </c>
      <c r="CM98" s="100">
        <v>87069.528133546381</v>
      </c>
      <c r="CN98" s="100">
        <v>58</v>
      </c>
      <c r="CO98" s="100">
        <v>73288.799999999988</v>
      </c>
      <c r="CP98" s="100">
        <v>74</v>
      </c>
      <c r="CQ98" s="100">
        <v>93506.4</v>
      </c>
      <c r="CR98" s="100">
        <v>83.397941737951697</v>
      </c>
      <c r="CS98" s="100">
        <v>105381.63918007576</v>
      </c>
      <c r="CT98" s="100">
        <v>75.238378219297218</v>
      </c>
      <c r="CU98" s="100">
        <v>95071.21471790396</v>
      </c>
    </row>
    <row r="99" spans="2:99">
      <c r="C99" s="99" t="s">
        <v>265</v>
      </c>
      <c r="D99" s="100">
        <v>13</v>
      </c>
      <c r="E99" s="100">
        <v>71260.799999999988</v>
      </c>
      <c r="F99" s="100">
        <v>11</v>
      </c>
      <c r="G99" s="100">
        <v>60297.599999999991</v>
      </c>
      <c r="H99" s="100">
        <v>12</v>
      </c>
      <c r="I99" s="100">
        <v>65779.199999999997</v>
      </c>
      <c r="J99" s="100">
        <v>11</v>
      </c>
      <c r="K99" s="100">
        <v>60297.599999999991</v>
      </c>
      <c r="L99" s="100">
        <v>38.528072933227243</v>
      </c>
      <c r="M99" s="100">
        <v>211195.48459077845</v>
      </c>
      <c r="N99" s="100">
        <v>30.45127471397689</v>
      </c>
      <c r="O99" s="100">
        <v>166921.70747213569</v>
      </c>
      <c r="P99" s="100">
        <v>28.442649051093628</v>
      </c>
      <c r="Q99" s="100">
        <v>155911.2250384748</v>
      </c>
      <c r="R99" s="100">
        <v>23.482170678903248</v>
      </c>
      <c r="S99" s="100">
        <v>128719.86679347603</v>
      </c>
      <c r="T99" s="100">
        <v>7.2498500711485532</v>
      </c>
      <c r="U99" s="100">
        <v>39740.778150007907</v>
      </c>
      <c r="V99" s="100">
        <v>9.3446416494874853</v>
      </c>
      <c r="W99" s="100">
        <v>51223.587665830593</v>
      </c>
      <c r="X99" s="100">
        <v>8.4702085759797754</v>
      </c>
      <c r="Y99" s="100">
        <v>46430.295330090732</v>
      </c>
      <c r="Z99" s="100">
        <v>8.4098899521809418</v>
      </c>
      <c r="AA99" s="100">
        <v>46099.652761875048</v>
      </c>
      <c r="AB99" s="100">
        <v>11.256502024865854</v>
      </c>
      <c r="AC99" s="100">
        <v>61703.641499504665</v>
      </c>
      <c r="AD99" s="100">
        <v>14.353778822877549</v>
      </c>
      <c r="AE99" s="100">
        <v>78681.673995485573</v>
      </c>
      <c r="AF99" s="100">
        <v>14.267300183617815</v>
      </c>
      <c r="AG99" s="100">
        <v>78207.632686519399</v>
      </c>
      <c r="AH99" s="100">
        <v>10.337500961316156</v>
      </c>
      <c r="AI99" s="100">
        <v>56666.045269550632</v>
      </c>
      <c r="AJ99" s="100">
        <v>12.280320942630079</v>
      </c>
      <c r="AK99" s="100">
        <v>67315.807279121029</v>
      </c>
      <c r="AL99" s="100">
        <v>11.167181783150081</v>
      </c>
      <c r="AM99" s="100">
        <v>61214.023662515479</v>
      </c>
      <c r="AN99" s="100">
        <v>7.1759997577625025</v>
      </c>
      <c r="AO99" s="100">
        <v>39335.960272150929</v>
      </c>
      <c r="AP99" s="100">
        <v>6.2586084741188612</v>
      </c>
      <c r="AQ99" s="100">
        <v>34307.188211729946</v>
      </c>
      <c r="AR99" s="100">
        <v>17.427192457613184</v>
      </c>
      <c r="AS99" s="100">
        <v>95528.898175652415</v>
      </c>
      <c r="AT99" s="100">
        <v>18</v>
      </c>
      <c r="AU99" s="100">
        <v>98668.799999999988</v>
      </c>
      <c r="AV99" s="100">
        <v>19.868315864356795</v>
      </c>
      <c r="AW99" s="100">
        <v>108910.16024205819</v>
      </c>
      <c r="AX99" s="100">
        <v>24.49551358137137</v>
      </c>
      <c r="AY99" s="100">
        <v>134274.6072476453</v>
      </c>
      <c r="AZ99" s="100">
        <v>21.331345936797128</v>
      </c>
      <c r="BA99" s="100">
        <v>116929.90588714712</v>
      </c>
      <c r="BB99" s="100">
        <v>26.231811403032559</v>
      </c>
      <c r="BC99" s="100">
        <v>143792.29738686327</v>
      </c>
      <c r="BD99" s="100">
        <v>26.445238725885758</v>
      </c>
      <c r="BE99" s="100">
        <v>144962.22059981537</v>
      </c>
      <c r="BF99" s="100">
        <v>24.45287602202632</v>
      </c>
      <c r="BG99" s="100">
        <v>134040.88520233947</v>
      </c>
      <c r="BH99" s="100">
        <v>8.5045175179177974</v>
      </c>
      <c r="BI99" s="100">
        <v>46618.363226218193</v>
      </c>
      <c r="BJ99" s="100">
        <v>12.399744013253001</v>
      </c>
      <c r="BK99" s="100">
        <v>67970.43678304764</v>
      </c>
      <c r="BL99" s="100">
        <v>7.3133058073674269</v>
      </c>
      <c r="BM99" s="100">
        <v>40088.617113665285</v>
      </c>
      <c r="BN99" s="100">
        <v>9</v>
      </c>
      <c r="BO99" s="100">
        <v>49334.399999999994</v>
      </c>
      <c r="BP99" s="100">
        <v>23</v>
      </c>
      <c r="BQ99" s="100">
        <v>126076.79999999999</v>
      </c>
      <c r="BR99" s="100">
        <v>30</v>
      </c>
      <c r="BS99" s="100">
        <v>164447.99999999997</v>
      </c>
      <c r="BT99" s="100">
        <v>21.585794637500729</v>
      </c>
      <c r="BU99" s="100">
        <v>118324.69188492399</v>
      </c>
      <c r="BV99" s="100">
        <v>22</v>
      </c>
      <c r="BW99" s="100">
        <v>120595.19999999998</v>
      </c>
      <c r="BX99" s="100">
        <v>9.6555681114470922</v>
      </c>
      <c r="BY99" s="100">
        <v>52927.962159708375</v>
      </c>
      <c r="BZ99" s="100">
        <v>7.5075573298230776</v>
      </c>
      <c r="CA99" s="100">
        <v>41153.426259158179</v>
      </c>
      <c r="CB99" s="100">
        <v>8.6910121267527654</v>
      </c>
      <c r="CC99" s="100">
        <v>47640.65207400795</v>
      </c>
      <c r="CD99" s="100">
        <v>7.8750159758237501</v>
      </c>
      <c r="CE99" s="100">
        <v>43167.687573075462</v>
      </c>
      <c r="CF99" s="100">
        <v>48.008930893740626</v>
      </c>
      <c r="CG99" s="100">
        <v>263165.75558712857</v>
      </c>
      <c r="CH99" s="100">
        <v>32.177970070497082</v>
      </c>
      <c r="CI99" s="100">
        <v>176386.7607384368</v>
      </c>
      <c r="CJ99" s="100">
        <v>31</v>
      </c>
      <c r="CK99" s="100">
        <v>169929.59999999998</v>
      </c>
      <c r="CL99" s="100">
        <v>40.064348303368384</v>
      </c>
      <c r="CM99" s="100">
        <v>219616.73165974411</v>
      </c>
      <c r="CN99" s="100">
        <v>37</v>
      </c>
      <c r="CO99" s="100">
        <v>202819.19999999998</v>
      </c>
      <c r="CP99" s="100">
        <v>40</v>
      </c>
      <c r="CQ99" s="100">
        <v>219263.99999999997</v>
      </c>
      <c r="CR99" s="100">
        <v>45.272275925966952</v>
      </c>
      <c r="CS99" s="100">
        <v>248164.5077157804</v>
      </c>
      <c r="CT99" s="100">
        <v>43.173365977670699</v>
      </c>
      <c r="CU99" s="100">
        <v>236659.12294319968</v>
      </c>
    </row>
    <row r="100" spans="2:99">
      <c r="C100" s="99" t="s">
        <v>266</v>
      </c>
      <c r="D100" s="100">
        <v>15</v>
      </c>
      <c r="E100" s="100">
        <v>24335.999999999996</v>
      </c>
      <c r="F100" s="100">
        <v>15</v>
      </c>
      <c r="G100" s="100">
        <v>24335.999999999996</v>
      </c>
      <c r="H100" s="100">
        <v>17</v>
      </c>
      <c r="I100" s="100">
        <v>27580.799999999999</v>
      </c>
      <c r="J100" s="100">
        <v>15</v>
      </c>
      <c r="K100" s="100">
        <v>24335.999999999996</v>
      </c>
      <c r="L100" s="100">
        <v>61.660091166534059</v>
      </c>
      <c r="M100" s="100">
        <v>100037.33190858485</v>
      </c>
      <c r="N100" s="100">
        <v>46.631784599567645</v>
      </c>
      <c r="O100" s="100">
        <v>75655.407334338539</v>
      </c>
      <c r="P100" s="100">
        <v>39.575443766421721</v>
      </c>
      <c r="Q100" s="100">
        <v>64207.199966642591</v>
      </c>
      <c r="R100" s="100">
        <v>41.569838075067473</v>
      </c>
      <c r="S100" s="100">
        <v>67442.905292989468</v>
      </c>
      <c r="T100" s="100">
        <v>9.3212358057624254</v>
      </c>
      <c r="U100" s="100">
        <v>15122.772971268958</v>
      </c>
      <c r="V100" s="100">
        <v>14.459522199316647</v>
      </c>
      <c r="W100" s="100">
        <v>23459.128816171324</v>
      </c>
      <c r="X100" s="100">
        <v>11.54254835689974</v>
      </c>
      <c r="Y100" s="100">
        <v>18726.630454234135</v>
      </c>
      <c r="Z100" s="100">
        <v>11.484415398032022</v>
      </c>
      <c r="AA100" s="100">
        <v>18632.315541767151</v>
      </c>
      <c r="AB100" s="100">
        <v>17.285002249850947</v>
      </c>
      <c r="AC100" s="100">
        <v>28043.187650158176</v>
      </c>
      <c r="AD100" s="100">
        <v>20.471705097170066</v>
      </c>
      <c r="AE100" s="100">
        <v>33213.294349648713</v>
      </c>
      <c r="AF100" s="100">
        <v>18.297000204019795</v>
      </c>
      <c r="AG100" s="100">
        <v>29685.053131001714</v>
      </c>
      <c r="AH100" s="100">
        <v>14.46022858361294</v>
      </c>
      <c r="AI100" s="100">
        <v>23460.27485405363</v>
      </c>
      <c r="AJ100" s="100">
        <v>14.315361060458839</v>
      </c>
      <c r="AK100" s="100">
        <v>23225.241784488418</v>
      </c>
      <c r="AL100" s="100">
        <v>14.234054496410113</v>
      </c>
      <c r="AM100" s="100">
        <v>23093.330014975767</v>
      </c>
      <c r="AN100" s="100">
        <v>8.2287996850912535</v>
      </c>
      <c r="AO100" s="100">
        <v>13350.404609092049</v>
      </c>
      <c r="AP100" s="100">
        <v>8.3663620050017204</v>
      </c>
      <c r="AQ100" s="100">
        <v>13573.585716914789</v>
      </c>
      <c r="AR100" s="100">
        <v>22.460053415891121</v>
      </c>
      <c r="AS100" s="100">
        <v>36439.19066194175</v>
      </c>
      <c r="AT100" s="100">
        <v>28</v>
      </c>
      <c r="AU100" s="100">
        <v>45427.199999999997</v>
      </c>
      <c r="AV100" s="100">
        <v>26.964795404840881</v>
      </c>
      <c r="AW100" s="100">
        <v>43747.684064813839</v>
      </c>
      <c r="AX100" s="100">
        <v>36.774239970892765</v>
      </c>
      <c r="AY100" s="100">
        <v>59662.526928776417</v>
      </c>
      <c r="AZ100" s="100">
        <v>28.45560066309605</v>
      </c>
      <c r="BA100" s="100">
        <v>46166.366515807029</v>
      </c>
      <c r="BB100" s="100">
        <v>33.324535964245584</v>
      </c>
      <c r="BC100" s="100">
        <v>54065.727148392034</v>
      </c>
      <c r="BD100" s="100">
        <v>40.489762598474336</v>
      </c>
      <c r="BE100" s="100">
        <v>65690.590839764758</v>
      </c>
      <c r="BF100" s="100">
        <v>41.452876022026324</v>
      </c>
      <c r="BG100" s="100">
        <v>67253.146058135506</v>
      </c>
      <c r="BH100" s="100">
        <v>11.817666322142637</v>
      </c>
      <c r="BI100" s="100">
        <v>19172.981841044213</v>
      </c>
      <c r="BJ100" s="100">
        <v>17.611373196739883</v>
      </c>
      <c r="BK100" s="100">
        <v>28572.691874390785</v>
      </c>
      <c r="BL100" s="100">
        <v>11.46995871105114</v>
      </c>
      <c r="BM100" s="100">
        <v>18608.861012809368</v>
      </c>
      <c r="BN100" s="100">
        <v>12</v>
      </c>
      <c r="BO100" s="100">
        <v>19468.8</v>
      </c>
      <c r="BP100" s="100">
        <v>36</v>
      </c>
      <c r="BQ100" s="100">
        <v>58406.399999999994</v>
      </c>
      <c r="BR100" s="100">
        <v>50</v>
      </c>
      <c r="BS100" s="100">
        <v>81120</v>
      </c>
      <c r="BT100" s="100">
        <v>30</v>
      </c>
      <c r="BU100" s="100">
        <v>48671.999999999993</v>
      </c>
      <c r="BV100" s="100">
        <v>35</v>
      </c>
      <c r="BW100" s="100">
        <v>56783.999999999993</v>
      </c>
      <c r="BX100" s="100">
        <v>14.048908978315348</v>
      </c>
      <c r="BY100" s="100">
        <v>22792.94992641882</v>
      </c>
      <c r="BZ100" s="100">
        <v>9.7613359947346172</v>
      </c>
      <c r="CA100" s="100">
        <v>15836.791517857442</v>
      </c>
      <c r="CB100" s="100">
        <v>8.8752820272201696</v>
      </c>
      <c r="CC100" s="100">
        <v>14399.257560962002</v>
      </c>
      <c r="CD100" s="100">
        <v>9.3750251048658928</v>
      </c>
      <c r="CE100" s="100">
        <v>15210.040730134424</v>
      </c>
      <c r="CF100" s="100">
        <v>88</v>
      </c>
      <c r="CG100" s="100">
        <v>142771.19999999998</v>
      </c>
      <c r="CH100" s="100">
        <v>51</v>
      </c>
      <c r="CI100" s="100">
        <v>82742.399999999994</v>
      </c>
      <c r="CJ100" s="100">
        <v>51</v>
      </c>
      <c r="CK100" s="100">
        <v>82742.399999999994</v>
      </c>
      <c r="CL100" s="100">
        <v>74.831669173238623</v>
      </c>
      <c r="CM100" s="100">
        <v>121406.90006666233</v>
      </c>
      <c r="CN100" s="100">
        <v>59</v>
      </c>
      <c r="CO100" s="100">
        <v>95721.599999999991</v>
      </c>
      <c r="CP100" s="100">
        <v>78</v>
      </c>
      <c r="CQ100" s="100">
        <v>126547.19999999998</v>
      </c>
      <c r="CR100" s="100">
        <v>76.335108831959317</v>
      </c>
      <c r="CS100" s="100">
        <v>123846.08056897079</v>
      </c>
      <c r="CT100" s="100">
        <v>69.260048966506048</v>
      </c>
      <c r="CU100" s="100">
        <v>112367.5034432594</v>
      </c>
    </row>
    <row r="101" spans="2:99">
      <c r="C101" s="99" t="s">
        <v>267</v>
      </c>
      <c r="D101" s="100">
        <v>15</v>
      </c>
      <c r="E101" s="100">
        <v>17855.999999999996</v>
      </c>
      <c r="F101" s="100">
        <v>16</v>
      </c>
      <c r="G101" s="100">
        <v>19046.399999999998</v>
      </c>
      <c r="H101" s="100">
        <v>16</v>
      </c>
      <c r="I101" s="100">
        <v>19046.399999999998</v>
      </c>
      <c r="J101" s="100">
        <v>16</v>
      </c>
      <c r="K101" s="100">
        <v>19046.399999999998</v>
      </c>
      <c r="L101" s="100">
        <v>62.660091166534059</v>
      </c>
      <c r="M101" s="100">
        <v>74590.572524642135</v>
      </c>
      <c r="N101" s="100">
        <v>46.676912070965329</v>
      </c>
      <c r="O101" s="100">
        <v>55564.196129277123</v>
      </c>
      <c r="P101" s="100">
        <v>40.619708671531079</v>
      </c>
      <c r="Q101" s="100">
        <v>48353.701202590593</v>
      </c>
      <c r="R101" s="100">
        <v>41.526004376985362</v>
      </c>
      <c r="S101" s="100">
        <v>49432.555610363372</v>
      </c>
      <c r="T101" s="100">
        <v>9.3569286730693619</v>
      </c>
      <c r="U101" s="100">
        <v>11138.487892421766</v>
      </c>
      <c r="V101" s="100">
        <v>13.421228682706927</v>
      </c>
      <c r="W101" s="100">
        <v>15976.630623894323</v>
      </c>
      <c r="X101" s="100">
        <v>11.506378466439758</v>
      </c>
      <c r="Y101" s="100">
        <v>13697.192926449887</v>
      </c>
      <c r="Z101" s="100">
        <v>10.484415398032022</v>
      </c>
      <c r="AA101" s="100">
        <v>12480.648089817318</v>
      </c>
      <c r="AB101" s="100">
        <v>15.285002249850949</v>
      </c>
      <c r="AC101" s="100">
        <v>18195.266678222568</v>
      </c>
      <c r="AD101" s="100">
        <v>19.412741960023808</v>
      </c>
      <c r="AE101" s="100">
        <v>23108.92802921234</v>
      </c>
      <c r="AF101" s="100">
        <v>21.356400244823753</v>
      </c>
      <c r="AG101" s="100">
        <v>25422.658851438191</v>
      </c>
      <c r="AH101" s="100">
        <v>13.429546678038744</v>
      </c>
      <c r="AI101" s="100">
        <v>15986.532365537318</v>
      </c>
      <c r="AJ101" s="100">
        <v>14.3504011782876</v>
      </c>
      <c r="AK101" s="100">
        <v>17082.717562633556</v>
      </c>
      <c r="AL101" s="100">
        <v>15.234054496410113</v>
      </c>
      <c r="AM101" s="100">
        <v>18134.618472526596</v>
      </c>
      <c r="AN101" s="100">
        <v>9.2463996608675032</v>
      </c>
      <c r="AO101" s="100">
        <v>11006.914156296674</v>
      </c>
      <c r="AP101" s="100">
        <v>9.4094634173548641</v>
      </c>
      <c r="AQ101" s="100">
        <v>11201.02525201923</v>
      </c>
      <c r="AR101" s="100">
        <v>23.59149724900287</v>
      </c>
      <c r="AS101" s="100">
        <v>28083.318325213015</v>
      </c>
      <c r="AT101" s="100">
        <v>25</v>
      </c>
      <c r="AU101" s="100">
        <v>29759.999999999996</v>
      </c>
      <c r="AV101" s="100">
        <v>30.205994256051103</v>
      </c>
      <c r="AW101" s="100">
        <v>35957.215562403231</v>
      </c>
      <c r="AX101" s="100">
        <v>35.712300773221344</v>
      </c>
      <c r="AY101" s="100">
        <v>42511.922840442683</v>
      </c>
      <c r="AZ101" s="100">
        <v>33.45560066309605</v>
      </c>
      <c r="BA101" s="100">
        <v>39825.547029349531</v>
      </c>
      <c r="BB101" s="100">
        <v>35.324535964245584</v>
      </c>
      <c r="BC101" s="100">
        <v>42050.327611837936</v>
      </c>
      <c r="BD101" s="100">
        <v>45.489762598474336</v>
      </c>
      <c r="BE101" s="100">
        <v>54151.01339722384</v>
      </c>
      <c r="BF101" s="100">
        <v>39.49404656948326</v>
      </c>
      <c r="BG101" s="100">
        <v>47013.713036312867</v>
      </c>
      <c r="BH101" s="100">
        <v>13.887254945303711</v>
      </c>
      <c r="BI101" s="100">
        <v>16531.388286889534</v>
      </c>
      <c r="BJ101" s="100">
        <v>18.634887550460647</v>
      </c>
      <c r="BK101" s="100">
        <v>22182.970140068352</v>
      </c>
      <c r="BL101" s="100">
        <v>10.504770467425299</v>
      </c>
      <c r="BM101" s="100">
        <v>12504.878764423074</v>
      </c>
      <c r="BN101" s="100">
        <v>14</v>
      </c>
      <c r="BO101" s="100">
        <v>16665.599999999999</v>
      </c>
      <c r="BP101" s="100">
        <v>34</v>
      </c>
      <c r="BQ101" s="100">
        <v>40473.599999999999</v>
      </c>
      <c r="BR101" s="100">
        <v>51</v>
      </c>
      <c r="BS101" s="100">
        <v>60710.399999999994</v>
      </c>
      <c r="BT101" s="100">
        <v>32</v>
      </c>
      <c r="BU101" s="100">
        <v>38092.799999999996</v>
      </c>
      <c r="BV101" s="100">
        <v>35</v>
      </c>
      <c r="BW101" s="100">
        <v>41663.999999999993</v>
      </c>
      <c r="BX101" s="100">
        <v>13.96149989678907</v>
      </c>
      <c r="BY101" s="100">
        <v>16619.769477137706</v>
      </c>
      <c r="BZ101" s="100">
        <v>9.8036324388865399</v>
      </c>
      <c r="CA101" s="100">
        <v>11670.244055250536</v>
      </c>
      <c r="CB101" s="100">
        <v>9.9213495023370211</v>
      </c>
      <c r="CC101" s="100">
        <v>11810.374447581988</v>
      </c>
      <c r="CD101" s="100">
        <v>10.375025104865893</v>
      </c>
      <c r="CE101" s="100">
        <v>12350.429884832358</v>
      </c>
      <c r="CF101" s="100">
        <v>88</v>
      </c>
      <c r="CG101" s="100">
        <v>104755.19999999998</v>
      </c>
      <c r="CH101" s="100">
        <v>55</v>
      </c>
      <c r="CI101" s="100">
        <v>65471.999999999993</v>
      </c>
      <c r="CJ101" s="100">
        <v>56</v>
      </c>
      <c r="CK101" s="100">
        <v>66662.399999999994</v>
      </c>
      <c r="CL101" s="100">
        <v>72.930678317738</v>
      </c>
      <c r="CM101" s="100">
        <v>86816.679469435301</v>
      </c>
      <c r="CN101" s="100">
        <v>57</v>
      </c>
      <c r="CO101" s="100">
        <v>67852.799999999988</v>
      </c>
      <c r="CP101" s="100">
        <v>76</v>
      </c>
      <c r="CQ101" s="100">
        <v>90470.399999999994</v>
      </c>
      <c r="CR101" s="100">
        <v>79.356053133956777</v>
      </c>
      <c r="CS101" s="100">
        <v>94465.445650662135</v>
      </c>
      <c r="CT101" s="100">
        <v>74.281719713714892</v>
      </c>
      <c r="CU101" s="100">
        <v>88424.959147206202</v>
      </c>
    </row>
    <row r="102" spans="2:99">
      <c r="C102" s="99" t="s">
        <v>268</v>
      </c>
      <c r="D102" s="100">
        <v>14</v>
      </c>
      <c r="E102" s="100">
        <v>27148.799999999996</v>
      </c>
      <c r="F102" s="100">
        <v>14</v>
      </c>
      <c r="G102" s="100">
        <v>27148.799999999996</v>
      </c>
      <c r="H102" s="100">
        <v>17</v>
      </c>
      <c r="I102" s="100">
        <v>32966.399999999994</v>
      </c>
      <c r="J102" s="100">
        <v>16</v>
      </c>
      <c r="K102" s="100">
        <v>31027.199999999997</v>
      </c>
      <c r="L102" s="100">
        <v>56.660091166534059</v>
      </c>
      <c r="M102" s="100">
        <v>109875.24879014284</v>
      </c>
      <c r="N102" s="100">
        <v>44.631784599567645</v>
      </c>
      <c r="O102" s="100">
        <v>86549.956695481567</v>
      </c>
      <c r="P102" s="100">
        <v>41.619708671531079</v>
      </c>
      <c r="Q102" s="100">
        <v>80708.939055833063</v>
      </c>
      <c r="R102" s="100">
        <v>35.569838075067473</v>
      </c>
      <c r="S102" s="100">
        <v>68977.029995170844</v>
      </c>
      <c r="T102" s="100">
        <v>9.3569286730693619</v>
      </c>
      <c r="U102" s="100">
        <v>18144.956082816105</v>
      </c>
      <c r="V102" s="100">
        <v>14.421228682706927</v>
      </c>
      <c r="W102" s="100">
        <v>27965.64666150527</v>
      </c>
      <c r="X102" s="100">
        <v>11.506378466439758</v>
      </c>
      <c r="Y102" s="100">
        <v>22313.169122119976</v>
      </c>
      <c r="Z102" s="100">
        <v>10.558940843883102</v>
      </c>
      <c r="AA102" s="100">
        <v>20475.898084458109</v>
      </c>
      <c r="AB102" s="100">
        <v>15.285002249850949</v>
      </c>
      <c r="AC102" s="100">
        <v>29640.676362910959</v>
      </c>
      <c r="AD102" s="100">
        <v>17.412741960023808</v>
      </c>
      <c r="AE102" s="100">
        <v>33766.789208878166</v>
      </c>
      <c r="AF102" s="100">
        <v>19.297000204019795</v>
      </c>
      <c r="AG102" s="100">
        <v>37420.742795635182</v>
      </c>
      <c r="AH102" s="100">
        <v>13.429546678038744</v>
      </c>
      <c r="AI102" s="100">
        <v>26042.576918052728</v>
      </c>
      <c r="AJ102" s="100">
        <v>15.3504011782876</v>
      </c>
      <c r="AK102" s="100">
        <v>29767.497964935312</v>
      </c>
      <c r="AL102" s="100">
        <v>13.217336318095105</v>
      </c>
      <c r="AM102" s="100">
        <v>25631.058588050026</v>
      </c>
      <c r="AN102" s="100">
        <v>9.2111997093150038</v>
      </c>
      <c r="AO102" s="100">
        <v>17862.358476303652</v>
      </c>
      <c r="AP102" s="100">
        <v>7.3879127111782923</v>
      </c>
      <c r="AQ102" s="100">
        <v>14326.640329516944</v>
      </c>
      <c r="AR102" s="100">
        <v>23.460053415891121</v>
      </c>
      <c r="AS102" s="100">
        <v>45493.735584096059</v>
      </c>
      <c r="AT102" s="100">
        <v>25</v>
      </c>
      <c r="AU102" s="100">
        <v>48479.999999999993</v>
      </c>
      <c r="AV102" s="100">
        <v>23.964795404840881</v>
      </c>
      <c r="AW102" s="100">
        <v>46472.531249067433</v>
      </c>
      <c r="AX102" s="100">
        <v>33.650361575549923</v>
      </c>
      <c r="AY102" s="100">
        <v>65254.781167306406</v>
      </c>
      <c r="AZ102" s="100">
        <v>31.414182420996408</v>
      </c>
      <c r="BA102" s="100">
        <v>60918.382550796225</v>
      </c>
      <c r="BB102" s="100">
        <v>32.278173683639075</v>
      </c>
      <c r="BC102" s="100">
        <v>62593.83440731289</v>
      </c>
      <c r="BD102" s="100">
        <v>40.445238725885758</v>
      </c>
      <c r="BE102" s="100">
        <v>78431.406937237654</v>
      </c>
      <c r="BF102" s="100">
        <v>35.49404656948326</v>
      </c>
      <c r="BG102" s="100">
        <v>68830.055107541935</v>
      </c>
      <c r="BH102" s="100">
        <v>11.782872010562098</v>
      </c>
      <c r="BI102" s="100">
        <v>22849.34540288202</v>
      </c>
      <c r="BJ102" s="100">
        <v>18.54083013557759</v>
      </c>
      <c r="BK102" s="100">
        <v>35954.377798912057</v>
      </c>
      <c r="BL102" s="100">
        <v>9.4873645892382186</v>
      </c>
      <c r="BM102" s="100">
        <v>18397.897411450751</v>
      </c>
      <c r="BN102" s="100">
        <v>12</v>
      </c>
      <c r="BO102" s="100">
        <v>23270.399999999998</v>
      </c>
      <c r="BP102" s="100">
        <v>32</v>
      </c>
      <c r="BQ102" s="100">
        <v>62054.399999999994</v>
      </c>
      <c r="BR102" s="100">
        <v>45</v>
      </c>
      <c r="BS102" s="100">
        <v>87263.999999999985</v>
      </c>
      <c r="BT102" s="100">
        <v>28.800586004584332</v>
      </c>
      <c r="BU102" s="100">
        <v>55850.096380089934</v>
      </c>
      <c r="BV102" s="100">
        <v>32</v>
      </c>
      <c r="BW102" s="100">
        <v>62054.399999999994</v>
      </c>
      <c r="BX102" s="100">
        <v>12.87409081526279</v>
      </c>
      <c r="BY102" s="100">
        <v>24965.436908957599</v>
      </c>
      <c r="BZ102" s="100">
        <v>8.8459288830384626</v>
      </c>
      <c r="CA102" s="100">
        <v>17154.025289988185</v>
      </c>
      <c r="CB102" s="100">
        <v>9.8292145521033181</v>
      </c>
      <c r="CC102" s="100">
        <v>19060.812859438753</v>
      </c>
      <c r="CD102" s="100">
        <v>9.1666879677650002</v>
      </c>
      <c r="CE102" s="100">
        <v>17776.041307089887</v>
      </c>
      <c r="CF102" s="100">
        <v>76</v>
      </c>
      <c r="CG102" s="100">
        <v>147379.19999999998</v>
      </c>
      <c r="CH102" s="100">
        <v>51</v>
      </c>
      <c r="CI102" s="100">
        <v>98899.199999999997</v>
      </c>
      <c r="CJ102" s="100">
        <v>46</v>
      </c>
      <c r="CK102" s="100">
        <v>89203.199999999997</v>
      </c>
      <c r="CL102" s="100">
        <v>58</v>
      </c>
      <c r="CM102" s="100">
        <v>112473.59999999999</v>
      </c>
      <c r="CN102" s="100">
        <v>61</v>
      </c>
      <c r="CO102" s="100">
        <v>118291.19999999998</v>
      </c>
      <c r="CP102" s="100">
        <v>64</v>
      </c>
      <c r="CQ102" s="100">
        <v>124108.79999999999</v>
      </c>
      <c r="CR102" s="100">
        <v>69.356053133956777</v>
      </c>
      <c r="CS102" s="100">
        <v>134495.25823736898</v>
      </c>
      <c r="CT102" s="100">
        <v>74.216707472088373</v>
      </c>
      <c r="CU102" s="100">
        <v>143921.03912987377</v>
      </c>
    </row>
    <row r="103" spans="2:99">
      <c r="C103" s="99" t="s">
        <v>269</v>
      </c>
      <c r="D103" s="100">
        <v>14</v>
      </c>
      <c r="E103" s="100">
        <v>28392</v>
      </c>
      <c r="F103" s="100">
        <v>14</v>
      </c>
      <c r="G103" s="100">
        <v>28392</v>
      </c>
      <c r="H103" s="100">
        <v>15</v>
      </c>
      <c r="I103" s="100">
        <v>30420</v>
      </c>
      <c r="J103" s="100">
        <v>15</v>
      </c>
      <c r="K103" s="100">
        <v>30420</v>
      </c>
      <c r="L103" s="100">
        <v>56.704097244302993</v>
      </c>
      <c r="M103" s="100">
        <v>114995.90921144647</v>
      </c>
      <c r="N103" s="100">
        <v>40.631784599567645</v>
      </c>
      <c r="O103" s="100">
        <v>82401.259167923185</v>
      </c>
      <c r="P103" s="100">
        <v>35.663973576640444</v>
      </c>
      <c r="Q103" s="100">
        <v>72326.538413426824</v>
      </c>
      <c r="R103" s="100">
        <v>39.613671773149591</v>
      </c>
      <c r="S103" s="100">
        <v>80336.526355947368</v>
      </c>
      <c r="T103" s="100">
        <v>10.356928673069362</v>
      </c>
      <c r="U103" s="100">
        <v>21003.851348984666</v>
      </c>
      <c r="V103" s="100">
        <v>13.459522199316647</v>
      </c>
      <c r="W103" s="100">
        <v>27295.91102021416</v>
      </c>
      <c r="X103" s="100">
        <v>10.506378466439758</v>
      </c>
      <c r="Y103" s="100">
        <v>21306.93552993983</v>
      </c>
      <c r="Z103" s="100">
        <v>10.558940843883102</v>
      </c>
      <c r="AA103" s="100">
        <v>21413.532031394931</v>
      </c>
      <c r="AB103" s="100">
        <v>14.313502474836044</v>
      </c>
      <c r="AC103" s="100">
        <v>29027.783018967497</v>
      </c>
      <c r="AD103" s="100">
        <v>19.412741960023808</v>
      </c>
      <c r="AE103" s="100">
        <v>39369.040694928284</v>
      </c>
      <c r="AF103" s="100">
        <v>19.326700224421774</v>
      </c>
      <c r="AG103" s="100">
        <v>39194.548055127358</v>
      </c>
      <c r="AH103" s="100">
        <v>12.368182866890352</v>
      </c>
      <c r="AI103" s="100">
        <v>25082.674854053635</v>
      </c>
      <c r="AJ103" s="100">
        <v>15.3504011782876</v>
      </c>
      <c r="AK103" s="100">
        <v>31130.613589567252</v>
      </c>
      <c r="AL103" s="100">
        <v>13.183899961465089</v>
      </c>
      <c r="AM103" s="100">
        <v>26736.949121851201</v>
      </c>
      <c r="AN103" s="100">
        <v>9.2111997093150038</v>
      </c>
      <c r="AO103" s="100">
        <v>18680.313010490827</v>
      </c>
      <c r="AP103" s="100">
        <v>9.3879127111782932</v>
      </c>
      <c r="AQ103" s="100">
        <v>19038.686978269579</v>
      </c>
      <c r="AR103" s="100">
        <v>21.525775332446997</v>
      </c>
      <c r="AS103" s="100">
        <v>43654.272374202512</v>
      </c>
      <c r="AT103" s="100">
        <v>26</v>
      </c>
      <c r="AU103" s="100">
        <v>52728</v>
      </c>
      <c r="AV103" s="100">
        <v>28.061274945324971</v>
      </c>
      <c r="AW103" s="100">
        <v>56908.265589119044</v>
      </c>
      <c r="AX103" s="100">
        <v>38.650361575549923</v>
      </c>
      <c r="AY103" s="100">
        <v>78382.93327521524</v>
      </c>
      <c r="AZ103" s="100">
        <v>26.414182420996408</v>
      </c>
      <c r="BA103" s="100">
        <v>53567.961949780714</v>
      </c>
      <c r="BB103" s="100">
        <v>30.278173683639071</v>
      </c>
      <c r="BC103" s="100">
        <v>61404.136230420037</v>
      </c>
      <c r="BD103" s="100">
        <v>40.445238725885758</v>
      </c>
      <c r="BE103" s="100">
        <v>82022.944136096325</v>
      </c>
      <c r="BF103" s="100">
        <v>34.49404656948326</v>
      </c>
      <c r="BG103" s="100">
        <v>69953.926442912052</v>
      </c>
      <c r="BH103" s="100">
        <v>12.76547485477183</v>
      </c>
      <c r="BI103" s="100">
        <v>25888.38300547727</v>
      </c>
      <c r="BJ103" s="100">
        <v>15.493801428136059</v>
      </c>
      <c r="BK103" s="100">
        <v>31421.429296259928</v>
      </c>
      <c r="BL103" s="100">
        <v>11.435146954676981</v>
      </c>
      <c r="BM103" s="100">
        <v>23190.478024084918</v>
      </c>
      <c r="BN103" s="100">
        <v>13</v>
      </c>
      <c r="BO103" s="100">
        <v>26364</v>
      </c>
      <c r="BP103" s="100">
        <v>36</v>
      </c>
      <c r="BQ103" s="100">
        <v>73008</v>
      </c>
      <c r="BR103" s="100">
        <v>42</v>
      </c>
      <c r="BS103" s="100">
        <v>85176</v>
      </c>
      <c r="BT103" s="100">
        <v>27</v>
      </c>
      <c r="BU103" s="100">
        <v>54756</v>
      </c>
      <c r="BV103" s="100">
        <v>31</v>
      </c>
      <c r="BW103" s="100">
        <v>62868</v>
      </c>
      <c r="BX103" s="100">
        <v>13.005204437552209</v>
      </c>
      <c r="BY103" s="100">
        <v>26374.554599355881</v>
      </c>
      <c r="BZ103" s="100">
        <v>8.7613359947346172</v>
      </c>
      <c r="CA103" s="100">
        <v>17767.989397321802</v>
      </c>
      <c r="CB103" s="100">
        <v>10.87528202722017</v>
      </c>
      <c r="CC103" s="100">
        <v>22055.071951202503</v>
      </c>
      <c r="CD103" s="100">
        <v>10.250022822605358</v>
      </c>
      <c r="CE103" s="100">
        <v>20787.046284243665</v>
      </c>
      <c r="CF103" s="100">
        <v>87</v>
      </c>
      <c r="CG103" s="100">
        <v>176436</v>
      </c>
      <c r="CH103" s="100">
        <v>51</v>
      </c>
      <c r="CI103" s="100">
        <v>103428</v>
      </c>
      <c r="CJ103" s="100">
        <v>45</v>
      </c>
      <c r="CK103" s="100">
        <v>91260</v>
      </c>
      <c r="CL103" s="100">
        <v>65</v>
      </c>
      <c r="CM103" s="100">
        <v>131820</v>
      </c>
      <c r="CN103" s="100">
        <v>57</v>
      </c>
      <c r="CO103" s="100">
        <v>115596</v>
      </c>
      <c r="CP103" s="100">
        <v>69</v>
      </c>
      <c r="CQ103" s="100">
        <v>139932</v>
      </c>
      <c r="CR103" s="100">
        <v>69.376997435954237</v>
      </c>
      <c r="CS103" s="100">
        <v>140696.55080011519</v>
      </c>
      <c r="CT103" s="100">
        <v>68.260048966506048</v>
      </c>
      <c r="CU103" s="100">
        <v>138431.37930407427</v>
      </c>
    </row>
    <row r="104" spans="2:99">
      <c r="C104" s="99" t="s">
        <v>270</v>
      </c>
      <c r="D104" s="100">
        <v>15</v>
      </c>
      <c r="E104" s="100">
        <v>31086</v>
      </c>
      <c r="F104" s="100">
        <v>14</v>
      </c>
      <c r="G104" s="100">
        <v>29013.600000000002</v>
      </c>
      <c r="H104" s="100">
        <v>16</v>
      </c>
      <c r="I104" s="100">
        <v>33158.400000000001</v>
      </c>
      <c r="J104" s="100">
        <v>13</v>
      </c>
      <c r="K104" s="100">
        <v>26941.200000000001</v>
      </c>
      <c r="L104" s="100">
        <v>52.704097244302993</v>
      </c>
      <c r="M104" s="100">
        <v>109223.97112909352</v>
      </c>
      <c r="N104" s="100">
        <v>46.541529656772269</v>
      </c>
      <c r="O104" s="100">
        <v>96452.666060694857</v>
      </c>
      <c r="P104" s="100">
        <v>39.619708671531079</v>
      </c>
      <c r="Q104" s="100">
        <v>82107.884250881005</v>
      </c>
      <c r="R104" s="100">
        <v>33.569838075067473</v>
      </c>
      <c r="S104" s="100">
        <v>69570.132426769836</v>
      </c>
      <c r="T104" s="100">
        <v>10.285542938455489</v>
      </c>
      <c r="U104" s="100">
        <v>21315.759185655155</v>
      </c>
      <c r="V104" s="100">
        <v>13.459522199316647</v>
      </c>
      <c r="W104" s="100">
        <v>27893.513805863819</v>
      </c>
      <c r="X104" s="100">
        <v>11.54254835689974</v>
      </c>
      <c r="Y104" s="100">
        <v>23920.777214839021</v>
      </c>
      <c r="Z104" s="100">
        <v>10.558940843883102</v>
      </c>
      <c r="AA104" s="100">
        <v>21882.349004863343</v>
      </c>
      <c r="AB104" s="100">
        <v>16.285002249850947</v>
      </c>
      <c r="AC104" s="100">
        <v>33749.038662591105</v>
      </c>
      <c r="AD104" s="100">
        <v>17.471705097170066</v>
      </c>
      <c r="AE104" s="100">
        <v>36208.361643375247</v>
      </c>
      <c r="AF104" s="100">
        <v>18.326700224421774</v>
      </c>
      <c r="AG104" s="100">
        <v>37980.253545091684</v>
      </c>
      <c r="AH104" s="100">
        <v>13.429546678038744</v>
      </c>
      <c r="AI104" s="100">
        <v>27831.392535567495</v>
      </c>
      <c r="AJ104" s="100">
        <v>13.315361060458839</v>
      </c>
      <c r="AK104" s="100">
        <v>27594.754261694899</v>
      </c>
      <c r="AL104" s="100">
        <v>13.200618139780097</v>
      </c>
      <c r="AM104" s="100">
        <v>27356.961032880274</v>
      </c>
      <c r="AN104" s="100">
        <v>9.2111997093150038</v>
      </c>
      <c r="AO104" s="100">
        <v>19089.290277584416</v>
      </c>
      <c r="AP104" s="100">
        <v>8.3663620050017204</v>
      </c>
      <c r="AQ104" s="100">
        <v>17338.448619165567</v>
      </c>
      <c r="AR104" s="100">
        <v>22.492914374169057</v>
      </c>
      <c r="AS104" s="100">
        <v>46614.315749027955</v>
      </c>
      <c r="AT104" s="100">
        <v>24</v>
      </c>
      <c r="AU104" s="100">
        <v>49737.600000000006</v>
      </c>
      <c r="AV104" s="100">
        <v>28.964795404840881</v>
      </c>
      <c r="AW104" s="100">
        <v>60026.641996992243</v>
      </c>
      <c r="AX104" s="100">
        <v>35.743270372057054</v>
      </c>
      <c r="AY104" s="100">
        <v>74074.353519051045</v>
      </c>
      <c r="AZ104" s="100">
        <v>31.372764178896766</v>
      </c>
      <c r="BA104" s="100">
        <v>65016.91648434566</v>
      </c>
      <c r="BB104" s="100">
        <v>33.278173683639075</v>
      </c>
      <c r="BC104" s="100">
        <v>68965.687141973627</v>
      </c>
      <c r="BD104" s="100">
        <v>39.445238725885758</v>
      </c>
      <c r="BE104" s="100">
        <v>81746.312735525644</v>
      </c>
      <c r="BF104" s="100">
        <v>34.49404656948326</v>
      </c>
      <c r="BG104" s="100">
        <v>71485.462110597116</v>
      </c>
      <c r="BH104" s="100">
        <v>11.800269166352367</v>
      </c>
      <c r="BI104" s="100">
        <v>24454.877820348647</v>
      </c>
      <c r="BJ104" s="100">
        <v>15.517315781856825</v>
      </c>
      <c r="BK104" s="100">
        <v>32158.085226320083</v>
      </c>
      <c r="BL104" s="100">
        <v>9.5047704674252991</v>
      </c>
      <c r="BM104" s="100">
        <v>19697.68631669219</v>
      </c>
      <c r="BN104" s="100">
        <v>13</v>
      </c>
      <c r="BO104" s="100">
        <v>26941.200000000001</v>
      </c>
      <c r="BP104" s="100">
        <v>32</v>
      </c>
      <c r="BQ104" s="100">
        <v>66316.800000000003</v>
      </c>
      <c r="BR104" s="100">
        <v>50</v>
      </c>
      <c r="BS104" s="100">
        <v>103620</v>
      </c>
      <c r="BT104" s="100">
        <v>27.76153302875095</v>
      </c>
      <c r="BU104" s="100">
        <v>57533.001048783473</v>
      </c>
      <c r="BV104" s="100">
        <v>30</v>
      </c>
      <c r="BW104" s="100">
        <v>62172</v>
      </c>
      <c r="BX104" s="100">
        <v>12.87409081526279</v>
      </c>
      <c r="BY104" s="100">
        <v>26680.265805550607</v>
      </c>
      <c r="BZ104" s="100">
        <v>8.7190395505826945</v>
      </c>
      <c r="CA104" s="100">
        <v>18069.337564627578</v>
      </c>
      <c r="CB104" s="100">
        <v>9.8752820272201696</v>
      </c>
      <c r="CC104" s="100">
        <v>20465.534473211079</v>
      </c>
      <c r="CD104" s="100">
        <v>9.2916902500255354</v>
      </c>
      <c r="CE104" s="100">
        <v>19256.098874152922</v>
      </c>
      <c r="CF104" s="100">
        <v>87</v>
      </c>
      <c r="CG104" s="100">
        <v>180298.80000000002</v>
      </c>
      <c r="CH104" s="100">
        <v>48</v>
      </c>
      <c r="CI104" s="100">
        <v>99475.200000000012</v>
      </c>
      <c r="CJ104" s="100">
        <v>41</v>
      </c>
      <c r="CK104" s="100">
        <v>84968.400000000009</v>
      </c>
      <c r="CL104" s="100">
        <v>69.608898598115005</v>
      </c>
      <c r="CM104" s="100">
        <v>144257.48145473356</v>
      </c>
      <c r="CN104" s="100">
        <v>54</v>
      </c>
      <c r="CO104" s="100">
        <v>111909.6</v>
      </c>
      <c r="CP104" s="100">
        <v>63</v>
      </c>
      <c r="CQ104" s="100">
        <v>130561.20000000001</v>
      </c>
      <c r="CR104" s="100">
        <v>66.376997435954237</v>
      </c>
      <c r="CS104" s="100">
        <v>137559.68948627156</v>
      </c>
      <c r="CT104" s="100">
        <v>74.260048966506048</v>
      </c>
      <c r="CU104" s="100">
        <v>153896.52547818713</v>
      </c>
    </row>
    <row r="105" spans="2:99">
      <c r="C105" s="99" t="s">
        <v>271</v>
      </c>
      <c r="D105" s="100">
        <v>17</v>
      </c>
      <c r="E105" s="100">
        <v>33966</v>
      </c>
      <c r="F105" s="100">
        <v>14</v>
      </c>
      <c r="G105" s="100">
        <v>27972</v>
      </c>
      <c r="H105" s="100">
        <v>16</v>
      </c>
      <c r="I105" s="100">
        <v>31968</v>
      </c>
      <c r="J105" s="100">
        <v>15</v>
      </c>
      <c r="K105" s="100">
        <v>29970</v>
      </c>
      <c r="L105" s="100">
        <v>59.704097244302993</v>
      </c>
      <c r="M105" s="100">
        <v>119288.78629411738</v>
      </c>
      <c r="N105" s="100">
        <v>48.676912070965329</v>
      </c>
      <c r="O105" s="100">
        <v>97256.470317788728</v>
      </c>
      <c r="P105" s="100">
        <v>37.575443766421721</v>
      </c>
      <c r="Q105" s="100">
        <v>75075.736645310593</v>
      </c>
      <c r="R105" s="100">
        <v>36.526004376985362</v>
      </c>
      <c r="S105" s="100">
        <v>72978.956745216754</v>
      </c>
      <c r="T105" s="100">
        <v>9.3569286730693619</v>
      </c>
      <c r="U105" s="100">
        <v>18695.143488792586</v>
      </c>
      <c r="V105" s="100">
        <v>13.459522199316647</v>
      </c>
      <c r="W105" s="100">
        <v>26892.12535423466</v>
      </c>
      <c r="X105" s="100">
        <v>12.470208575979775</v>
      </c>
      <c r="Y105" s="100">
        <v>24915.476734807591</v>
      </c>
      <c r="Z105" s="100">
        <v>11.521678120957562</v>
      </c>
      <c r="AA105" s="100">
        <v>23020.312885673207</v>
      </c>
      <c r="AB105" s="100">
        <v>14.313502474836044</v>
      </c>
      <c r="AC105" s="100">
        <v>28598.377944722415</v>
      </c>
      <c r="AD105" s="100">
        <v>17.471705097170066</v>
      </c>
      <c r="AE105" s="100">
        <v>34908.466784145792</v>
      </c>
      <c r="AF105" s="100">
        <v>19.326700224421774</v>
      </c>
      <c r="AG105" s="100">
        <v>38614.747048394704</v>
      </c>
      <c r="AH105" s="100">
        <v>14.368182866890352</v>
      </c>
      <c r="AI105" s="100">
        <v>28707.629368046924</v>
      </c>
      <c r="AJ105" s="100">
        <v>14.3504011782876</v>
      </c>
      <c r="AK105" s="100">
        <v>28672.101554218625</v>
      </c>
      <c r="AL105" s="100">
        <v>14.200618139780097</v>
      </c>
      <c r="AM105" s="100">
        <v>28372.835043280633</v>
      </c>
      <c r="AN105" s="100">
        <v>8.2111997093150038</v>
      </c>
      <c r="AO105" s="100">
        <v>16405.977019211379</v>
      </c>
      <c r="AP105" s="100">
        <v>7.4094634173548641</v>
      </c>
      <c r="AQ105" s="100">
        <v>14804.107907875019</v>
      </c>
      <c r="AR105" s="100">
        <v>24.492914374169057</v>
      </c>
      <c r="AS105" s="100">
        <v>48936.842919589777</v>
      </c>
      <c r="AT105" s="100">
        <v>26</v>
      </c>
      <c r="AU105" s="100">
        <v>51948</v>
      </c>
      <c r="AV105" s="100">
        <v>25.013035175082926</v>
      </c>
      <c r="AW105" s="100">
        <v>49976.044279815687</v>
      </c>
      <c r="AX105" s="100">
        <v>38.650361575549923</v>
      </c>
      <c r="AY105" s="100">
        <v>77223.422427948739</v>
      </c>
      <c r="AZ105" s="100">
        <v>28.414182420996408</v>
      </c>
      <c r="BA105" s="100">
        <v>56771.536477150825</v>
      </c>
      <c r="BB105" s="100">
        <v>31.324535964245584</v>
      </c>
      <c r="BC105" s="100">
        <v>62586.422856562676</v>
      </c>
      <c r="BD105" s="100">
        <v>41.489762598474336</v>
      </c>
      <c r="BE105" s="100">
        <v>82896.545671751723</v>
      </c>
      <c r="BF105" s="100">
        <v>36.535217116940196</v>
      </c>
      <c r="BG105" s="100">
        <v>72997.363799646511</v>
      </c>
      <c r="BH105" s="100">
        <v>11.695886231610753</v>
      </c>
      <c r="BI105" s="100">
        <v>23368.380690758284</v>
      </c>
      <c r="BJ105" s="100">
        <v>17.58785884301912</v>
      </c>
      <c r="BK105" s="100">
        <v>35140.541968352205</v>
      </c>
      <c r="BL105" s="100">
        <v>10.46995871105114</v>
      </c>
      <c r="BM105" s="100">
        <v>20918.977504680177</v>
      </c>
      <c r="BN105" s="100">
        <v>12</v>
      </c>
      <c r="BO105" s="100">
        <v>23976</v>
      </c>
      <c r="BP105" s="100">
        <v>33</v>
      </c>
      <c r="BQ105" s="100">
        <v>65934</v>
      </c>
      <c r="BR105" s="100">
        <v>44</v>
      </c>
      <c r="BS105" s="100">
        <v>87912</v>
      </c>
      <c r="BT105" s="100">
        <v>29</v>
      </c>
      <c r="BU105" s="100">
        <v>57942</v>
      </c>
      <c r="BV105" s="100">
        <v>31</v>
      </c>
      <c r="BW105" s="100">
        <v>61938</v>
      </c>
      <c r="BX105" s="100">
        <v>11.96149989678907</v>
      </c>
      <c r="BY105" s="100">
        <v>23899.076793784559</v>
      </c>
      <c r="BZ105" s="100">
        <v>7.8036324388865399</v>
      </c>
      <c r="CA105" s="100">
        <v>15591.657612895307</v>
      </c>
      <c r="CB105" s="100">
        <v>8.9213495023370211</v>
      </c>
      <c r="CC105" s="100">
        <v>17824.856305669367</v>
      </c>
      <c r="CD105" s="100">
        <v>9.1666879677650002</v>
      </c>
      <c r="CE105" s="100">
        <v>18315.042559594469</v>
      </c>
      <c r="CF105" s="100">
        <v>88.593048779590461</v>
      </c>
      <c r="CG105" s="100">
        <v>177008.91146162176</v>
      </c>
      <c r="CH105" s="100">
        <v>57.96328345082847</v>
      </c>
      <c r="CI105" s="100">
        <v>115810.64033475528</v>
      </c>
      <c r="CJ105" s="100">
        <v>50</v>
      </c>
      <c r="CK105" s="100">
        <v>99900</v>
      </c>
      <c r="CL105" s="100">
        <v>67.881173745488312</v>
      </c>
      <c r="CM105" s="100">
        <v>135626.58514348566</v>
      </c>
      <c r="CN105" s="100">
        <v>55</v>
      </c>
      <c r="CO105" s="100">
        <v>109890</v>
      </c>
      <c r="CP105" s="100">
        <v>69</v>
      </c>
      <c r="CQ105" s="100">
        <v>137862</v>
      </c>
      <c r="CR105" s="100">
        <v>65.335108831959317</v>
      </c>
      <c r="CS105" s="100">
        <v>130539.54744625471</v>
      </c>
      <c r="CT105" s="100">
        <v>74.238378219297218</v>
      </c>
      <c r="CU105" s="100">
        <v>148328.27968215584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1834</v>
      </c>
      <c r="E109" s="100">
        <f>SUM(L$6:L$19)+SUM(N$6:N$19)+SUM(P$6:P$19)+SUM(R$6:R$19)</f>
        <v>437</v>
      </c>
      <c r="F109" s="100">
        <f>SUM(T$6:T$19)+SUM(V$6:V$19)+SUM(X$6:X$19)+SUM(Z$6:Z$19)</f>
        <v>1372</v>
      </c>
      <c r="G109" s="100">
        <f>SUM(AB$6:AB$19)+SUM(AD$6:AD$19)+SUM(AF$6:AF$19)+SUM(AH$6:AH$19)</f>
        <v>1076</v>
      </c>
      <c r="H109" s="100">
        <f>SUM(AJ$6:AJ$19)+SUM(AL$6:AL$19)+SUM(AN$6:AN$19)+SUM(AP$6:AP$19)</f>
        <v>785</v>
      </c>
      <c r="I109" s="100">
        <f>SUM(AR$6:AR$19)+SUM(AT$6:AT$19)+SUM(AV$6:AV$19)+SUM(AX$6:AX$19)</f>
        <v>1584</v>
      </c>
      <c r="J109" s="100">
        <f>SUM(AZ$6:AZ$19)+SUM(BB$6:BB$19)+SUM(BD$6:BD$19)+SUM(BF$6:BF$19)</f>
        <v>1210</v>
      </c>
      <c r="K109" s="100">
        <f>SUM(BH$6:BH$19)+SUM(BJ$6:BJ$19)+SUM(BL$6:BL$19)+SUM(BN$6:BN$19)</f>
        <v>1464</v>
      </c>
      <c r="L109" s="100">
        <f>SUM(BP$6:BP$19)+SUM(BR$6:BR$19)+SUM(BT$6:BT$19)+SUM(BV$6:BV$19)</f>
        <v>514</v>
      </c>
      <c r="M109" s="100">
        <f>SUM(BX$6:BX$19)+SUM(BZ$6:BZ$19)+SUM(CB$6:CB$19)+SUM(CD$6:CD$19)</f>
        <v>2678</v>
      </c>
      <c r="N109" s="100">
        <f>SUM(CF$6:CF$19)+SUM(CH$6:CH$19)+SUM(CJ$6:CJ$19)+SUM(CL$6:CL$19)</f>
        <v>583</v>
      </c>
      <c r="O109" s="100">
        <f>SUM(CN$6:CN$19)+SUM(CP$6:CP$19)+SUM(CR$6:CR$19)+SUM(CT$6:CT$19)</f>
        <v>564.49432266817053</v>
      </c>
    </row>
    <row r="110" spans="2:99">
      <c r="C110" s="99" t="s">
        <v>127</v>
      </c>
      <c r="D110" s="100">
        <f>SUM(D$20:D$36)+SUM(F$20:F$36)+SUM(H$20:H$36)+SUM(J$20:J$36)</f>
        <v>1470</v>
      </c>
      <c r="E110" s="100">
        <f>SUM(L$20:L$36)+SUM(N$20:N$36)+SUM(P$20:P$36)+SUM(R$20:R$36)</f>
        <v>3855</v>
      </c>
      <c r="F110" s="100">
        <f>SUM(T$20:T$36)+SUM(V$20:V$36)+SUM(X$20:X$36)+SUM(Z$20:Z$36)</f>
        <v>903</v>
      </c>
      <c r="G110" s="100">
        <f>SUM(AB$20:AB$36)+SUM(AD$20:AD$36)+SUM(AF$20:AF$36)+SUM(AH$20:AH$36)</f>
        <v>2393</v>
      </c>
      <c r="H110" s="100">
        <f>SUM(AJ$20:AJ$36)+SUM(AL$20:AL$36)+SUM(AN$20:AN$36)+SUM(AP$20:AP$36)</f>
        <v>806</v>
      </c>
      <c r="I110" s="100">
        <f>SUM(AR$20:AR$36)+SUM(AT$20:AT$36)+SUM(AV$20:AV$36)+SUM(AX$20:AX$36)</f>
        <v>8848</v>
      </c>
      <c r="J110" s="100">
        <f>SUM(AZ$20:AZ$36)+SUM(BB$20:BB$36)+SUM(BD$20:BD$36)+SUM(BF$20:BF$36)</f>
        <v>7145</v>
      </c>
      <c r="K110" s="100">
        <f>SUM(BH$20:BH$36)+SUM(BJ$20:BJ$36)+SUM(BL$20:BL$36)+SUM(BN$20:BN$36)</f>
        <v>9086</v>
      </c>
      <c r="L110" s="100">
        <f>SUM(BP$20:BP$36)+SUM(BR$20:BR$36)+SUM(BT$20:BT$36)+SUM(BV$20:BV$36)</f>
        <v>6238</v>
      </c>
      <c r="M110" s="100">
        <f>SUM(BX$20:BX$36)+SUM(BZ$20:BZ$36)+SUM(CB$20:CB$36)+SUM(CD$20:CD$36)</f>
        <v>1069</v>
      </c>
      <c r="N110" s="100">
        <f>SUM(CF$20:CF$36)+SUM(CH$20:CH$36)+SUM(CJ$20:CJ$36)+SUM(CL$20:CL$36)</f>
        <v>1914</v>
      </c>
      <c r="O110" s="100">
        <f>SUM(CN$20:CN$36)+SUM(CP$20:CP$36)+SUM(CR$20:CR$36)+SUM(CT$20:CT$36)</f>
        <v>2911.3007701296951</v>
      </c>
    </row>
    <row r="111" spans="2:99">
      <c r="C111" s="99" t="s">
        <v>128</v>
      </c>
      <c r="D111" s="100">
        <f>SUM(D$37:D$48)+SUM(F$37:F$48)+SUM(H$37:H$48)+SUM(J$37:J$48)</f>
        <v>845</v>
      </c>
      <c r="E111" s="100">
        <f>SUM(L$37:L$48)+SUM(N$37:N$48)+SUM(P$37:P$48)+SUM(R$37:R$48)</f>
        <v>348</v>
      </c>
      <c r="F111" s="100">
        <f>SUM(T$37:T$48)+SUM(V$37:V$48)+SUM(X$37:X$48)+SUM(Z$37:Z$48)</f>
        <v>862</v>
      </c>
      <c r="G111" s="100">
        <f>SUM(AB$37:AB$48)+SUM(AD$37:AD$48)+SUM(AF$37:AF$48)+SUM(AH$37:AH$48)</f>
        <v>571</v>
      </c>
      <c r="H111" s="100">
        <f>SUM(AJ$37:AJ$48)+SUM(AL$37:AL$48)+SUM(AN$37:AN$48)+SUM(AP$37:AP$48)</f>
        <v>774</v>
      </c>
      <c r="I111" s="100">
        <f>SUM(AR$37:AR$48)+SUM(AT$37:AT$48)+SUM(AV$37:AV$48)+SUM(AX$37:AX$48)</f>
        <v>664</v>
      </c>
      <c r="J111" s="100">
        <f>SUM(AZ$37:AZ$48)+SUM(BB$37:BB$48)+SUM(BD$37:BD$48)+SUM(BF$37:BF$48)</f>
        <v>2143</v>
      </c>
      <c r="K111" s="100">
        <f>SUM(BH$37:BH$48)+SUM(BJ$37:BJ$48)+SUM(BL$37:BL$48)+SUM(BN$37:BN$48)</f>
        <v>1133</v>
      </c>
      <c r="L111" s="100">
        <f>SUM(BP$37:BP$48)+SUM(BR$37:BR$48)+SUM(BT$37:BT$48)+SUM(BV$37:BV$48)</f>
        <v>2742</v>
      </c>
      <c r="M111" s="100">
        <f>SUM(BX$37:BX$48)+SUM(BZ$37:BZ$48)+SUM(CB$37:CB$48)+SUM(CD$37:CD$48)</f>
        <v>438</v>
      </c>
      <c r="N111" s="100">
        <f>SUM(CF$37:CF$48)+SUM(CH$37:CH$48)+SUM(CJ$37:CJ$48)+SUM(CL$37:CL$48)</f>
        <v>1585</v>
      </c>
      <c r="O111" s="100">
        <f>SUM(CN$37:CN$48)+SUM(CP$37:CP$48)+SUM(CR$37:CR$48)+SUM(CT$37:CT$48)</f>
        <v>2664.3470820218672</v>
      </c>
    </row>
    <row r="112" spans="2:99">
      <c r="C112" s="99" t="s">
        <v>129</v>
      </c>
      <c r="D112" s="100">
        <f>SUM(D$49:D$70)+SUM(F$49:F$70)+SUM(H$49:H$70)+SUM(J$49:J$70)</f>
        <v>1707.4068986583429</v>
      </c>
      <c r="E112" s="100">
        <f>SUM(L$49:L$70)+SUM(N$49:N$70)+SUM(P$49:P$70)+SUM(R$49:R$70)</f>
        <v>3814.2716933399442</v>
      </c>
      <c r="F112" s="100">
        <f>SUM(T$49:T$70)+SUM(V$49:V$70)+SUM(X$49:X$70)+SUM(Z$49:Z$70)</f>
        <v>594.50886262716335</v>
      </c>
      <c r="G112" s="100">
        <f>SUM(AB$49:AB$70)+SUM(AD$49:AD$70)+SUM(AF$49:AF$70)+SUM(AH$49:AH$70)</f>
        <v>2368.1621743189476</v>
      </c>
      <c r="H112" s="100">
        <f>SUM(AJ$49:AJ$70)+SUM(AL$49:AL$70)+SUM(AN$49:AN$70)+SUM(AP$49:AP$70)</f>
        <v>2635.8344353967664</v>
      </c>
      <c r="I112" s="100">
        <f>SUM(AR$49:AR$70)+SUM(AT$49:AT$70)+SUM(AV$49:AV$70)+SUM(AX$49:AX$70)</f>
        <v>1278.5764025578064</v>
      </c>
      <c r="J112" s="100">
        <f>SUM(AZ$49:AZ$70)+SUM(BB$49:BB$70)+SUM(BD$49:BD$70)+SUM(BF$49:BF$70)</f>
        <v>967.43952560764637</v>
      </c>
      <c r="K112" s="100">
        <f>SUM(BH$49:BH$70)+SUM(BJ$49:BJ$70)+SUM(BL$49:BL$70)+SUM(BN$49:BN$70)</f>
        <v>1295.437098392362</v>
      </c>
      <c r="L112" s="100">
        <f>SUM(BP$49:BP$70)+SUM(BR$49:BR$70)+SUM(BT$49:BT$70)+SUM(BV$49:BV$70)</f>
        <v>716.14390742869307</v>
      </c>
      <c r="M112" s="100">
        <f>SUM(BX$49:BX$70)+SUM(BZ$49:BZ$70)+SUM(CB$49:CB$70)+SUM(CD$49:CD$70)</f>
        <v>487.7926793419839</v>
      </c>
      <c r="N112" s="100">
        <f>SUM(CF$49:CF$70)+SUM(CH$49:CH$70)+SUM(CJ$49:CJ$70)+SUM(CL$49:CL$70)</f>
        <v>1761.5169161877084</v>
      </c>
      <c r="O112" s="100">
        <f>SUM(CN$49:CN$70)+SUM(CP$49:CP$70)+SUM(CR$49:CR$70)+SUM(CT$49:CT$70)</f>
        <v>1280.3206525625772</v>
      </c>
    </row>
    <row r="113" spans="2:15">
      <c r="C113" s="99" t="s">
        <v>130</v>
      </c>
      <c r="D113" s="100">
        <f>SUM(D$71:D$86)+SUM(F$71:F$86)+SUM(H$71:H$86)+SUM(J$71:J$86)</f>
        <v>1228.1167230289018</v>
      </c>
      <c r="E113" s="100">
        <f>SUM(L$71:L$86)+SUM(N$71:N$86)+SUM(P$71:P$86)+SUM(R$71:R$86)</f>
        <v>978</v>
      </c>
      <c r="F113" s="100">
        <f>SUM(T$71:T$86)+SUM(V$71:V$86)+SUM(X$71:X$86)+SUM(Z$71:Z$86)</f>
        <v>542.13768747856386</v>
      </c>
      <c r="G113" s="100">
        <f>SUM(AB$71:AB$86)+SUM(AD$71:AD$86)+SUM(AF$71:AF$86)+SUM(AH$71:AH$86)</f>
        <v>1628.7670139490758</v>
      </c>
      <c r="H113" s="100">
        <f>SUM(AJ$71:AJ$86)+SUM(AL$71:AL$86)+SUM(AN$71:AN$86)+SUM(AP$71:AP$86)</f>
        <v>1054.9332684082437</v>
      </c>
      <c r="I113" s="100">
        <f>SUM(AR$71:AR$86)+SUM(AT$71:AT$86)+SUM(AV$71:AV$86)+SUM(AX$71:AX$86)</f>
        <v>2354.8189066717428</v>
      </c>
      <c r="J113" s="100">
        <f>SUM(AZ$71:AZ$86)+SUM(BB$71:BB$86)+SUM(BD$71:BD$86)+SUM(BF$71:BF$86)</f>
        <v>1793.2920373505842</v>
      </c>
      <c r="K113" s="100">
        <f>SUM(BH$71:BH$86)+SUM(BJ$71:BJ$86)+SUM(BL$71:BL$86)+SUM(BN$71:BN$86)</f>
        <v>2130.9255950366919</v>
      </c>
      <c r="L113" s="100">
        <f>SUM(BP$71:BP$86)+SUM(BR$71:BR$86)+SUM(BT$71:BT$86)+SUM(BV$71:BV$86)</f>
        <v>1152.7095470261459</v>
      </c>
      <c r="M113" s="100">
        <f>SUM(BX$71:BX$86)+SUM(BZ$71:BZ$86)+SUM(CB$71:CB$86)+SUM(CD$71:CD$86)</f>
        <v>445.56571755474033</v>
      </c>
      <c r="N113" s="100">
        <f>SUM(CF$71:CF$86)+SUM(CH$71:CH$86)+SUM(CJ$71:CJ$86)+SUM(CL$71:CL$86)</f>
        <v>521.7124349509894</v>
      </c>
      <c r="O113" s="100">
        <f>SUM(CN$71:CN$86)+SUM(CP$71:CP$86)+SUM(CR$71:CR$86)+SUM(CT$71:CT$86)</f>
        <v>800.13673328801042</v>
      </c>
    </row>
    <row r="114" spans="2:15">
      <c r="C114" s="99" t="s">
        <v>131</v>
      </c>
      <c r="D114" s="100">
        <f>SUM(D$87:D$94)+SUM(F$87:F$94)+SUM(H$87:H$94)+SUM(J$87:J$94)</f>
        <v>262.5713581327168</v>
      </c>
      <c r="E114" s="100">
        <f>SUM(L$87:L$94)+SUM(N$87:N$94)+SUM(P$87:P$94)+SUM(R$87:R$94)</f>
        <v>274.94746417048538</v>
      </c>
      <c r="F114" s="100">
        <f>SUM(T$87:T$94)+SUM(V$87:V$94)+SUM(X$87:X$94)+SUM(Z$87:Z$94)</f>
        <v>1114.6509897823653</v>
      </c>
      <c r="G114" s="100">
        <f>SUM(AB$87:AB$94)+SUM(AD$87:AD$94)+SUM(AF$87:AF$94)+SUM(AH$87:AH$94)</f>
        <v>359</v>
      </c>
      <c r="H114" s="100">
        <f>SUM(AJ$87:AJ$94)+SUM(AL$87:AL$94)+SUM(AN$87:AN$94)+SUM(AP$87:AP$94)</f>
        <v>652.85929079771677</v>
      </c>
      <c r="I114" s="100">
        <f>SUM(AR$87:AR$94)+SUM(AT$87:AT$94)+SUM(AV$87:AV$94)+SUM(AX$87:AX$94)</f>
        <v>1513.5041027156674</v>
      </c>
      <c r="J114" s="100">
        <f>SUM(AZ$87:AZ$94)+SUM(BB$87:BB$94)+SUM(BD$87:BD$94)+SUM(BF$87:BF$94)</f>
        <v>293.06307533878248</v>
      </c>
      <c r="K114" s="100">
        <f>SUM(BH$87:BH$94)+SUM(BJ$87:BJ$94)+SUM(BL$87:BL$94)+SUM(BN$87:BN$94)</f>
        <v>790.75585850078357</v>
      </c>
      <c r="L114" s="100">
        <f>SUM(BP$87:BP$94)+SUM(BR$87:BR$94)+SUM(BT$87:BT$94)+SUM(BV$87:BV$94)</f>
        <v>324.04091869269439</v>
      </c>
      <c r="M114" s="100">
        <f>SUM(BX$87:BX$94)+SUM(BZ$87:BZ$94)+SUM(CB$87:CB$94)+SUM(CD$87:CD$94)</f>
        <v>370.83726855676832</v>
      </c>
      <c r="N114" s="100">
        <f>SUM(CF$87:CF$94)+SUM(CH$87:CH$94)+SUM(CJ$87:CJ$94)+SUM(CL$87:CL$94)</f>
        <v>230.6051126198544</v>
      </c>
      <c r="O114" s="100">
        <f>SUM(CN$87:CN$94)+SUM(CP$87:CP$94)+SUM(CR$87:CR$94)+SUM(CT$87:CT$94)</f>
        <v>339.15110671288664</v>
      </c>
    </row>
    <row r="115" spans="2:15">
      <c r="C115" s="99" t="s">
        <v>132</v>
      </c>
      <c r="D115" s="100">
        <f>SUM(D$95:D$105)+SUM(F$95:F$105)+SUM(H$95:H$105)+SUM(J$95:J$105)</f>
        <v>653</v>
      </c>
      <c r="E115" s="100">
        <f>SUM(L$95:L$105)+SUM(N$95:N$105)+SUM(P$95:P$105)+SUM(R$95:R$105)</f>
        <v>1995.5852523616477</v>
      </c>
      <c r="F115" s="100">
        <f>SUM(T$95:T$105)+SUM(V$95:V$105)+SUM(X$95:X$105)+SUM(Z$95:Z$105)</f>
        <v>497.92312808626411</v>
      </c>
      <c r="G115" s="100">
        <f>SUM(AB$95:AB$105)+SUM(AD$95:AD$105)+SUM(AF$95:AF$105)+SUM(AH$95:AH$105)</f>
        <v>732.13138193602788</v>
      </c>
      <c r="H115" s="100">
        <f>SUM(AJ$95:AJ$105)+SUM(AL$95:AL$105)+SUM(AN$95:AN$105)+SUM(AP$95:AP$105)</f>
        <v>507.61096789085741</v>
      </c>
      <c r="I115" s="100">
        <f>SUM(AR$95:AR$105)+SUM(AT$95:AT$105)+SUM(AV$95:AV$105)+SUM(AX$95:AX$105)</f>
        <v>1230.2705291872958</v>
      </c>
      <c r="J115" s="100">
        <f>SUM(AZ$95:AZ$105)+SUM(BB$95:BB$105)+SUM(BD$95:BD$105)+SUM(BF$95:BF$105)</f>
        <v>1535.7199161928413</v>
      </c>
      <c r="K115" s="100">
        <f>SUM(BH$95:BH$105)+SUM(BJ$95:BJ$105)+SUM(BL$95:BL$105)+SUM(BN$95:BN$105)</f>
        <v>567.56945181547144</v>
      </c>
      <c r="L115" s="100">
        <f>SUM(BP$95:BP$105)+SUM(BR$95:BR$105)+SUM(BT$95:BT$105)+SUM(BV$95:BV$105)</f>
        <v>1556.147913670836</v>
      </c>
      <c r="M115" s="100">
        <f>SUM(BX$95:BX$105)+SUM(BZ$95:BZ$105)+SUM(CB$95:CB$105)+SUM(CD$95:CD$105)</f>
        <v>451.38172696998708</v>
      </c>
      <c r="N115" s="100">
        <f>SUM(CF$95:CF$105)+SUM(CH$95:CH$105)+SUM(CJ$95:CJ$105)+SUM(CL$95:CL$105)</f>
        <v>2727.1989100840105</v>
      </c>
      <c r="O115" s="100">
        <f>SUM(CN$95:CN$105)+SUM(CP$95:CP$105)+SUM(CR$95:CR$105)+SUM(CT$95:CT$105)</f>
        <v>2938.5199799194306</v>
      </c>
    </row>
    <row r="116" spans="2:15">
      <c r="C116" s="99" t="s">
        <v>278</v>
      </c>
      <c r="D116" s="100">
        <f t="shared" ref="D116:O116" si="0">SUM(D$109:D$115)</f>
        <v>8000.0949798199617</v>
      </c>
      <c r="E116" s="100">
        <f t="shared" si="0"/>
        <v>11702.804409872078</v>
      </c>
      <c r="F116" s="100">
        <f t="shared" si="0"/>
        <v>5886.2206679743567</v>
      </c>
      <c r="G116" s="100">
        <f t="shared" si="0"/>
        <v>9128.0605702040502</v>
      </c>
      <c r="H116" s="100">
        <f t="shared" si="0"/>
        <v>7216.2379624935838</v>
      </c>
      <c r="I116" s="100">
        <f t="shared" si="0"/>
        <v>17473.169941132513</v>
      </c>
      <c r="J116" s="100">
        <f t="shared" si="0"/>
        <v>15087.514554489855</v>
      </c>
      <c r="K116" s="100">
        <f t="shared" si="0"/>
        <v>16467.688003745308</v>
      </c>
      <c r="L116" s="100">
        <f t="shared" si="0"/>
        <v>13243.04228681837</v>
      </c>
      <c r="M116" s="100">
        <f t="shared" si="0"/>
        <v>5940.57739242348</v>
      </c>
      <c r="N116" s="100">
        <f t="shared" si="0"/>
        <v>9323.0333738425634</v>
      </c>
      <c r="O116" s="100">
        <f t="shared" si="0"/>
        <v>11498.270647302637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5978461.330710656</v>
      </c>
      <c r="E120" s="100">
        <f>E109*pricing!E24*2000</f>
        <v>3032804.1694773235</v>
      </c>
      <c r="F120" s="100">
        <f>F109*pricing!F24*2000</f>
        <v>5478504.1007894799</v>
      </c>
      <c r="G120" s="100">
        <f>G109*pricing!G24*2000</f>
        <v>5050153.9424358103</v>
      </c>
      <c r="H120" s="100">
        <f>H109*pricing!H24*2000</f>
        <v>4248912.7475785976</v>
      </c>
      <c r="I120" s="100">
        <f>I109*pricing!I24*2000</f>
        <v>5775117.5160652064</v>
      </c>
      <c r="J120" s="100">
        <f>J109*pricing!J24*2000</f>
        <v>5346891.7332454147</v>
      </c>
      <c r="K120" s="100">
        <f>K109*pricing!K24*2000</f>
        <v>6014934.6133915568</v>
      </c>
      <c r="L120" s="100">
        <f>L109*pricing!L24*2000</f>
        <v>3627569.9740721788</v>
      </c>
      <c r="M120" s="100">
        <f>M109*pricing!M24*2000</f>
        <v>8905032.368451152</v>
      </c>
      <c r="N120" s="100">
        <f>N109*pricing!N24*2000</f>
        <v>3970759.4062835951</v>
      </c>
      <c r="O120" s="100">
        <f>O109*pricing!O24*2000</f>
        <v>3991594.2591946814</v>
      </c>
    </row>
    <row r="121" spans="2:15">
      <c r="C121" s="99" t="s">
        <v>127</v>
      </c>
      <c r="D121" s="100">
        <f>D110*pricing!D25*2000</f>
        <v>8196955.9933445472</v>
      </c>
      <c r="E121" s="100">
        <f>E110*pricing!E25*2000</f>
        <v>13086409.402613714</v>
      </c>
      <c r="F121" s="100">
        <f>F110*pricing!F25*2000</f>
        <v>6471818.8903108556</v>
      </c>
      <c r="G121" s="100">
        <f>G110*pricing!G25*2000</f>
        <v>10988803.668573054</v>
      </c>
      <c r="H121" s="100">
        <f>H110*pricing!H25*2000</f>
        <v>5618499.4194785459</v>
      </c>
      <c r="I121" s="100">
        <f>I110*pricing!I25*2000</f>
        <v>20906904.871181447</v>
      </c>
      <c r="J121" s="100">
        <f>J110*pricing!J25*2000</f>
        <v>19976823.006729789</v>
      </c>
      <c r="K121" s="100">
        <f>K110*pricing!K25*2000</f>
        <v>21581006.506545648</v>
      </c>
      <c r="L121" s="100">
        <f>L110*pricing!L25*2000</f>
        <v>18264691.215769965</v>
      </c>
      <c r="M121" s="100">
        <f>M110*pricing!M25*2000</f>
        <v>6849903.374351955</v>
      </c>
      <c r="N121" s="100">
        <f>N110*pricing!N25*2000</f>
        <v>10445891.035103895</v>
      </c>
      <c r="O121" s="100">
        <f>O110*pricing!O25*2000</f>
        <v>11801746.177741377</v>
      </c>
    </row>
    <row r="122" spans="2:15">
      <c r="C122" s="99" t="s">
        <v>128</v>
      </c>
      <c r="D122" s="100">
        <f>D111*pricing!D26*2000</f>
        <v>3744776.607899847</v>
      </c>
      <c r="E122" s="100">
        <f>E111*pricing!E26*2000</f>
        <v>2500349.3304902734</v>
      </c>
      <c r="F122" s="100">
        <f>F111*pricing!F26*2000</f>
        <v>3842646.9867981765</v>
      </c>
      <c r="G122" s="100">
        <f>G111*pricing!G26*2000</f>
        <v>3365136.1832619337</v>
      </c>
      <c r="H122" s="100">
        <f>H111*pricing!H26*2000</f>
        <v>3860107.1939849555</v>
      </c>
      <c r="I122" s="100">
        <f>I111*pricing!I26*2000</f>
        <v>3873122.9223850919</v>
      </c>
      <c r="J122" s="100">
        <f>J111*pricing!J26*2000</f>
        <v>6822908.4338507578</v>
      </c>
      <c r="K122" s="100">
        <f>K111*pricing!K26*2000</f>
        <v>4845010.8252427001</v>
      </c>
      <c r="L122" s="100">
        <f>L111*pricing!L26*2000</f>
        <v>7697406.6283092173</v>
      </c>
      <c r="M122" s="100">
        <f>M111*pricing!M26*2000</f>
        <v>2803721.1797060394</v>
      </c>
      <c r="N122" s="100">
        <f>N111*pricing!N26*2000</f>
        <v>5132184.3767442862</v>
      </c>
      <c r="O122" s="100">
        <f>O111*pricing!O26*2000</f>
        <v>6988401.2436169786</v>
      </c>
    </row>
    <row r="123" spans="2:15">
      <c r="C123" s="99" t="s">
        <v>129</v>
      </c>
      <c r="D123" s="100">
        <f>D112*pricing!D27*2000</f>
        <v>6869274.3249395555</v>
      </c>
      <c r="E123" s="100">
        <f>E112*pricing!E27*2000</f>
        <v>10312578.307391396</v>
      </c>
      <c r="F123" s="100">
        <f>F112*pricing!F27*2000</f>
        <v>3844970.1076620878</v>
      </c>
      <c r="G123" s="100">
        <f>G112*pricing!G27*2000</f>
        <v>7918881.4321419336</v>
      </c>
      <c r="H123" s="100">
        <f>H112*pricing!H27*2000</f>
        <v>8342784.0893679727</v>
      </c>
      <c r="I123" s="100">
        <f>I112*pricing!I27*2000</f>
        <v>6006547.7544277674</v>
      </c>
      <c r="J123" s="100">
        <f>J112*pricing!J27*2000</f>
        <v>5062204.5258192234</v>
      </c>
      <c r="K123" s="100">
        <f>K112*pricing!K27*2000</f>
        <v>5962089.7326279357</v>
      </c>
      <c r="L123" s="100">
        <f>L112*pricing!L27*2000</f>
        <v>4374261.0340546491</v>
      </c>
      <c r="M123" s="100">
        <f>M112*pricing!M27*2000</f>
        <v>3366718.0817854865</v>
      </c>
      <c r="N123" s="100">
        <f>N112*pricing!N27*2000</f>
        <v>6423548.5682605384</v>
      </c>
      <c r="O123" s="100">
        <f>O112*pricing!O27*2000</f>
        <v>6105238.2843901711</v>
      </c>
    </row>
    <row r="124" spans="2:15">
      <c r="C124" s="99" t="s">
        <v>130</v>
      </c>
      <c r="D124" s="100">
        <f>D113*pricing!D28*2000</f>
        <v>4537549.783291243</v>
      </c>
      <c r="E124" s="100">
        <f>E113*pricing!E28*2000</f>
        <v>4303955.8643886028</v>
      </c>
      <c r="F124" s="100">
        <f>F113*pricing!F28*2000</f>
        <v>3125734.2345276601</v>
      </c>
      <c r="G124" s="100">
        <f>G113*pricing!G28*2000</f>
        <v>5279683.1839936506</v>
      </c>
      <c r="H124" s="100">
        <f>H113*pricing!H28*2000</f>
        <v>4373323.5119739557</v>
      </c>
      <c r="I124" s="100">
        <f>I113*pricing!I28*2000</f>
        <v>6151475.4160336787</v>
      </c>
      <c r="J124" s="100">
        <f>J113*pricing!J28*2000</f>
        <v>5544500.2444320973</v>
      </c>
      <c r="K124" s="100">
        <f>K113*pricing!K28*2000</f>
        <v>6195047.2722675204</v>
      </c>
      <c r="L124" s="100">
        <f>L113*pricing!L28*2000</f>
        <v>5006306.9220888326</v>
      </c>
      <c r="M124" s="100">
        <f>M113*pricing!M28*2000</f>
        <v>2850685.3829550622</v>
      </c>
      <c r="N124" s="100">
        <f>N113*pricing!N28*2000</f>
        <v>3138825.5671917056</v>
      </c>
      <c r="O124" s="100">
        <f>O113*pricing!O28*2000</f>
        <v>4325706.0837787297</v>
      </c>
    </row>
    <row r="125" spans="2:15">
      <c r="C125" s="99" t="s">
        <v>131</v>
      </c>
      <c r="D125" s="100">
        <f>D114*pricing!D29*2000</f>
        <v>1467294.3158011036</v>
      </c>
      <c r="E125" s="100">
        <f>E114*pricing!E29*2000</f>
        <v>1419189.7296810404</v>
      </c>
      <c r="F125" s="100">
        <f>F114*pricing!F29*2000</f>
        <v>3033829.4345955774</v>
      </c>
      <c r="G125" s="100">
        <f>G114*pricing!G29*2000</f>
        <v>1746323.9317820927</v>
      </c>
      <c r="H125" s="100">
        <f>H114*pricing!H29*2000</f>
        <v>2341894.0489688138</v>
      </c>
      <c r="I125" s="100">
        <f>I114*pricing!I29*2000</f>
        <v>3549656.9207894499</v>
      </c>
      <c r="J125" s="100">
        <f>J114*pricing!J29*2000</f>
        <v>1671328.8312353021</v>
      </c>
      <c r="K125" s="100">
        <f>K114*pricing!K29*2000</f>
        <v>2673173.3181649977</v>
      </c>
      <c r="L125" s="100">
        <f>L114*pricing!L29*2000</f>
        <v>1872279.9944329385</v>
      </c>
      <c r="M125" s="100">
        <f>M114*pricing!M29*2000</f>
        <v>1927854.3230431376</v>
      </c>
      <c r="N125" s="100">
        <f>N114*pricing!N29*2000</f>
        <v>1380449.9315328253</v>
      </c>
      <c r="O125" s="100">
        <f>O114*pricing!O29*2000</f>
        <v>1785938.3371125346</v>
      </c>
    </row>
    <row r="126" spans="2:15">
      <c r="C126" s="99" t="s">
        <v>132</v>
      </c>
      <c r="D126" s="100">
        <f>D115*pricing!D30*2000</f>
        <v>3833167.8165985667</v>
      </c>
      <c r="E126" s="100">
        <f>E115*pricing!E30*2000</f>
        <v>5760663.0417556409</v>
      </c>
      <c r="F126" s="100">
        <f>F115*pricing!F30*2000</f>
        <v>2896850.117144566</v>
      </c>
      <c r="G126" s="100">
        <f>G115*pricing!G30*2000</f>
        <v>3982870.0233445563</v>
      </c>
      <c r="H126" s="100">
        <f>H115*pricing!H30*2000</f>
        <v>3033612.6293155621</v>
      </c>
      <c r="I126" s="100">
        <f>I115*pricing!I30*2000</f>
        <v>4872857.9443858378</v>
      </c>
      <c r="J126" s="100">
        <f>J115*pricing!J30*2000</f>
        <v>5635315.2983584115</v>
      </c>
      <c r="K126" s="100">
        <f>K115*pricing!K30*2000</f>
        <v>3281564.6179888761</v>
      </c>
      <c r="L126" s="100">
        <f>L115*pricing!L30*2000</f>
        <v>5433589.273749603</v>
      </c>
      <c r="M126" s="100">
        <f>M115*pricing!M30*2000</f>
        <v>2813399.3979200418</v>
      </c>
      <c r="N126" s="100">
        <f>N115*pricing!N30*2000</f>
        <v>6922044.4411478611</v>
      </c>
      <c r="O126" s="100">
        <f>O115*pricing!O30*2000</f>
        <v>7324226.597405687</v>
      </c>
    </row>
    <row r="127" spans="2:15">
      <c r="C127" s="99" t="s">
        <v>278</v>
      </c>
      <c r="D127" s="100">
        <f t="shared" ref="D127:O127" si="1">SUM(D$120:D$126)</f>
        <v>34627480.172585517</v>
      </c>
      <c r="E127" s="100">
        <f t="shared" si="1"/>
        <v>40415949.845797993</v>
      </c>
      <c r="F127" s="100">
        <f t="shared" si="1"/>
        <v>28694353.871828403</v>
      </c>
      <c r="G127" s="100">
        <f t="shared" si="1"/>
        <v>38331852.365533024</v>
      </c>
      <c r="H127" s="100">
        <f t="shared" si="1"/>
        <v>31819133.640668403</v>
      </c>
      <c r="I127" s="100">
        <f t="shared" si="1"/>
        <v>51135683.345268473</v>
      </c>
      <c r="J127" s="100">
        <f t="shared" si="1"/>
        <v>50059972.073670998</v>
      </c>
      <c r="K127" s="100">
        <f t="shared" si="1"/>
        <v>50552826.886229232</v>
      </c>
      <c r="L127" s="100">
        <f t="shared" si="1"/>
        <v>46276105.042477384</v>
      </c>
      <c r="M127" s="100">
        <f t="shared" si="1"/>
        <v>29517314.108212877</v>
      </c>
      <c r="N127" s="100">
        <f t="shared" si="1"/>
        <v>37413703.326264709</v>
      </c>
      <c r="O127" s="100">
        <f t="shared" si="1"/>
        <v>42322850.983240157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922875.6</v>
      </c>
      <c r="E131" s="106">
        <f>SUM(M$6:M$19)+SUM(O$6:O$19)+SUM(Q$6:Q$19)+SUM(S$6:S$19)</f>
        <v>221649.59999999998</v>
      </c>
      <c r="F131" s="106">
        <f>SUM(U$6:U$19)+SUM(W$6:W$19)+SUM(Y$6:Y$19)+SUM(AA$6:AA$19)</f>
        <v>691075.2</v>
      </c>
      <c r="G131" s="106">
        <f>SUM(AC$6:AC$19)+SUM(AE$6:AE$19)+SUM(AG$6:AG$19)+SUM(AI$6:AI$19)</f>
        <v>544687.19999999995</v>
      </c>
      <c r="H131" s="106">
        <f>SUM(AK$6:AK$19)+SUM(AM$6:AM$19)+SUM(AO$6:AO$19)+SUM(AQ$6:AQ$19)</f>
        <v>396246</v>
      </c>
      <c r="I131" s="106">
        <f>SUM(AS$6:AS$19)+SUM(AU$6:AU$19)+SUM(AW$6:AW$19)+SUM(AY$6:AY$19)</f>
        <v>796629.59999999986</v>
      </c>
      <c r="J131" s="106">
        <f>SUM(BA$6:BA$19)+SUM(BC$6:BC$19)+SUM(BE$6:BE$19)+SUM(BG$6:BG$19)</f>
        <v>610852.79999999993</v>
      </c>
      <c r="K131" s="106">
        <f>SUM(BI$6:BI$19)+SUM(BK$6:BK$19)+SUM(BM$6:BM$19)+SUM(BO$6:BO$19)</f>
        <v>737334</v>
      </c>
      <c r="L131" s="106">
        <f>SUM(BQ$6:BQ$19)+SUM(BS$6:BS$19)+SUM(BU$6:BU$19)+SUM(BW$6:BW$19)</f>
        <v>260031.6</v>
      </c>
      <c r="M131" s="106">
        <f>SUM(BY$6:BY$19)+SUM(CA$6:CA$19)+SUM(CC$6:CC$19)+SUM(CE$6:CE$19)</f>
        <v>1350241.2</v>
      </c>
      <c r="N131" s="106">
        <f>SUM(CG$6:CG$19)+SUM(CI$6:CI$19)+SUM(CK$6:CK$19)+SUM(CM$6:CM$19)</f>
        <v>295558.79999999993</v>
      </c>
      <c r="O131" s="106">
        <f>SUM(CO$6:CO$19)+SUM(CQ$6:CQ$19)+SUM(CS$6:CS$19)+SUM(CU$6:CU$19)</f>
        <v>284388.78730230988</v>
      </c>
    </row>
    <row r="132" spans="2:15">
      <c r="C132" s="105" t="s">
        <v>127</v>
      </c>
      <c r="D132" s="106">
        <f>SUM(E$20:E$36)+SUM(G$20:G$36)+SUM(I$20:I$36)+SUM(K$20:K$36)</f>
        <v>630007.19999999995</v>
      </c>
      <c r="E132" s="106">
        <f>SUM(M$20:M$36)+SUM(O$20:O$36)+SUM(Q$20:Q$36)+SUM(S$20:S$36)</f>
        <v>1637276.4</v>
      </c>
      <c r="F132" s="106">
        <f>SUM(U$20:U$36)+SUM(W$20:W$36)+SUM(Y$20:Y$36)+SUM(AA$20:AA$36)</f>
        <v>387498.00000000006</v>
      </c>
      <c r="G132" s="106">
        <f>SUM(AC$20:AC$36)+SUM(AE$20:AE$36)+SUM(AG$20:AG$36)+SUM(AI$20:AI$36)</f>
        <v>1023489.6</v>
      </c>
      <c r="H132" s="106">
        <f>SUM(AK$20:AK$36)+SUM(AM$20:AM$36)+SUM(AO$20:AO$36)+SUM(AQ$20:AQ$36)</f>
        <v>344510.39999999997</v>
      </c>
      <c r="I132" s="106">
        <f>SUM(AS$20:AS$36)+SUM(AU$20:AU$36)+SUM(AW$20:AW$36)+SUM(AY$20:AY$36)</f>
        <v>3744003.5999999996</v>
      </c>
      <c r="J132" s="106">
        <f>SUM(BA$20:BA$36)+SUM(BC$20:BC$36)+SUM(BE$20:BE$36)+SUM(BG$20:BG$36)</f>
        <v>3021817.2</v>
      </c>
      <c r="K132" s="106">
        <f>SUM(BI$20:BI$36)+SUM(BK$20:BK$36)+SUM(BM$20:BM$36)+SUM(BO$20:BO$36)</f>
        <v>3855166.8</v>
      </c>
      <c r="L132" s="106">
        <f>SUM(BQ$20:BQ$36)+SUM(BS$20:BS$36)+SUM(BU$20:BU$36)+SUM(BW$20:BW$36)</f>
        <v>2656971.5999999996</v>
      </c>
      <c r="M132" s="106">
        <f>SUM(BY$20:BY$36)+SUM(CA$20:CA$36)+SUM(CC$20:CC$36)+SUM(CE$20:CE$36)</f>
        <v>459181.19999999995</v>
      </c>
      <c r="N132" s="106">
        <f>SUM(CG$20:CG$36)+SUM(CI$20:CI$36)+SUM(CK$20:CK$36)+SUM(CM$20:CM$36)</f>
        <v>815778</v>
      </c>
      <c r="O132" s="106">
        <f>SUM(CO$20:CO$36)+SUM(CQ$20:CQ$36)+SUM(CS$20:CS$36)+SUM(CU$20:CU$36)</f>
        <v>1235669.968725672</v>
      </c>
    </row>
    <row r="133" spans="2:15">
      <c r="C133" s="105" t="s">
        <v>128</v>
      </c>
      <c r="D133" s="106">
        <f>SUM(E$37:E$48)+SUM(G$37:G$48)+SUM(I$37:I$48)+SUM(K$37:K$48)</f>
        <v>884940</v>
      </c>
      <c r="E133" s="106">
        <f>SUM(M$37:M$48)+SUM(O$37:O$48)+SUM(Q$37:Q$48)+SUM(S$37:S$48)</f>
        <v>366079.19999999995</v>
      </c>
      <c r="F133" s="106">
        <f>SUM(U$37:U$48)+SUM(W$37:W$48)+SUM(Y$37:Y$48)+SUM(AA$37:AA$48)</f>
        <v>906894</v>
      </c>
      <c r="G133" s="106">
        <f>SUM(AC$37:AC$48)+SUM(AE$37:AE$48)+SUM(AG$37:AG$48)+SUM(AI$37:AI$48)</f>
        <v>599247.6</v>
      </c>
      <c r="H133" s="106">
        <f>SUM(AK$37:AK$48)+SUM(AM$37:AM$48)+SUM(AO$37:AO$48)+SUM(AQ$37:AQ$48)</f>
        <v>810116.39999999991</v>
      </c>
      <c r="I133" s="106">
        <f>SUM(AS$37:AS$48)+SUM(AU$37:AU$48)+SUM(AW$37:AW$48)+SUM(AY$37:AY$48)</f>
        <v>698821.2</v>
      </c>
      <c r="J133" s="106">
        <f>SUM(BA$37:BA$48)+SUM(BC$37:BC$48)+SUM(BE$37:BE$48)+SUM(BG$37:BG$48)</f>
        <v>2250242.4</v>
      </c>
      <c r="K133" s="106">
        <f>SUM(BI$37:BI$48)+SUM(BK$37:BK$48)+SUM(BM$37:BM$48)+SUM(BO$37:BO$48)</f>
        <v>1188831.5999999999</v>
      </c>
      <c r="L133" s="106">
        <f>SUM(BQ$37:BQ$48)+SUM(BS$37:BS$48)+SUM(BU$37:BU$48)+SUM(BW$37:BW$48)</f>
        <v>2853481.2</v>
      </c>
      <c r="M133" s="106">
        <f>SUM(BY$37:BY$48)+SUM(CA$37:CA$48)+SUM(CC$37:CC$48)+SUM(CE$37:CE$48)</f>
        <v>461672.4</v>
      </c>
      <c r="N133" s="106">
        <f>SUM(CG$37:CG$48)+SUM(CI$37:CI$48)+SUM(CK$37:CK$48)+SUM(CM$37:CM$48)</f>
        <v>1659418.8</v>
      </c>
      <c r="O133" s="106">
        <f>SUM(CO$37:CO$48)+SUM(CQ$37:CQ$48)+SUM(CS$37:CS$48)+SUM(CU$37:CU$48)</f>
        <v>2786169.582814645</v>
      </c>
    </row>
    <row r="134" spans="2:15">
      <c r="C134" s="105" t="s">
        <v>129</v>
      </c>
      <c r="D134" s="106">
        <f>SUM(E$49:E$70)+SUM(G$49:G$70)+SUM(I$49:I$70)+SUM(K$49:K$70)</f>
        <v>1440583.9312404427</v>
      </c>
      <c r="E134" s="106">
        <f>SUM(M$49:M$70)+SUM(O$49:O$70)+SUM(Q$49:Q$70)+SUM(S$49:S$70)</f>
        <v>3193496.0047620754</v>
      </c>
      <c r="F134" s="106">
        <f>SUM(U$49:U$70)+SUM(W$49:W$70)+SUM(Y$49:Y$70)+SUM(AA$49:AA$70)</f>
        <v>506743.66091155895</v>
      </c>
      <c r="G134" s="106">
        <f>SUM(AC$49:AC$70)+SUM(AE$49:AE$70)+SUM(AG$49:AG$70)+SUM(AI$49:AI$70)</f>
        <v>1994120.8216066356</v>
      </c>
      <c r="H134" s="106">
        <f>SUM(AK$49:AK$70)+SUM(AM$49:AM$70)+SUM(AO$49:AO$70)+SUM(AQ$49:AQ$70)</f>
        <v>2224277.3457511468</v>
      </c>
      <c r="I134" s="106">
        <f>SUM(AS$49:AS$70)+SUM(AU$49:AU$70)+SUM(AW$49:AW$70)+SUM(AY$49:AY$70)</f>
        <v>1085060.4051458573</v>
      </c>
      <c r="J134" s="106">
        <f>SUM(BA$49:BA$70)+SUM(BC$49:BC$70)+SUM(BE$49:BE$70)+SUM(BG$49:BG$70)</f>
        <v>822596.97108171973</v>
      </c>
      <c r="K134" s="106">
        <f>SUM(BI$49:BI$70)+SUM(BK$49:BK$70)+SUM(BM$49:BM$70)+SUM(BO$49:BO$70)</f>
        <v>1097459.0116468682</v>
      </c>
      <c r="L134" s="106">
        <f>SUM(BQ$49:BQ$70)+SUM(BS$49:BS$70)+SUM(BU$49:BU$70)+SUM(BW$49:BW$70)</f>
        <v>613471.2627000818</v>
      </c>
      <c r="M134" s="106">
        <f>SUM(BY$49:BY$70)+SUM(CA$49:CA$70)+SUM(CC$49:CC$70)+SUM(CE$49:CE$70)</f>
        <v>417901.60698492848</v>
      </c>
      <c r="N134" s="106">
        <f>SUM(CG$49:CG$70)+SUM(CI$49:CI$70)+SUM(CK$49:CK$70)+SUM(CM$49:CM$70)</f>
        <v>1489782.4571565667</v>
      </c>
      <c r="O134" s="106">
        <f>SUM(CO$49:CO$70)+SUM(CQ$49:CQ$70)+SUM(CS$49:CS$70)+SUM(CU$49:CU$70)</f>
        <v>1081431.9563664075</v>
      </c>
    </row>
    <row r="135" spans="2:15">
      <c r="C135" s="105" t="s">
        <v>130</v>
      </c>
      <c r="D135" s="106">
        <f>SUM(E$71:E$86)+SUM(G$71:G$86)+SUM(I$71:I$86)+SUM(K$71:K$86)</f>
        <v>685411.68551230687</v>
      </c>
      <c r="E135" s="106">
        <f>SUM(M$71:M$86)+SUM(O$71:O$86)+SUM(Q$71:Q$86)+SUM(S$71:S$86)</f>
        <v>548690.39999999991</v>
      </c>
      <c r="F135" s="106">
        <f>SUM(U$71:U$86)+SUM(W$71:W$86)+SUM(Y$71:Y$86)+SUM(AA$71:AA$86)</f>
        <v>303729.5020507857</v>
      </c>
      <c r="G135" s="106">
        <f>SUM(AC$71:AC$86)+SUM(AE$71:AE$86)+SUM(AG$71:AG$86)+SUM(AI$71:AI$86)</f>
        <v>910850.44108691532</v>
      </c>
      <c r="H135" s="106">
        <f>SUM(AK$71:AK$86)+SUM(AM$71:AM$86)+SUM(AO$71:AO$86)+SUM(AQ$71:AQ$86)</f>
        <v>583901.85547644226</v>
      </c>
      <c r="I135" s="106">
        <f>SUM(AS$71:AS$86)+SUM(AU$71:AU$86)+SUM(AW$71:AW$86)+SUM(AY$71:AY$86)</f>
        <v>1315549.6584386902</v>
      </c>
      <c r="J135" s="106">
        <f>SUM(BA$71:BA$86)+SUM(BC$71:BC$86)+SUM(BE$71:BE$86)+SUM(BG$71:BG$86)</f>
        <v>1000933.9021068091</v>
      </c>
      <c r="K135" s="106">
        <f>SUM(BI$71:BI$86)+SUM(BK$71:BK$86)+SUM(BM$71:BM$86)+SUM(BO$71:BO$86)</f>
        <v>1176122.2023375728</v>
      </c>
      <c r="L135" s="106">
        <f>SUM(BQ$71:BQ$86)+SUM(BS$71:BS$86)+SUM(BU$71:BU$86)+SUM(BW$71:BW$86)</f>
        <v>641843.28466758283</v>
      </c>
      <c r="M135" s="106">
        <f>SUM(BY$71:BY$86)+SUM(CA$71:CA$86)+SUM(CC$71:CC$86)+SUM(CE$71:CE$86)</f>
        <v>250134.3814470486</v>
      </c>
      <c r="N135" s="106">
        <f>SUM(CG$71:CG$86)+SUM(CI$71:CI$86)+SUM(CK$71:CK$86)+SUM(CM$71:CM$86)</f>
        <v>291533.17273602966</v>
      </c>
      <c r="O135" s="106">
        <f>SUM(CO$71:CO$86)+SUM(CQ$71:CQ$86)+SUM(CS$71:CS$86)+SUM(CU$71:CU$86)</f>
        <v>446756.71058380295</v>
      </c>
    </row>
    <row r="136" spans="2:15">
      <c r="C136" s="105" t="s">
        <v>131</v>
      </c>
      <c r="D136" s="106">
        <f>SUM(E$87:E$94)+SUM(G$87:G$94)+SUM(I$87:I$94)+SUM(K$87:K$94)</f>
        <v>534674.61012297508</v>
      </c>
      <c r="E136" s="106">
        <f>SUM(M$87:M$94)+SUM(O$87:O$94)+SUM(Q$87:Q$94)+SUM(S$87:S$94)</f>
        <v>558572.79279612727</v>
      </c>
      <c r="F136" s="106">
        <f>SUM(U$87:U$94)+SUM(W$87:W$94)+SUM(Y$87:Y$94)+SUM(AA$87:AA$94)</f>
        <v>2254843.1547498126</v>
      </c>
      <c r="G136" s="106">
        <f>SUM(AC$87:AC$94)+SUM(AE$87:AE$94)+SUM(AG$87:AG$94)+SUM(AI$87:AI$94)</f>
        <v>730059.6</v>
      </c>
      <c r="H136" s="106">
        <f>SUM(AK$87:AK$94)+SUM(AM$87:AM$94)+SUM(AO$87:AO$94)+SUM(AQ$87:AQ$94)</f>
        <v>1325121.7680279289</v>
      </c>
      <c r="I136" s="106">
        <f>SUM(AS$87:AS$94)+SUM(AU$87:AU$94)+SUM(AW$87:AW$94)+SUM(AY$87:AY$94)</f>
        <v>3066891.5848820037</v>
      </c>
      <c r="J136" s="106">
        <f>SUM(BA$87:BA$94)+SUM(BC$87:BC$94)+SUM(BE$87:BE$94)+SUM(BG$87:BG$94)</f>
        <v>595008.70658788411</v>
      </c>
      <c r="K136" s="106">
        <f>SUM(BI$87:BI$94)+SUM(BK$87:BK$94)+SUM(BM$87:BM$94)+SUM(BO$87:BO$94)</f>
        <v>1603127.9503471334</v>
      </c>
      <c r="L136" s="106">
        <f>SUM(BQ$87:BQ$94)+SUM(BS$87:BS$94)+SUM(BU$87:BU$94)+SUM(BW$87:BW$94)</f>
        <v>658408.08699096483</v>
      </c>
      <c r="M136" s="106">
        <f>SUM(BY$87:BY$94)+SUM(CA$87:CA$94)+SUM(CC$87:CC$94)+SUM(CE$87:CE$94)</f>
        <v>753357.09183688648</v>
      </c>
      <c r="N136" s="106">
        <f>SUM(CG$87:CG$94)+SUM(CI$87:CI$94)+SUM(CK$87:CK$94)+SUM(CM$87:CM$94)</f>
        <v>469611.84799235227</v>
      </c>
      <c r="O136" s="106">
        <f>SUM(CO$87:CO$94)+SUM(CQ$87:CQ$94)+SUM(CS$87:CS$94)+SUM(CU$87:CU$94)</f>
        <v>688920.96210620564</v>
      </c>
    </row>
    <row r="137" spans="2:15">
      <c r="C137" s="105" t="s">
        <v>132</v>
      </c>
      <c r="D137" s="106">
        <f>SUM(E$95:E$105)+SUM(G$95:G$105)+SUM(I$95:I$105)+SUM(K$95:K$105)</f>
        <v>1252821.5999999999</v>
      </c>
      <c r="E137" s="106">
        <f>SUM(M$95:M$105)+SUM(O$95:O$105)+SUM(Q$95:Q$105)+SUM(S$95:S$105)</f>
        <v>3719596.4737846521</v>
      </c>
      <c r="F137" s="106">
        <f>SUM(U$95:U$105)+SUM(W$95:W$105)+SUM(Y$95:Y$105)+SUM(AA$95:AA$105)</f>
        <v>945871.52258813893</v>
      </c>
      <c r="G137" s="106">
        <f>SUM(AC$95:AC$105)+SUM(AE$95:AE$105)+SUM(AG$95:AG$105)+SUM(AI$95:AI$105)</f>
        <v>1389901.3755020113</v>
      </c>
      <c r="H137" s="106">
        <f>SUM(AK$95:AK$105)+SUM(AM$95:AM$105)+SUM(AO$95:AO$105)+SUM(AQ$95:AQ$105)</f>
        <v>970518.92155897268</v>
      </c>
      <c r="I137" s="106">
        <f>SUM(AS$95:AS$105)+SUM(AU$95:AU$105)+SUM(AW$95:AW$105)+SUM(AY$95:AY$105)</f>
        <v>2313773.9676115271</v>
      </c>
      <c r="J137" s="106">
        <f>SUM(BA$95:BA$105)+SUM(BC$95:BC$105)+SUM(BE$95:BE$105)+SUM(BG$95:BG$105)</f>
        <v>2884538.3655257192</v>
      </c>
      <c r="K137" s="106">
        <f>SUM(BI$95:BI$105)+SUM(BK$95:BK$105)+SUM(BM$95:BM$105)+SUM(BO$95:BO$105)</f>
        <v>1073262.167888917</v>
      </c>
      <c r="L137" s="106">
        <f>SUM(BQ$95:BQ$105)+SUM(BS$95:BS$105)+SUM(BU$95:BU$105)+SUM(BW$95:BW$105)</f>
        <v>2907434.1893137973</v>
      </c>
      <c r="M137" s="106">
        <f>SUM(BY$95:BY$105)+SUM(CA$95:CA$105)+SUM(CC$95:CC$105)+SUM(CE$95:CE$105)</f>
        <v>868471.71682435682</v>
      </c>
      <c r="N137" s="106">
        <f>SUM(CG$95:CG$105)+SUM(CI$95:CI$105)+SUM(CK$95:CK$105)+SUM(CM$95:CM$105)</f>
        <v>5038208.4560182663</v>
      </c>
      <c r="O137" s="106">
        <f>SUM(CO$95:CO$105)+SUM(CQ$95:CQ$105)+SUM(CS$95:CS$105)+SUM(CU$95:CU$105)</f>
        <v>5421496.6890213192</v>
      </c>
    </row>
    <row r="138" spans="2:15">
      <c r="C138" s="105" t="s">
        <v>278</v>
      </c>
      <c r="D138" s="100">
        <f t="shared" ref="D138:O138" si="2">SUM(D$131:D$137)</f>
        <v>6351314.6268757237</v>
      </c>
      <c r="E138" s="100">
        <f t="shared" si="2"/>
        <v>10245360.871342855</v>
      </c>
      <c r="F138" s="100">
        <f t="shared" si="2"/>
        <v>5996655.0403002966</v>
      </c>
      <c r="G138" s="100">
        <f t="shared" si="2"/>
        <v>7192356.6381955612</v>
      </c>
      <c r="H138" s="100">
        <f t="shared" si="2"/>
        <v>6654692.6908144904</v>
      </c>
      <c r="I138" s="100">
        <f t="shared" si="2"/>
        <v>13020730.016078077</v>
      </c>
      <c r="J138" s="100">
        <f t="shared" si="2"/>
        <v>11185990.345302133</v>
      </c>
      <c r="K138" s="100">
        <f t="shared" si="2"/>
        <v>10731303.73222049</v>
      </c>
      <c r="L138" s="100">
        <f t="shared" si="2"/>
        <v>10591641.223672427</v>
      </c>
      <c r="M138" s="100">
        <f t="shared" si="2"/>
        <v>4560959.5970932199</v>
      </c>
      <c r="N138" s="100">
        <f t="shared" si="2"/>
        <v>10059891.533903215</v>
      </c>
      <c r="O138" s="100">
        <f t="shared" si="2"/>
        <v>11944834.656920362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272</v>
      </c>
    </row>
    <row r="3" spans="1:99">
      <c r="B3" s="103" t="s">
        <v>273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3</v>
      </c>
      <c r="E6" s="100">
        <v>1735.1999999999998</v>
      </c>
      <c r="F6" s="100">
        <v>5</v>
      </c>
      <c r="G6" s="100">
        <v>2892</v>
      </c>
      <c r="H6" s="100">
        <v>5</v>
      </c>
      <c r="I6" s="100">
        <v>2892</v>
      </c>
      <c r="J6" s="100">
        <v>4</v>
      </c>
      <c r="K6" s="100">
        <v>2313.6</v>
      </c>
      <c r="L6" s="100">
        <v>3</v>
      </c>
      <c r="M6" s="100">
        <v>1735.1999999999998</v>
      </c>
      <c r="N6" s="100">
        <v>5</v>
      </c>
      <c r="O6" s="100">
        <v>2892</v>
      </c>
      <c r="P6" s="100">
        <v>4</v>
      </c>
      <c r="Q6" s="100">
        <v>2313.6</v>
      </c>
      <c r="R6" s="100">
        <v>4</v>
      </c>
      <c r="S6" s="100">
        <v>2313.6</v>
      </c>
      <c r="T6" s="100">
        <v>72</v>
      </c>
      <c r="U6" s="100">
        <v>41644.799999999996</v>
      </c>
      <c r="V6" s="100">
        <v>46</v>
      </c>
      <c r="W6" s="100">
        <v>26606.399999999998</v>
      </c>
      <c r="X6" s="100">
        <v>59</v>
      </c>
      <c r="Y6" s="100">
        <v>34125.599999999999</v>
      </c>
      <c r="Z6" s="100">
        <v>44</v>
      </c>
      <c r="AA6" s="100">
        <v>25449.599999999999</v>
      </c>
      <c r="AB6" s="100">
        <v>7</v>
      </c>
      <c r="AC6" s="100">
        <v>4048.7999999999997</v>
      </c>
      <c r="AD6" s="100">
        <v>4</v>
      </c>
      <c r="AE6" s="100">
        <v>2313.6</v>
      </c>
      <c r="AF6" s="100">
        <v>4</v>
      </c>
      <c r="AG6" s="100">
        <v>2313.6</v>
      </c>
      <c r="AH6" s="100">
        <v>6</v>
      </c>
      <c r="AI6" s="100">
        <v>3470.3999999999996</v>
      </c>
      <c r="AJ6" s="100">
        <v>6</v>
      </c>
      <c r="AK6" s="100">
        <v>3470.3999999999996</v>
      </c>
      <c r="AL6" s="100">
        <v>3</v>
      </c>
      <c r="AM6" s="100">
        <v>1735.1999999999998</v>
      </c>
      <c r="AN6" s="100">
        <v>4</v>
      </c>
      <c r="AO6" s="100">
        <v>2313.6</v>
      </c>
      <c r="AP6" s="100">
        <v>5</v>
      </c>
      <c r="AQ6" s="100">
        <v>2892</v>
      </c>
      <c r="AR6" s="100">
        <v>3</v>
      </c>
      <c r="AS6" s="100">
        <v>1735.1999999999998</v>
      </c>
      <c r="AT6" s="100">
        <v>6</v>
      </c>
      <c r="AU6" s="100">
        <v>3470.3999999999996</v>
      </c>
      <c r="AV6" s="100">
        <v>4</v>
      </c>
      <c r="AW6" s="100">
        <v>2313.6</v>
      </c>
      <c r="AX6" s="100">
        <v>4</v>
      </c>
      <c r="AY6" s="100">
        <v>2313.6</v>
      </c>
      <c r="AZ6" s="100">
        <v>15</v>
      </c>
      <c r="BA6" s="100">
        <v>8676</v>
      </c>
      <c r="BB6" s="100">
        <v>18</v>
      </c>
      <c r="BC6" s="100">
        <v>10411.199999999999</v>
      </c>
      <c r="BD6" s="100">
        <v>21</v>
      </c>
      <c r="BE6" s="100">
        <v>12146.4</v>
      </c>
      <c r="BF6" s="100">
        <v>19</v>
      </c>
      <c r="BG6" s="100">
        <v>10989.6</v>
      </c>
      <c r="BH6" s="100">
        <v>10</v>
      </c>
      <c r="BI6" s="100">
        <v>5784</v>
      </c>
      <c r="BJ6" s="100">
        <v>16</v>
      </c>
      <c r="BK6" s="100">
        <v>9254.4</v>
      </c>
      <c r="BL6" s="100">
        <v>22</v>
      </c>
      <c r="BM6" s="100">
        <v>12724.8</v>
      </c>
      <c r="BN6" s="100">
        <v>16</v>
      </c>
      <c r="BO6" s="100">
        <v>9254.4</v>
      </c>
      <c r="BP6" s="100">
        <v>26</v>
      </c>
      <c r="BQ6" s="100">
        <v>15038.4</v>
      </c>
      <c r="BR6" s="100">
        <v>20</v>
      </c>
      <c r="BS6" s="100">
        <v>11568</v>
      </c>
      <c r="BT6" s="100">
        <v>17</v>
      </c>
      <c r="BU6" s="100">
        <v>9832.7999999999993</v>
      </c>
      <c r="BV6" s="100">
        <v>24</v>
      </c>
      <c r="BW6" s="100">
        <v>13881.599999999999</v>
      </c>
      <c r="BX6" s="100">
        <v>58</v>
      </c>
      <c r="BY6" s="100">
        <v>33547.199999999997</v>
      </c>
      <c r="BZ6" s="100">
        <v>44</v>
      </c>
      <c r="CA6" s="100">
        <v>25449.599999999999</v>
      </c>
      <c r="CB6" s="100">
        <v>38</v>
      </c>
      <c r="CC6" s="100">
        <v>21979.200000000001</v>
      </c>
      <c r="CD6" s="100">
        <v>48</v>
      </c>
      <c r="CE6" s="100">
        <v>27763.199999999997</v>
      </c>
      <c r="CF6" s="100">
        <v>8</v>
      </c>
      <c r="CG6" s="100">
        <v>4627.2</v>
      </c>
      <c r="CH6" s="100">
        <v>9</v>
      </c>
      <c r="CI6" s="100">
        <v>5205.5999999999995</v>
      </c>
      <c r="CJ6" s="100">
        <v>6</v>
      </c>
      <c r="CK6" s="100">
        <v>3470.3999999999996</v>
      </c>
      <c r="CL6" s="100">
        <v>7</v>
      </c>
      <c r="CM6" s="100">
        <v>4048.7999999999997</v>
      </c>
      <c r="CN6" s="100">
        <v>16</v>
      </c>
      <c r="CO6" s="100">
        <v>9254.4</v>
      </c>
      <c r="CP6" s="100">
        <v>20</v>
      </c>
      <c r="CQ6" s="100">
        <v>11568</v>
      </c>
      <c r="CR6" s="100">
        <v>19.467162361743394</v>
      </c>
      <c r="CS6" s="100">
        <v>11259.806710032379</v>
      </c>
      <c r="CT6" s="100">
        <v>15</v>
      </c>
      <c r="CU6" s="100">
        <v>8676</v>
      </c>
    </row>
    <row r="7" spans="1:99">
      <c r="C7" s="99" t="s">
        <v>173</v>
      </c>
      <c r="D7" s="100">
        <v>4</v>
      </c>
      <c r="E7" s="100">
        <v>3153.6</v>
      </c>
      <c r="F7" s="100">
        <v>5</v>
      </c>
      <c r="G7" s="100">
        <v>3942</v>
      </c>
      <c r="H7" s="100">
        <v>5</v>
      </c>
      <c r="I7" s="100">
        <v>3942</v>
      </c>
      <c r="J7" s="100">
        <v>4</v>
      </c>
      <c r="K7" s="100">
        <v>3153.6</v>
      </c>
      <c r="L7" s="100">
        <v>3</v>
      </c>
      <c r="M7" s="100">
        <v>2365.1999999999998</v>
      </c>
      <c r="N7" s="100">
        <v>4</v>
      </c>
      <c r="O7" s="100">
        <v>3153.6</v>
      </c>
      <c r="P7" s="100">
        <v>4</v>
      </c>
      <c r="Q7" s="100">
        <v>3153.6</v>
      </c>
      <c r="R7" s="100">
        <v>4</v>
      </c>
      <c r="S7" s="100">
        <v>3153.6</v>
      </c>
      <c r="T7" s="100">
        <v>80</v>
      </c>
      <c r="U7" s="100">
        <v>63072</v>
      </c>
      <c r="V7" s="100">
        <v>45</v>
      </c>
      <c r="W7" s="100">
        <v>35478</v>
      </c>
      <c r="X7" s="100">
        <v>59</v>
      </c>
      <c r="Y7" s="100">
        <v>46515.6</v>
      </c>
      <c r="Z7" s="100">
        <v>39</v>
      </c>
      <c r="AA7" s="100">
        <v>30747.599999999999</v>
      </c>
      <c r="AB7" s="100">
        <v>6</v>
      </c>
      <c r="AC7" s="100">
        <v>4730.3999999999996</v>
      </c>
      <c r="AD7" s="100">
        <v>4</v>
      </c>
      <c r="AE7" s="100">
        <v>3153.6</v>
      </c>
      <c r="AF7" s="100">
        <v>4</v>
      </c>
      <c r="AG7" s="100">
        <v>3153.6</v>
      </c>
      <c r="AH7" s="100">
        <v>7</v>
      </c>
      <c r="AI7" s="100">
        <v>5518.8</v>
      </c>
      <c r="AJ7" s="100">
        <v>5</v>
      </c>
      <c r="AK7" s="100">
        <v>3942</v>
      </c>
      <c r="AL7" s="100">
        <v>4</v>
      </c>
      <c r="AM7" s="100">
        <v>3153.6</v>
      </c>
      <c r="AN7" s="100">
        <v>4</v>
      </c>
      <c r="AO7" s="100">
        <v>3153.6</v>
      </c>
      <c r="AP7" s="100">
        <v>5</v>
      </c>
      <c r="AQ7" s="100">
        <v>3942</v>
      </c>
      <c r="AR7" s="100">
        <v>3</v>
      </c>
      <c r="AS7" s="100">
        <v>2365.1999999999998</v>
      </c>
      <c r="AT7" s="100">
        <v>5</v>
      </c>
      <c r="AU7" s="100">
        <v>3942</v>
      </c>
      <c r="AV7" s="100">
        <v>4</v>
      </c>
      <c r="AW7" s="100">
        <v>3153.6</v>
      </c>
      <c r="AX7" s="100">
        <v>4</v>
      </c>
      <c r="AY7" s="100">
        <v>3153.6</v>
      </c>
      <c r="AZ7" s="100">
        <v>17</v>
      </c>
      <c r="BA7" s="100">
        <v>13402.8</v>
      </c>
      <c r="BB7" s="100">
        <v>19</v>
      </c>
      <c r="BC7" s="100">
        <v>14979.6</v>
      </c>
      <c r="BD7" s="100">
        <v>19</v>
      </c>
      <c r="BE7" s="100">
        <v>14979.6</v>
      </c>
      <c r="BF7" s="100">
        <v>19</v>
      </c>
      <c r="BG7" s="100">
        <v>14979.6</v>
      </c>
      <c r="BH7" s="100">
        <v>12</v>
      </c>
      <c r="BI7" s="100">
        <v>9460.7999999999993</v>
      </c>
      <c r="BJ7" s="100">
        <v>15</v>
      </c>
      <c r="BK7" s="100">
        <v>11826</v>
      </c>
      <c r="BL7" s="100">
        <v>21</v>
      </c>
      <c r="BM7" s="100">
        <v>16556.399999999998</v>
      </c>
      <c r="BN7" s="100">
        <v>15</v>
      </c>
      <c r="BO7" s="100">
        <v>11826</v>
      </c>
      <c r="BP7" s="100">
        <v>22</v>
      </c>
      <c r="BQ7" s="100">
        <v>17344.8</v>
      </c>
      <c r="BR7" s="100">
        <v>17</v>
      </c>
      <c r="BS7" s="100">
        <v>13402.8</v>
      </c>
      <c r="BT7" s="100">
        <v>17</v>
      </c>
      <c r="BU7" s="100">
        <v>13402.8</v>
      </c>
      <c r="BV7" s="100">
        <v>25</v>
      </c>
      <c r="BW7" s="100">
        <v>19710</v>
      </c>
      <c r="BX7" s="100">
        <v>57</v>
      </c>
      <c r="BY7" s="100">
        <v>44938.799999999996</v>
      </c>
      <c r="BZ7" s="100">
        <v>43</v>
      </c>
      <c r="CA7" s="100">
        <v>33901.199999999997</v>
      </c>
      <c r="CB7" s="100">
        <v>42</v>
      </c>
      <c r="CC7" s="100">
        <v>33112.799999999996</v>
      </c>
      <c r="CD7" s="100">
        <v>40</v>
      </c>
      <c r="CE7" s="100">
        <v>31536</v>
      </c>
      <c r="CF7" s="100">
        <v>8</v>
      </c>
      <c r="CG7" s="100">
        <v>6307.2</v>
      </c>
      <c r="CH7" s="100">
        <v>10</v>
      </c>
      <c r="CI7" s="100">
        <v>7884</v>
      </c>
      <c r="CJ7" s="100">
        <v>6</v>
      </c>
      <c r="CK7" s="100">
        <v>4730.3999999999996</v>
      </c>
      <c r="CL7" s="100">
        <v>6</v>
      </c>
      <c r="CM7" s="100">
        <v>4730.3999999999996</v>
      </c>
      <c r="CN7" s="100">
        <v>17</v>
      </c>
      <c r="CO7" s="100">
        <v>13402.8</v>
      </c>
      <c r="CP7" s="100">
        <v>17</v>
      </c>
      <c r="CQ7" s="100">
        <v>13402.8</v>
      </c>
      <c r="CR7" s="100">
        <v>18.444187163624868</v>
      </c>
      <c r="CS7" s="100">
        <v>14541.397159801845</v>
      </c>
      <c r="CT7" s="100">
        <v>16</v>
      </c>
      <c r="CU7" s="100">
        <v>12614.4</v>
      </c>
    </row>
    <row r="8" spans="1:99">
      <c r="C8" s="99" t="s">
        <v>174</v>
      </c>
      <c r="D8" s="100">
        <v>3</v>
      </c>
      <c r="E8" s="100">
        <v>928.8</v>
      </c>
      <c r="F8" s="100">
        <v>5</v>
      </c>
      <c r="G8" s="100">
        <v>1547.9999999999998</v>
      </c>
      <c r="H8" s="100">
        <v>5</v>
      </c>
      <c r="I8" s="100">
        <v>1547.9999999999998</v>
      </c>
      <c r="J8" s="100">
        <v>4</v>
      </c>
      <c r="K8" s="100">
        <v>1238.3999999999999</v>
      </c>
      <c r="L8" s="100">
        <v>3</v>
      </c>
      <c r="M8" s="100">
        <v>928.8</v>
      </c>
      <c r="N8" s="100">
        <v>5</v>
      </c>
      <c r="O8" s="100">
        <v>1547.9999999999998</v>
      </c>
      <c r="P8" s="100">
        <v>4</v>
      </c>
      <c r="Q8" s="100">
        <v>1238.3999999999999</v>
      </c>
      <c r="R8" s="100">
        <v>4</v>
      </c>
      <c r="S8" s="100">
        <v>1238.3999999999999</v>
      </c>
      <c r="T8" s="100">
        <v>88</v>
      </c>
      <c r="U8" s="100">
        <v>27244.799999999996</v>
      </c>
      <c r="V8" s="100">
        <v>54</v>
      </c>
      <c r="W8" s="100">
        <v>16718.399999999998</v>
      </c>
      <c r="X8" s="100">
        <v>74</v>
      </c>
      <c r="Y8" s="100">
        <v>22910.399999999998</v>
      </c>
      <c r="Z8" s="100">
        <v>49</v>
      </c>
      <c r="AA8" s="100">
        <v>15170.399999999998</v>
      </c>
      <c r="AB8" s="100">
        <v>7</v>
      </c>
      <c r="AC8" s="100">
        <v>2167.1999999999998</v>
      </c>
      <c r="AD8" s="100">
        <v>4</v>
      </c>
      <c r="AE8" s="100">
        <v>1238.3999999999999</v>
      </c>
      <c r="AF8" s="100">
        <v>4</v>
      </c>
      <c r="AG8" s="100">
        <v>1238.3999999999999</v>
      </c>
      <c r="AH8" s="100">
        <v>7</v>
      </c>
      <c r="AI8" s="100">
        <v>2167.1999999999998</v>
      </c>
      <c r="AJ8" s="100">
        <v>5</v>
      </c>
      <c r="AK8" s="100">
        <v>1547.9999999999998</v>
      </c>
      <c r="AL8" s="100">
        <v>4</v>
      </c>
      <c r="AM8" s="100">
        <v>1238.3999999999999</v>
      </c>
      <c r="AN8" s="100">
        <v>4</v>
      </c>
      <c r="AO8" s="100">
        <v>1238.3999999999999</v>
      </c>
      <c r="AP8" s="100">
        <v>5</v>
      </c>
      <c r="AQ8" s="100">
        <v>1547.9999999999998</v>
      </c>
      <c r="AR8" s="100">
        <v>3</v>
      </c>
      <c r="AS8" s="100">
        <v>928.8</v>
      </c>
      <c r="AT8" s="100">
        <v>5</v>
      </c>
      <c r="AU8" s="100">
        <v>1547.9999999999998</v>
      </c>
      <c r="AV8" s="100">
        <v>4</v>
      </c>
      <c r="AW8" s="100">
        <v>1238.3999999999999</v>
      </c>
      <c r="AX8" s="100">
        <v>4</v>
      </c>
      <c r="AY8" s="100">
        <v>1238.3999999999999</v>
      </c>
      <c r="AZ8" s="100">
        <v>18</v>
      </c>
      <c r="BA8" s="100">
        <v>5572.7999999999993</v>
      </c>
      <c r="BB8" s="100">
        <v>21</v>
      </c>
      <c r="BC8" s="100">
        <v>6501.5999999999995</v>
      </c>
      <c r="BD8" s="100">
        <v>22</v>
      </c>
      <c r="BE8" s="100">
        <v>6811.1999999999989</v>
      </c>
      <c r="BF8" s="100">
        <v>20</v>
      </c>
      <c r="BG8" s="100">
        <v>6191.9999999999991</v>
      </c>
      <c r="BH8" s="100">
        <v>12</v>
      </c>
      <c r="BI8" s="100">
        <v>3715.2</v>
      </c>
      <c r="BJ8" s="100">
        <v>14</v>
      </c>
      <c r="BK8" s="100">
        <v>4334.3999999999996</v>
      </c>
      <c r="BL8" s="100">
        <v>21</v>
      </c>
      <c r="BM8" s="100">
        <v>6501.5999999999995</v>
      </c>
      <c r="BN8" s="100">
        <v>16</v>
      </c>
      <c r="BO8" s="100">
        <v>4953.5999999999995</v>
      </c>
      <c r="BP8" s="100">
        <v>26</v>
      </c>
      <c r="BQ8" s="100">
        <v>8049.5999999999995</v>
      </c>
      <c r="BR8" s="100">
        <v>18</v>
      </c>
      <c r="BS8" s="100">
        <v>5572.7999999999993</v>
      </c>
      <c r="BT8" s="100">
        <v>18</v>
      </c>
      <c r="BU8" s="100">
        <v>5572.7999999999993</v>
      </c>
      <c r="BV8" s="100">
        <v>25</v>
      </c>
      <c r="BW8" s="100">
        <v>7739.9999999999991</v>
      </c>
      <c r="BX8" s="100">
        <v>66</v>
      </c>
      <c r="BY8" s="100">
        <v>20433.599999999999</v>
      </c>
      <c r="BZ8" s="100">
        <v>44</v>
      </c>
      <c r="CA8" s="100">
        <v>13622.399999999998</v>
      </c>
      <c r="CB8" s="100">
        <v>46</v>
      </c>
      <c r="CC8" s="100">
        <v>14241.599999999999</v>
      </c>
      <c r="CD8" s="100">
        <v>49</v>
      </c>
      <c r="CE8" s="100">
        <v>15170.399999999998</v>
      </c>
      <c r="CF8" s="100">
        <v>8</v>
      </c>
      <c r="CG8" s="100">
        <v>2476.7999999999997</v>
      </c>
      <c r="CH8" s="100">
        <v>10</v>
      </c>
      <c r="CI8" s="100">
        <v>3095.9999999999995</v>
      </c>
      <c r="CJ8" s="100">
        <v>6</v>
      </c>
      <c r="CK8" s="100">
        <v>1857.6</v>
      </c>
      <c r="CL8" s="100">
        <v>6</v>
      </c>
      <c r="CM8" s="100">
        <v>1857.6</v>
      </c>
      <c r="CN8" s="100">
        <v>18</v>
      </c>
      <c r="CO8" s="100">
        <v>5572.7999999999993</v>
      </c>
      <c r="CP8" s="100">
        <v>18</v>
      </c>
      <c r="CQ8" s="100">
        <v>5572.7999999999993</v>
      </c>
      <c r="CR8" s="100">
        <v>19.520771157353291</v>
      </c>
      <c r="CS8" s="100">
        <v>6043.6307503165781</v>
      </c>
      <c r="CT8" s="100">
        <v>18</v>
      </c>
      <c r="CU8" s="100">
        <v>5572.7999999999993</v>
      </c>
    </row>
    <row r="9" spans="1:99">
      <c r="C9" s="99" t="s">
        <v>175</v>
      </c>
      <c r="D9" s="100">
        <v>3</v>
      </c>
      <c r="E9" s="100">
        <v>2106</v>
      </c>
      <c r="F9" s="100">
        <v>5</v>
      </c>
      <c r="G9" s="100">
        <v>3510</v>
      </c>
      <c r="H9" s="100">
        <v>5</v>
      </c>
      <c r="I9" s="100">
        <v>3510</v>
      </c>
      <c r="J9" s="100">
        <v>4</v>
      </c>
      <c r="K9" s="100">
        <v>2808</v>
      </c>
      <c r="L9" s="100">
        <v>3</v>
      </c>
      <c r="M9" s="100">
        <v>2106</v>
      </c>
      <c r="N9" s="100">
        <v>5</v>
      </c>
      <c r="O9" s="100">
        <v>3510</v>
      </c>
      <c r="P9" s="100">
        <v>4</v>
      </c>
      <c r="Q9" s="100">
        <v>2808</v>
      </c>
      <c r="R9" s="100">
        <v>4</v>
      </c>
      <c r="S9" s="100">
        <v>2808</v>
      </c>
      <c r="T9" s="100">
        <v>71</v>
      </c>
      <c r="U9" s="100">
        <v>49842</v>
      </c>
      <c r="V9" s="100">
        <v>48</v>
      </c>
      <c r="W9" s="100">
        <v>33696</v>
      </c>
      <c r="X9" s="100">
        <v>63</v>
      </c>
      <c r="Y9" s="100">
        <v>44226</v>
      </c>
      <c r="Z9" s="100">
        <v>44</v>
      </c>
      <c r="AA9" s="100">
        <v>30888</v>
      </c>
      <c r="AB9" s="100">
        <v>7</v>
      </c>
      <c r="AC9" s="100">
        <v>4914</v>
      </c>
      <c r="AD9" s="100">
        <v>4</v>
      </c>
      <c r="AE9" s="100">
        <v>2808</v>
      </c>
      <c r="AF9" s="100">
        <v>4</v>
      </c>
      <c r="AG9" s="100">
        <v>2808</v>
      </c>
      <c r="AH9" s="100">
        <v>7</v>
      </c>
      <c r="AI9" s="100">
        <v>4914</v>
      </c>
      <c r="AJ9" s="100">
        <v>5</v>
      </c>
      <c r="AK9" s="100">
        <v>3510</v>
      </c>
      <c r="AL9" s="100">
        <v>3</v>
      </c>
      <c r="AM9" s="100">
        <v>2106</v>
      </c>
      <c r="AN9" s="100">
        <v>4</v>
      </c>
      <c r="AO9" s="100">
        <v>2808</v>
      </c>
      <c r="AP9" s="100">
        <v>5</v>
      </c>
      <c r="AQ9" s="100">
        <v>3510</v>
      </c>
      <c r="AR9" s="100">
        <v>4</v>
      </c>
      <c r="AS9" s="100">
        <v>2808</v>
      </c>
      <c r="AT9" s="100">
        <v>5</v>
      </c>
      <c r="AU9" s="100">
        <v>3510</v>
      </c>
      <c r="AV9" s="100">
        <v>4</v>
      </c>
      <c r="AW9" s="100">
        <v>2808</v>
      </c>
      <c r="AX9" s="100">
        <v>4</v>
      </c>
      <c r="AY9" s="100">
        <v>2808</v>
      </c>
      <c r="AZ9" s="100">
        <v>15</v>
      </c>
      <c r="BA9" s="100">
        <v>10530</v>
      </c>
      <c r="BB9" s="100">
        <v>18</v>
      </c>
      <c r="BC9" s="100">
        <v>12636</v>
      </c>
      <c r="BD9" s="100">
        <v>19</v>
      </c>
      <c r="BE9" s="100">
        <v>13338</v>
      </c>
      <c r="BF9" s="100">
        <v>17</v>
      </c>
      <c r="BG9" s="100">
        <v>11934</v>
      </c>
      <c r="BH9" s="100">
        <v>11</v>
      </c>
      <c r="BI9" s="100">
        <v>7722</v>
      </c>
      <c r="BJ9" s="100">
        <v>15</v>
      </c>
      <c r="BK9" s="100">
        <v>10530</v>
      </c>
      <c r="BL9" s="100">
        <v>20</v>
      </c>
      <c r="BM9" s="100">
        <v>14040</v>
      </c>
      <c r="BN9" s="100">
        <v>17</v>
      </c>
      <c r="BO9" s="100">
        <v>11934</v>
      </c>
      <c r="BP9" s="100">
        <v>23</v>
      </c>
      <c r="BQ9" s="100">
        <v>16146</v>
      </c>
      <c r="BR9" s="100">
        <v>17</v>
      </c>
      <c r="BS9" s="100">
        <v>11934</v>
      </c>
      <c r="BT9" s="100">
        <v>19</v>
      </c>
      <c r="BU9" s="100">
        <v>13338</v>
      </c>
      <c r="BV9" s="100">
        <v>25</v>
      </c>
      <c r="BW9" s="100">
        <v>17550</v>
      </c>
      <c r="BX9" s="100">
        <v>58</v>
      </c>
      <c r="BY9" s="100">
        <v>40716</v>
      </c>
      <c r="BZ9" s="100">
        <v>42</v>
      </c>
      <c r="CA9" s="100">
        <v>29484</v>
      </c>
      <c r="CB9" s="100">
        <v>43</v>
      </c>
      <c r="CC9" s="100">
        <v>30186</v>
      </c>
      <c r="CD9" s="100">
        <v>43</v>
      </c>
      <c r="CE9" s="100">
        <v>30186</v>
      </c>
      <c r="CF9" s="100">
        <v>7</v>
      </c>
      <c r="CG9" s="100">
        <v>4914</v>
      </c>
      <c r="CH9" s="100">
        <v>9</v>
      </c>
      <c r="CI9" s="100">
        <v>6318</v>
      </c>
      <c r="CJ9" s="100">
        <v>6</v>
      </c>
      <c r="CK9" s="100">
        <v>4212</v>
      </c>
      <c r="CL9" s="100">
        <v>7</v>
      </c>
      <c r="CM9" s="100">
        <v>4914</v>
      </c>
      <c r="CN9" s="100">
        <v>17</v>
      </c>
      <c r="CO9" s="100">
        <v>11934</v>
      </c>
      <c r="CP9" s="100">
        <v>20</v>
      </c>
      <c r="CQ9" s="100">
        <v>14040</v>
      </c>
      <c r="CR9" s="100">
        <v>18.459503962370551</v>
      </c>
      <c r="CS9" s="100">
        <v>12958.571781584127</v>
      </c>
      <c r="CT9" s="100">
        <v>16</v>
      </c>
      <c r="CU9" s="100">
        <v>11232</v>
      </c>
    </row>
    <row r="10" spans="1:99">
      <c r="C10" s="99" t="s">
        <v>176</v>
      </c>
      <c r="D10" s="100">
        <v>4</v>
      </c>
      <c r="E10" s="100">
        <v>2179.1999999999998</v>
      </c>
      <c r="F10" s="100">
        <v>5</v>
      </c>
      <c r="G10" s="100">
        <v>2724</v>
      </c>
      <c r="H10" s="100">
        <v>5</v>
      </c>
      <c r="I10" s="100">
        <v>2724</v>
      </c>
      <c r="J10" s="100">
        <v>4</v>
      </c>
      <c r="K10" s="100">
        <v>2179.1999999999998</v>
      </c>
      <c r="L10" s="100">
        <v>3</v>
      </c>
      <c r="M10" s="100">
        <v>1634.3999999999999</v>
      </c>
      <c r="N10" s="100">
        <v>4</v>
      </c>
      <c r="O10" s="100">
        <v>2179.1999999999998</v>
      </c>
      <c r="P10" s="100">
        <v>4</v>
      </c>
      <c r="Q10" s="100">
        <v>2179.1999999999998</v>
      </c>
      <c r="R10" s="100">
        <v>4</v>
      </c>
      <c r="S10" s="100">
        <v>2179.1999999999998</v>
      </c>
      <c r="T10" s="100">
        <v>76</v>
      </c>
      <c r="U10" s="100">
        <v>41404.799999999996</v>
      </c>
      <c r="V10" s="100">
        <v>54</v>
      </c>
      <c r="W10" s="100">
        <v>29419.199999999997</v>
      </c>
      <c r="X10" s="100">
        <v>68</v>
      </c>
      <c r="Y10" s="100">
        <v>37046.399999999994</v>
      </c>
      <c r="Z10" s="100">
        <v>42</v>
      </c>
      <c r="AA10" s="100">
        <v>22881.599999999999</v>
      </c>
      <c r="AB10" s="100">
        <v>7</v>
      </c>
      <c r="AC10" s="100">
        <v>3813.5999999999995</v>
      </c>
      <c r="AD10" s="100">
        <v>4</v>
      </c>
      <c r="AE10" s="100">
        <v>2179.1999999999998</v>
      </c>
      <c r="AF10" s="100">
        <v>4</v>
      </c>
      <c r="AG10" s="100">
        <v>2179.1999999999998</v>
      </c>
      <c r="AH10" s="100">
        <v>7</v>
      </c>
      <c r="AI10" s="100">
        <v>3813.5999999999995</v>
      </c>
      <c r="AJ10" s="100">
        <v>6</v>
      </c>
      <c r="AK10" s="100">
        <v>3268.7999999999997</v>
      </c>
      <c r="AL10" s="100">
        <v>4</v>
      </c>
      <c r="AM10" s="100">
        <v>2179.1999999999998</v>
      </c>
      <c r="AN10" s="100">
        <v>4</v>
      </c>
      <c r="AO10" s="100">
        <v>2179.1999999999998</v>
      </c>
      <c r="AP10" s="100">
        <v>5</v>
      </c>
      <c r="AQ10" s="100">
        <v>2724</v>
      </c>
      <c r="AR10" s="100">
        <v>3</v>
      </c>
      <c r="AS10" s="100">
        <v>1634.3999999999999</v>
      </c>
      <c r="AT10" s="100">
        <v>5</v>
      </c>
      <c r="AU10" s="100">
        <v>2724</v>
      </c>
      <c r="AV10" s="100">
        <v>4</v>
      </c>
      <c r="AW10" s="100">
        <v>2179.1999999999998</v>
      </c>
      <c r="AX10" s="100">
        <v>4</v>
      </c>
      <c r="AY10" s="100">
        <v>2179.1999999999998</v>
      </c>
      <c r="AZ10" s="100">
        <v>16</v>
      </c>
      <c r="BA10" s="100">
        <v>8716.7999999999993</v>
      </c>
      <c r="BB10" s="100">
        <v>19</v>
      </c>
      <c r="BC10" s="100">
        <v>10351.199999999999</v>
      </c>
      <c r="BD10" s="100">
        <v>22</v>
      </c>
      <c r="BE10" s="100">
        <v>11985.599999999999</v>
      </c>
      <c r="BF10" s="100">
        <v>21</v>
      </c>
      <c r="BG10" s="100">
        <v>11440.8</v>
      </c>
      <c r="BH10" s="100">
        <v>11</v>
      </c>
      <c r="BI10" s="100">
        <v>5992.7999999999993</v>
      </c>
      <c r="BJ10" s="100">
        <v>15</v>
      </c>
      <c r="BK10" s="100">
        <v>8171.9999999999991</v>
      </c>
      <c r="BL10" s="100">
        <v>19</v>
      </c>
      <c r="BM10" s="100">
        <v>10351.199999999999</v>
      </c>
      <c r="BN10" s="100">
        <v>15</v>
      </c>
      <c r="BO10" s="100">
        <v>8171.9999999999991</v>
      </c>
      <c r="BP10" s="100">
        <v>25</v>
      </c>
      <c r="BQ10" s="100">
        <v>13619.999999999998</v>
      </c>
      <c r="BR10" s="100">
        <v>19</v>
      </c>
      <c r="BS10" s="100">
        <v>10351.199999999999</v>
      </c>
      <c r="BT10" s="100">
        <v>19</v>
      </c>
      <c r="BU10" s="100">
        <v>10351.199999999999</v>
      </c>
      <c r="BV10" s="100">
        <v>24</v>
      </c>
      <c r="BW10" s="100">
        <v>13075.199999999999</v>
      </c>
      <c r="BX10" s="100">
        <v>60</v>
      </c>
      <c r="BY10" s="100">
        <v>32687.999999999996</v>
      </c>
      <c r="BZ10" s="100">
        <v>44</v>
      </c>
      <c r="CA10" s="100">
        <v>23971.199999999997</v>
      </c>
      <c r="CB10" s="100">
        <v>39</v>
      </c>
      <c r="CC10" s="100">
        <v>21247.199999999997</v>
      </c>
      <c r="CD10" s="100">
        <v>47</v>
      </c>
      <c r="CE10" s="100">
        <v>25605.599999999999</v>
      </c>
      <c r="CF10" s="100">
        <v>7</v>
      </c>
      <c r="CG10" s="100">
        <v>3813.5999999999995</v>
      </c>
      <c r="CH10" s="100">
        <v>10</v>
      </c>
      <c r="CI10" s="100">
        <v>5448</v>
      </c>
      <c r="CJ10" s="100">
        <v>6</v>
      </c>
      <c r="CK10" s="100">
        <v>3268.7999999999997</v>
      </c>
      <c r="CL10" s="100">
        <v>6</v>
      </c>
      <c r="CM10" s="100">
        <v>3268.7999999999997</v>
      </c>
      <c r="CN10" s="100">
        <v>17</v>
      </c>
      <c r="CO10" s="100">
        <v>9261.5999999999985</v>
      </c>
      <c r="CP10" s="100">
        <v>18</v>
      </c>
      <c r="CQ10" s="100">
        <v>9806.4</v>
      </c>
      <c r="CR10" s="100">
        <v>18.474820761116238</v>
      </c>
      <c r="CS10" s="100">
        <v>10065.082350656126</v>
      </c>
      <c r="CT10" s="100">
        <v>18</v>
      </c>
      <c r="CU10" s="100">
        <v>9806.4</v>
      </c>
    </row>
    <row r="11" spans="1:99">
      <c r="C11" s="99" t="s">
        <v>177</v>
      </c>
      <c r="D11" s="100">
        <v>3</v>
      </c>
      <c r="E11" s="100">
        <v>1598.3999999999999</v>
      </c>
      <c r="F11" s="100">
        <v>5</v>
      </c>
      <c r="G11" s="100">
        <v>2664</v>
      </c>
      <c r="H11" s="100">
        <v>5</v>
      </c>
      <c r="I11" s="100">
        <v>2664</v>
      </c>
      <c r="J11" s="100">
        <v>4</v>
      </c>
      <c r="K11" s="100">
        <v>2131.1999999999998</v>
      </c>
      <c r="L11" s="100">
        <v>4</v>
      </c>
      <c r="M11" s="100">
        <v>2131.1999999999998</v>
      </c>
      <c r="N11" s="100">
        <v>4</v>
      </c>
      <c r="O11" s="100">
        <v>2131.1999999999998</v>
      </c>
      <c r="P11" s="100">
        <v>4</v>
      </c>
      <c r="Q11" s="100">
        <v>2131.1999999999998</v>
      </c>
      <c r="R11" s="100">
        <v>4</v>
      </c>
      <c r="S11" s="100">
        <v>2131.1999999999998</v>
      </c>
      <c r="T11" s="100">
        <v>86</v>
      </c>
      <c r="U11" s="100">
        <v>45820.799999999996</v>
      </c>
      <c r="V11" s="100">
        <v>51</v>
      </c>
      <c r="W11" s="100">
        <v>27172.799999999999</v>
      </c>
      <c r="X11" s="100">
        <v>66</v>
      </c>
      <c r="Y11" s="100">
        <v>35164.799999999996</v>
      </c>
      <c r="Z11" s="100">
        <v>41</v>
      </c>
      <c r="AA11" s="100">
        <v>21844.799999999999</v>
      </c>
      <c r="AB11" s="100">
        <v>7</v>
      </c>
      <c r="AC11" s="100">
        <v>3729.5999999999995</v>
      </c>
      <c r="AD11" s="100">
        <v>4</v>
      </c>
      <c r="AE11" s="100">
        <v>2131.1999999999998</v>
      </c>
      <c r="AF11" s="100">
        <v>4</v>
      </c>
      <c r="AG11" s="100">
        <v>2131.1999999999998</v>
      </c>
      <c r="AH11" s="100">
        <v>7</v>
      </c>
      <c r="AI11" s="100">
        <v>3729.5999999999995</v>
      </c>
      <c r="AJ11" s="100">
        <v>6</v>
      </c>
      <c r="AK11" s="100">
        <v>3196.7999999999997</v>
      </c>
      <c r="AL11" s="100">
        <v>4</v>
      </c>
      <c r="AM11" s="100">
        <v>2131.1999999999998</v>
      </c>
      <c r="AN11" s="100">
        <v>5</v>
      </c>
      <c r="AO11" s="100">
        <v>2664</v>
      </c>
      <c r="AP11" s="100">
        <v>5</v>
      </c>
      <c r="AQ11" s="100">
        <v>2664</v>
      </c>
      <c r="AR11" s="100">
        <v>3</v>
      </c>
      <c r="AS11" s="100">
        <v>1598.3999999999999</v>
      </c>
      <c r="AT11" s="100">
        <v>5</v>
      </c>
      <c r="AU11" s="100">
        <v>2664</v>
      </c>
      <c r="AV11" s="100">
        <v>4</v>
      </c>
      <c r="AW11" s="100">
        <v>2131.1999999999998</v>
      </c>
      <c r="AX11" s="100">
        <v>4</v>
      </c>
      <c r="AY11" s="100">
        <v>2131.1999999999998</v>
      </c>
      <c r="AZ11" s="100">
        <v>15</v>
      </c>
      <c r="BA11" s="100">
        <v>7991.9999999999991</v>
      </c>
      <c r="BB11" s="100">
        <v>20</v>
      </c>
      <c r="BC11" s="100">
        <v>10656</v>
      </c>
      <c r="BD11" s="100">
        <v>22</v>
      </c>
      <c r="BE11" s="100">
        <v>11721.599999999999</v>
      </c>
      <c r="BF11" s="100">
        <v>18</v>
      </c>
      <c r="BG11" s="100">
        <v>9590.4</v>
      </c>
      <c r="BH11" s="100">
        <v>10</v>
      </c>
      <c r="BI11" s="100">
        <v>5328</v>
      </c>
      <c r="BJ11" s="100">
        <v>15</v>
      </c>
      <c r="BK11" s="100">
        <v>7991.9999999999991</v>
      </c>
      <c r="BL11" s="100">
        <v>20</v>
      </c>
      <c r="BM11" s="100">
        <v>10656</v>
      </c>
      <c r="BN11" s="100">
        <v>16</v>
      </c>
      <c r="BO11" s="100">
        <v>8524.7999999999993</v>
      </c>
      <c r="BP11" s="100">
        <v>25</v>
      </c>
      <c r="BQ11" s="100">
        <v>13319.999999999998</v>
      </c>
      <c r="BR11" s="100">
        <v>20</v>
      </c>
      <c r="BS11" s="100">
        <v>10656</v>
      </c>
      <c r="BT11" s="100">
        <v>20</v>
      </c>
      <c r="BU11" s="100">
        <v>10656</v>
      </c>
      <c r="BV11" s="100">
        <v>24</v>
      </c>
      <c r="BW11" s="100">
        <v>12787.199999999999</v>
      </c>
      <c r="BX11" s="100">
        <v>53</v>
      </c>
      <c r="BY11" s="100">
        <v>28238.399999999998</v>
      </c>
      <c r="BZ11" s="100">
        <v>48</v>
      </c>
      <c r="CA11" s="100">
        <v>25574.399999999998</v>
      </c>
      <c r="CB11" s="100">
        <v>45</v>
      </c>
      <c r="CC11" s="100">
        <v>23975.999999999996</v>
      </c>
      <c r="CD11" s="100">
        <v>42</v>
      </c>
      <c r="CE11" s="100">
        <v>22377.599999999999</v>
      </c>
      <c r="CF11" s="100">
        <v>8</v>
      </c>
      <c r="CG11" s="100">
        <v>4262.3999999999996</v>
      </c>
      <c r="CH11" s="100">
        <v>10</v>
      </c>
      <c r="CI11" s="100">
        <v>5328</v>
      </c>
      <c r="CJ11" s="100">
        <v>6</v>
      </c>
      <c r="CK11" s="100">
        <v>3196.7999999999997</v>
      </c>
      <c r="CL11" s="100">
        <v>6</v>
      </c>
      <c r="CM11" s="100">
        <v>3196.7999999999997</v>
      </c>
      <c r="CN11" s="100">
        <v>18</v>
      </c>
      <c r="CO11" s="100">
        <v>9590.4</v>
      </c>
      <c r="CP11" s="100">
        <v>19</v>
      </c>
      <c r="CQ11" s="100">
        <v>10123.199999999999</v>
      </c>
      <c r="CR11" s="100">
        <v>20.436528764252024</v>
      </c>
      <c r="CS11" s="100">
        <v>10888.582525593478</v>
      </c>
      <c r="CT11" s="100">
        <v>18</v>
      </c>
      <c r="CU11" s="100">
        <v>9590.4</v>
      </c>
    </row>
    <row r="12" spans="1:99">
      <c r="C12" s="99" t="s">
        <v>178</v>
      </c>
      <c r="D12" s="100">
        <v>3</v>
      </c>
      <c r="E12" s="100">
        <v>1688.3999999999999</v>
      </c>
      <c r="F12" s="100">
        <v>5</v>
      </c>
      <c r="G12" s="100">
        <v>2814</v>
      </c>
      <c r="H12" s="100">
        <v>5</v>
      </c>
      <c r="I12" s="100">
        <v>2814</v>
      </c>
      <c r="J12" s="100">
        <v>4</v>
      </c>
      <c r="K12" s="100">
        <v>2251.1999999999998</v>
      </c>
      <c r="L12" s="100">
        <v>4</v>
      </c>
      <c r="M12" s="100">
        <v>2251.1999999999998</v>
      </c>
      <c r="N12" s="100">
        <v>5</v>
      </c>
      <c r="O12" s="100">
        <v>2814</v>
      </c>
      <c r="P12" s="100">
        <v>4</v>
      </c>
      <c r="Q12" s="100">
        <v>2251.1999999999998</v>
      </c>
      <c r="R12" s="100">
        <v>4</v>
      </c>
      <c r="S12" s="100">
        <v>2251.1999999999998</v>
      </c>
      <c r="T12" s="100">
        <v>78</v>
      </c>
      <c r="U12" s="100">
        <v>43898.399999999994</v>
      </c>
      <c r="V12" s="100">
        <v>49</v>
      </c>
      <c r="W12" s="100">
        <v>27577.199999999997</v>
      </c>
      <c r="X12" s="100">
        <v>65</v>
      </c>
      <c r="Y12" s="100">
        <v>36582</v>
      </c>
      <c r="Z12" s="100">
        <v>44</v>
      </c>
      <c r="AA12" s="100">
        <v>24763.199999999997</v>
      </c>
      <c r="AB12" s="100">
        <v>7</v>
      </c>
      <c r="AC12" s="100">
        <v>3939.5999999999995</v>
      </c>
      <c r="AD12" s="100">
        <v>4</v>
      </c>
      <c r="AE12" s="100">
        <v>2251.1999999999998</v>
      </c>
      <c r="AF12" s="100">
        <v>4</v>
      </c>
      <c r="AG12" s="100">
        <v>2251.1999999999998</v>
      </c>
      <c r="AH12" s="100">
        <v>7</v>
      </c>
      <c r="AI12" s="100">
        <v>3939.5999999999995</v>
      </c>
      <c r="AJ12" s="100">
        <v>6</v>
      </c>
      <c r="AK12" s="100">
        <v>3376.7999999999997</v>
      </c>
      <c r="AL12" s="100">
        <v>4</v>
      </c>
      <c r="AM12" s="100">
        <v>2251.1999999999998</v>
      </c>
      <c r="AN12" s="100">
        <v>4</v>
      </c>
      <c r="AO12" s="100">
        <v>2251.1999999999998</v>
      </c>
      <c r="AP12" s="100">
        <v>5</v>
      </c>
      <c r="AQ12" s="100">
        <v>2814</v>
      </c>
      <c r="AR12" s="100">
        <v>3</v>
      </c>
      <c r="AS12" s="100">
        <v>1688.3999999999999</v>
      </c>
      <c r="AT12" s="100">
        <v>5</v>
      </c>
      <c r="AU12" s="100">
        <v>2814</v>
      </c>
      <c r="AV12" s="100">
        <v>4</v>
      </c>
      <c r="AW12" s="100">
        <v>2251.1999999999998</v>
      </c>
      <c r="AX12" s="100">
        <v>4</v>
      </c>
      <c r="AY12" s="100">
        <v>2251.1999999999998</v>
      </c>
      <c r="AZ12" s="100">
        <v>15</v>
      </c>
      <c r="BA12" s="100">
        <v>8442</v>
      </c>
      <c r="BB12" s="100">
        <v>19</v>
      </c>
      <c r="BC12" s="100">
        <v>10693.199999999999</v>
      </c>
      <c r="BD12" s="100">
        <v>21</v>
      </c>
      <c r="BE12" s="100">
        <v>11818.8</v>
      </c>
      <c r="BF12" s="100">
        <v>20</v>
      </c>
      <c r="BG12" s="100">
        <v>11256</v>
      </c>
      <c r="BH12" s="100">
        <v>10</v>
      </c>
      <c r="BI12" s="100">
        <v>5628</v>
      </c>
      <c r="BJ12" s="100">
        <v>16</v>
      </c>
      <c r="BK12" s="100">
        <v>9004.7999999999993</v>
      </c>
      <c r="BL12" s="100">
        <v>21</v>
      </c>
      <c r="BM12" s="100">
        <v>11818.8</v>
      </c>
      <c r="BN12" s="100">
        <v>16</v>
      </c>
      <c r="BO12" s="100">
        <v>9004.7999999999993</v>
      </c>
      <c r="BP12" s="100">
        <v>24</v>
      </c>
      <c r="BQ12" s="100">
        <v>13507.199999999999</v>
      </c>
      <c r="BR12" s="100">
        <v>19</v>
      </c>
      <c r="BS12" s="100">
        <v>10693.199999999999</v>
      </c>
      <c r="BT12" s="100">
        <v>19</v>
      </c>
      <c r="BU12" s="100">
        <v>10693.199999999999</v>
      </c>
      <c r="BV12" s="100">
        <v>25</v>
      </c>
      <c r="BW12" s="100">
        <v>14069.999999999998</v>
      </c>
      <c r="BX12" s="100">
        <v>54</v>
      </c>
      <c r="BY12" s="100">
        <v>30391.199999999997</v>
      </c>
      <c r="BZ12" s="100">
        <v>49</v>
      </c>
      <c r="CA12" s="100">
        <v>27577.199999999997</v>
      </c>
      <c r="CB12" s="100">
        <v>38</v>
      </c>
      <c r="CC12" s="100">
        <v>21386.399999999998</v>
      </c>
      <c r="CD12" s="100">
        <v>49</v>
      </c>
      <c r="CE12" s="100">
        <v>27577.199999999997</v>
      </c>
      <c r="CF12" s="100">
        <v>8</v>
      </c>
      <c r="CG12" s="100">
        <v>4502.3999999999996</v>
      </c>
      <c r="CH12" s="100">
        <v>10</v>
      </c>
      <c r="CI12" s="100">
        <v>5628</v>
      </c>
      <c r="CJ12" s="100">
        <v>6</v>
      </c>
      <c r="CK12" s="100">
        <v>3376.7999999999997</v>
      </c>
      <c r="CL12" s="100">
        <v>6</v>
      </c>
      <c r="CM12" s="100">
        <v>3376.7999999999997</v>
      </c>
      <c r="CN12" s="100">
        <v>17</v>
      </c>
      <c r="CO12" s="100">
        <v>9567.5999999999985</v>
      </c>
      <c r="CP12" s="100">
        <v>17</v>
      </c>
      <c r="CQ12" s="100">
        <v>9567.5999999999985</v>
      </c>
      <c r="CR12" s="100">
        <v>18.459503962370551</v>
      </c>
      <c r="CS12" s="100">
        <v>10389.008830022145</v>
      </c>
      <c r="CT12" s="100">
        <v>17</v>
      </c>
      <c r="CU12" s="100">
        <v>9567.5999999999985</v>
      </c>
    </row>
    <row r="13" spans="1:99">
      <c r="C13" s="99" t="s">
        <v>179</v>
      </c>
      <c r="D13" s="100">
        <v>4</v>
      </c>
      <c r="E13" s="100">
        <v>340.8</v>
      </c>
      <c r="F13" s="100">
        <v>5</v>
      </c>
      <c r="G13" s="100">
        <v>426</v>
      </c>
      <c r="H13" s="100">
        <v>5</v>
      </c>
      <c r="I13" s="100">
        <v>426</v>
      </c>
      <c r="J13" s="100">
        <v>4</v>
      </c>
      <c r="K13" s="100">
        <v>340.8</v>
      </c>
      <c r="L13" s="100">
        <v>4</v>
      </c>
      <c r="M13" s="100">
        <v>340.8</v>
      </c>
      <c r="N13" s="100">
        <v>5</v>
      </c>
      <c r="O13" s="100">
        <v>426</v>
      </c>
      <c r="P13" s="100">
        <v>5</v>
      </c>
      <c r="Q13" s="100">
        <v>426</v>
      </c>
      <c r="R13" s="100">
        <v>4</v>
      </c>
      <c r="S13" s="100">
        <v>340.8</v>
      </c>
      <c r="T13" s="100">
        <v>91</v>
      </c>
      <c r="U13" s="100">
        <v>7753.2</v>
      </c>
      <c r="V13" s="100">
        <v>60</v>
      </c>
      <c r="W13" s="100">
        <v>5112</v>
      </c>
      <c r="X13" s="100">
        <v>65</v>
      </c>
      <c r="Y13" s="100">
        <v>5538</v>
      </c>
      <c r="Z13" s="100">
        <v>52</v>
      </c>
      <c r="AA13" s="100">
        <v>4430.4000000000005</v>
      </c>
      <c r="AB13" s="100">
        <v>6</v>
      </c>
      <c r="AC13" s="100">
        <v>511.20000000000005</v>
      </c>
      <c r="AD13" s="100">
        <v>4</v>
      </c>
      <c r="AE13" s="100">
        <v>340.8</v>
      </c>
      <c r="AF13" s="100">
        <v>4</v>
      </c>
      <c r="AG13" s="100">
        <v>340.8</v>
      </c>
      <c r="AH13" s="100">
        <v>7</v>
      </c>
      <c r="AI13" s="100">
        <v>596.4</v>
      </c>
      <c r="AJ13" s="100">
        <v>6</v>
      </c>
      <c r="AK13" s="100">
        <v>511.20000000000005</v>
      </c>
      <c r="AL13" s="100">
        <v>4</v>
      </c>
      <c r="AM13" s="100">
        <v>340.8</v>
      </c>
      <c r="AN13" s="100">
        <v>4</v>
      </c>
      <c r="AO13" s="100">
        <v>340.8</v>
      </c>
      <c r="AP13" s="100">
        <v>5</v>
      </c>
      <c r="AQ13" s="100">
        <v>426</v>
      </c>
      <c r="AR13" s="100">
        <v>4</v>
      </c>
      <c r="AS13" s="100">
        <v>340.8</v>
      </c>
      <c r="AT13" s="100">
        <v>5</v>
      </c>
      <c r="AU13" s="100">
        <v>426</v>
      </c>
      <c r="AV13" s="100">
        <v>5</v>
      </c>
      <c r="AW13" s="100">
        <v>426</v>
      </c>
      <c r="AX13" s="100">
        <v>4</v>
      </c>
      <c r="AY13" s="100">
        <v>340.8</v>
      </c>
      <c r="AZ13" s="100">
        <v>17</v>
      </c>
      <c r="BA13" s="100">
        <v>1448.4</v>
      </c>
      <c r="BB13" s="100">
        <v>21</v>
      </c>
      <c r="BC13" s="100">
        <v>1789.2</v>
      </c>
      <c r="BD13" s="100">
        <v>21</v>
      </c>
      <c r="BE13" s="100">
        <v>1789.2</v>
      </c>
      <c r="BF13" s="100">
        <v>19</v>
      </c>
      <c r="BG13" s="100">
        <v>1618.8</v>
      </c>
      <c r="BH13" s="100">
        <v>12</v>
      </c>
      <c r="BI13" s="100">
        <v>1022.4000000000001</v>
      </c>
      <c r="BJ13" s="100">
        <v>15</v>
      </c>
      <c r="BK13" s="100">
        <v>1278</v>
      </c>
      <c r="BL13" s="100">
        <v>21</v>
      </c>
      <c r="BM13" s="100">
        <v>1789.2</v>
      </c>
      <c r="BN13" s="100">
        <v>17</v>
      </c>
      <c r="BO13" s="100">
        <v>1448.4</v>
      </c>
      <c r="BP13" s="100">
        <v>28</v>
      </c>
      <c r="BQ13" s="100">
        <v>2385.6</v>
      </c>
      <c r="BR13" s="100">
        <v>18</v>
      </c>
      <c r="BS13" s="100">
        <v>1533.6000000000001</v>
      </c>
      <c r="BT13" s="100">
        <v>20</v>
      </c>
      <c r="BU13" s="100">
        <v>1704</v>
      </c>
      <c r="BV13" s="100">
        <v>24</v>
      </c>
      <c r="BW13" s="100">
        <v>2044.8000000000002</v>
      </c>
      <c r="BX13" s="100">
        <v>58</v>
      </c>
      <c r="BY13" s="100">
        <v>4941.6000000000004</v>
      </c>
      <c r="BZ13" s="100">
        <v>49</v>
      </c>
      <c r="CA13" s="100">
        <v>4174.8</v>
      </c>
      <c r="CB13" s="100">
        <v>43</v>
      </c>
      <c r="CC13" s="100">
        <v>3663.6</v>
      </c>
      <c r="CD13" s="100">
        <v>50</v>
      </c>
      <c r="CE13" s="100">
        <v>4260</v>
      </c>
      <c r="CF13" s="100">
        <v>8</v>
      </c>
      <c r="CG13" s="100">
        <v>681.6</v>
      </c>
      <c r="CH13" s="100">
        <v>11</v>
      </c>
      <c r="CI13" s="100">
        <v>937.2</v>
      </c>
      <c r="CJ13" s="100">
        <v>6</v>
      </c>
      <c r="CK13" s="100">
        <v>511.20000000000005</v>
      </c>
      <c r="CL13" s="100">
        <v>7</v>
      </c>
      <c r="CM13" s="100">
        <v>596.4</v>
      </c>
      <c r="CN13" s="100">
        <v>16</v>
      </c>
      <c r="CO13" s="100">
        <v>1363.2</v>
      </c>
      <c r="CP13" s="100">
        <v>18</v>
      </c>
      <c r="CQ13" s="100">
        <v>1533.6000000000001</v>
      </c>
      <c r="CR13" s="100">
        <v>18.520771157353291</v>
      </c>
      <c r="CS13" s="100">
        <v>1577.9697026065005</v>
      </c>
      <c r="CT13" s="100">
        <v>17</v>
      </c>
      <c r="CU13" s="100">
        <v>1448.4</v>
      </c>
    </row>
    <row r="14" spans="1:99">
      <c r="C14" s="99" t="s">
        <v>180</v>
      </c>
      <c r="D14" s="100">
        <v>4</v>
      </c>
      <c r="E14" s="100">
        <v>1953.6</v>
      </c>
      <c r="F14" s="100">
        <v>5</v>
      </c>
      <c r="G14" s="100">
        <v>2442</v>
      </c>
      <c r="H14" s="100">
        <v>4</v>
      </c>
      <c r="I14" s="100">
        <v>1953.6</v>
      </c>
      <c r="J14" s="100">
        <v>4</v>
      </c>
      <c r="K14" s="100">
        <v>1953.6</v>
      </c>
      <c r="L14" s="100">
        <v>4</v>
      </c>
      <c r="M14" s="100">
        <v>1953.6</v>
      </c>
      <c r="N14" s="100">
        <v>5</v>
      </c>
      <c r="O14" s="100">
        <v>2442</v>
      </c>
      <c r="P14" s="100">
        <v>4</v>
      </c>
      <c r="Q14" s="100">
        <v>1953.6</v>
      </c>
      <c r="R14" s="100">
        <v>4</v>
      </c>
      <c r="S14" s="100">
        <v>1953.6</v>
      </c>
      <c r="T14" s="100">
        <v>75</v>
      </c>
      <c r="U14" s="100">
        <v>36630</v>
      </c>
      <c r="V14" s="100">
        <v>53</v>
      </c>
      <c r="W14" s="100">
        <v>25885.199999999997</v>
      </c>
      <c r="X14" s="100">
        <v>61</v>
      </c>
      <c r="Y14" s="100">
        <v>29792.399999999998</v>
      </c>
      <c r="Z14" s="100">
        <v>44</v>
      </c>
      <c r="AA14" s="100">
        <v>21489.599999999999</v>
      </c>
      <c r="AB14" s="100">
        <v>7</v>
      </c>
      <c r="AC14" s="100">
        <v>3418.7999999999997</v>
      </c>
      <c r="AD14" s="100">
        <v>4</v>
      </c>
      <c r="AE14" s="100">
        <v>1953.6</v>
      </c>
      <c r="AF14" s="100">
        <v>4</v>
      </c>
      <c r="AG14" s="100">
        <v>1953.6</v>
      </c>
      <c r="AH14" s="100">
        <v>7</v>
      </c>
      <c r="AI14" s="100">
        <v>3418.7999999999997</v>
      </c>
      <c r="AJ14" s="100">
        <v>6</v>
      </c>
      <c r="AK14" s="100">
        <v>2930.3999999999996</v>
      </c>
      <c r="AL14" s="100">
        <v>4</v>
      </c>
      <c r="AM14" s="100">
        <v>1953.6</v>
      </c>
      <c r="AN14" s="100">
        <v>4</v>
      </c>
      <c r="AO14" s="100">
        <v>1953.6</v>
      </c>
      <c r="AP14" s="100">
        <v>5</v>
      </c>
      <c r="AQ14" s="100">
        <v>2442</v>
      </c>
      <c r="AR14" s="100">
        <v>4</v>
      </c>
      <c r="AS14" s="100">
        <v>1953.6</v>
      </c>
      <c r="AT14" s="100">
        <v>5</v>
      </c>
      <c r="AU14" s="100">
        <v>2442</v>
      </c>
      <c r="AV14" s="100">
        <v>5</v>
      </c>
      <c r="AW14" s="100">
        <v>2442</v>
      </c>
      <c r="AX14" s="100">
        <v>4</v>
      </c>
      <c r="AY14" s="100">
        <v>1953.6</v>
      </c>
      <c r="AZ14" s="100">
        <v>16</v>
      </c>
      <c r="BA14" s="100">
        <v>7814.4</v>
      </c>
      <c r="BB14" s="100">
        <v>19</v>
      </c>
      <c r="BC14" s="100">
        <v>9279.6</v>
      </c>
      <c r="BD14" s="100">
        <v>21</v>
      </c>
      <c r="BE14" s="100">
        <v>10256.4</v>
      </c>
      <c r="BF14" s="100">
        <v>18</v>
      </c>
      <c r="BG14" s="100">
        <v>8791.1999999999989</v>
      </c>
      <c r="BH14" s="100">
        <v>12</v>
      </c>
      <c r="BI14" s="100">
        <v>5860.7999999999993</v>
      </c>
      <c r="BJ14" s="100">
        <v>14</v>
      </c>
      <c r="BK14" s="100">
        <v>6837.5999999999995</v>
      </c>
      <c r="BL14" s="100">
        <v>21</v>
      </c>
      <c r="BM14" s="100">
        <v>10256.4</v>
      </c>
      <c r="BN14" s="100">
        <v>17</v>
      </c>
      <c r="BO14" s="100">
        <v>8302.7999999999993</v>
      </c>
      <c r="BP14" s="100">
        <v>25</v>
      </c>
      <c r="BQ14" s="100">
        <v>12210</v>
      </c>
      <c r="BR14" s="100">
        <v>18</v>
      </c>
      <c r="BS14" s="100">
        <v>8791.1999999999989</v>
      </c>
      <c r="BT14" s="100">
        <v>19</v>
      </c>
      <c r="BU14" s="100">
        <v>9279.6</v>
      </c>
      <c r="BV14" s="100">
        <v>24</v>
      </c>
      <c r="BW14" s="100">
        <v>11721.599999999999</v>
      </c>
      <c r="BX14" s="100">
        <v>59</v>
      </c>
      <c r="BY14" s="100">
        <v>28815.599999999999</v>
      </c>
      <c r="BZ14" s="100">
        <v>49</v>
      </c>
      <c r="CA14" s="100">
        <v>23931.599999999999</v>
      </c>
      <c r="CB14" s="100">
        <v>41</v>
      </c>
      <c r="CC14" s="100">
        <v>20024.399999999998</v>
      </c>
      <c r="CD14" s="100">
        <v>47</v>
      </c>
      <c r="CE14" s="100">
        <v>22954.799999999999</v>
      </c>
      <c r="CF14" s="100">
        <v>8</v>
      </c>
      <c r="CG14" s="100">
        <v>3907.2</v>
      </c>
      <c r="CH14" s="100">
        <v>9</v>
      </c>
      <c r="CI14" s="100">
        <v>4395.5999999999995</v>
      </c>
      <c r="CJ14" s="100">
        <v>7</v>
      </c>
      <c r="CK14" s="100">
        <v>3418.7999999999997</v>
      </c>
      <c r="CL14" s="100">
        <v>7</v>
      </c>
      <c r="CM14" s="100">
        <v>3418.7999999999997</v>
      </c>
      <c r="CN14" s="100">
        <v>16</v>
      </c>
      <c r="CO14" s="100">
        <v>7814.4</v>
      </c>
      <c r="CP14" s="100">
        <v>17</v>
      </c>
      <c r="CQ14" s="100">
        <v>8302.7999999999993</v>
      </c>
      <c r="CR14" s="100">
        <v>19.436528764252024</v>
      </c>
      <c r="CS14" s="100">
        <v>9492.8006484606885</v>
      </c>
      <c r="CT14" s="100">
        <v>16</v>
      </c>
      <c r="CU14" s="100">
        <v>7814.4</v>
      </c>
    </row>
    <row r="15" spans="1:99">
      <c r="C15" s="99" t="s">
        <v>181</v>
      </c>
      <c r="D15" s="100">
        <v>3</v>
      </c>
      <c r="E15" s="100">
        <v>2289.6</v>
      </c>
      <c r="F15" s="100">
        <v>5</v>
      </c>
      <c r="G15" s="100">
        <v>3815.9999999999995</v>
      </c>
      <c r="H15" s="100">
        <v>5</v>
      </c>
      <c r="I15" s="100">
        <v>3815.9999999999995</v>
      </c>
      <c r="J15" s="100">
        <v>4</v>
      </c>
      <c r="K15" s="100">
        <v>3052.7999999999997</v>
      </c>
      <c r="L15" s="100">
        <v>4</v>
      </c>
      <c r="M15" s="100">
        <v>3052.7999999999997</v>
      </c>
      <c r="N15" s="100">
        <v>5</v>
      </c>
      <c r="O15" s="100">
        <v>3815.9999999999995</v>
      </c>
      <c r="P15" s="100">
        <v>4</v>
      </c>
      <c r="Q15" s="100">
        <v>3052.7999999999997</v>
      </c>
      <c r="R15" s="100">
        <v>4</v>
      </c>
      <c r="S15" s="100">
        <v>3052.7999999999997</v>
      </c>
      <c r="T15" s="100">
        <v>75</v>
      </c>
      <c r="U15" s="100">
        <v>57239.999999999993</v>
      </c>
      <c r="V15" s="100">
        <v>43</v>
      </c>
      <c r="W15" s="100">
        <v>32817.599999999999</v>
      </c>
      <c r="X15" s="100">
        <v>56</v>
      </c>
      <c r="Y15" s="100">
        <v>42739.199999999997</v>
      </c>
      <c r="Z15" s="100">
        <v>38</v>
      </c>
      <c r="AA15" s="100">
        <v>29001.599999999999</v>
      </c>
      <c r="AB15" s="100">
        <v>7</v>
      </c>
      <c r="AC15" s="100">
        <v>5342.4</v>
      </c>
      <c r="AD15" s="100">
        <v>4</v>
      </c>
      <c r="AE15" s="100">
        <v>3052.7999999999997</v>
      </c>
      <c r="AF15" s="100">
        <v>4</v>
      </c>
      <c r="AG15" s="100">
        <v>3052.7999999999997</v>
      </c>
      <c r="AH15" s="100">
        <v>7</v>
      </c>
      <c r="AI15" s="100">
        <v>5342.4</v>
      </c>
      <c r="AJ15" s="100">
        <v>5</v>
      </c>
      <c r="AK15" s="100">
        <v>3815.9999999999995</v>
      </c>
      <c r="AL15" s="100">
        <v>4</v>
      </c>
      <c r="AM15" s="100">
        <v>3052.7999999999997</v>
      </c>
      <c r="AN15" s="100">
        <v>4</v>
      </c>
      <c r="AO15" s="100">
        <v>3052.7999999999997</v>
      </c>
      <c r="AP15" s="100">
        <v>5</v>
      </c>
      <c r="AQ15" s="100">
        <v>3815.9999999999995</v>
      </c>
      <c r="AR15" s="100">
        <v>3</v>
      </c>
      <c r="AS15" s="100">
        <v>2289.6</v>
      </c>
      <c r="AT15" s="100">
        <v>5</v>
      </c>
      <c r="AU15" s="100">
        <v>3815.9999999999995</v>
      </c>
      <c r="AV15" s="100">
        <v>4</v>
      </c>
      <c r="AW15" s="100">
        <v>3052.7999999999997</v>
      </c>
      <c r="AX15" s="100">
        <v>4</v>
      </c>
      <c r="AY15" s="100">
        <v>3052.7999999999997</v>
      </c>
      <c r="AZ15" s="100">
        <v>15</v>
      </c>
      <c r="BA15" s="100">
        <v>11447.999999999998</v>
      </c>
      <c r="BB15" s="100">
        <v>19</v>
      </c>
      <c r="BC15" s="100">
        <v>14500.8</v>
      </c>
      <c r="BD15" s="100">
        <v>18</v>
      </c>
      <c r="BE15" s="100">
        <v>13737.599999999999</v>
      </c>
      <c r="BF15" s="100">
        <v>20</v>
      </c>
      <c r="BG15" s="100">
        <v>15263.999999999998</v>
      </c>
      <c r="BH15" s="100">
        <v>11</v>
      </c>
      <c r="BI15" s="100">
        <v>8395.1999999999989</v>
      </c>
      <c r="BJ15" s="100">
        <v>13</v>
      </c>
      <c r="BK15" s="100">
        <v>9921.5999999999985</v>
      </c>
      <c r="BL15" s="100">
        <v>21</v>
      </c>
      <c r="BM15" s="100">
        <v>16027.199999999999</v>
      </c>
      <c r="BN15" s="100">
        <v>15</v>
      </c>
      <c r="BO15" s="100">
        <v>11447.999999999998</v>
      </c>
      <c r="BP15" s="100">
        <v>26</v>
      </c>
      <c r="BQ15" s="100">
        <v>19843.199999999997</v>
      </c>
      <c r="BR15" s="100">
        <v>18</v>
      </c>
      <c r="BS15" s="100">
        <v>13737.599999999999</v>
      </c>
      <c r="BT15" s="100">
        <v>19</v>
      </c>
      <c r="BU15" s="100">
        <v>14500.8</v>
      </c>
      <c r="BV15" s="100">
        <v>22</v>
      </c>
      <c r="BW15" s="100">
        <v>16790.399999999998</v>
      </c>
      <c r="BX15" s="100">
        <v>58</v>
      </c>
      <c r="BY15" s="100">
        <v>44265.599999999999</v>
      </c>
      <c r="BZ15" s="100">
        <v>42</v>
      </c>
      <c r="CA15" s="100">
        <v>32054.399999999998</v>
      </c>
      <c r="CB15" s="100">
        <v>38</v>
      </c>
      <c r="CC15" s="100">
        <v>29001.599999999999</v>
      </c>
      <c r="CD15" s="100">
        <v>46</v>
      </c>
      <c r="CE15" s="100">
        <v>35107.199999999997</v>
      </c>
      <c r="CF15" s="100">
        <v>7</v>
      </c>
      <c r="CG15" s="100">
        <v>5342.4</v>
      </c>
      <c r="CH15" s="100">
        <v>9</v>
      </c>
      <c r="CI15" s="100">
        <v>6868.7999999999993</v>
      </c>
      <c r="CJ15" s="100">
        <v>6</v>
      </c>
      <c r="CK15" s="100">
        <v>4579.2</v>
      </c>
      <c r="CL15" s="100">
        <v>7</v>
      </c>
      <c r="CM15" s="100">
        <v>5342.4</v>
      </c>
      <c r="CN15" s="100">
        <v>16</v>
      </c>
      <c r="CO15" s="100">
        <v>12211.199999999999</v>
      </c>
      <c r="CP15" s="100">
        <v>19</v>
      </c>
      <c r="CQ15" s="100">
        <v>14500.8</v>
      </c>
      <c r="CR15" s="100">
        <v>20.405895166760654</v>
      </c>
      <c r="CS15" s="100">
        <v>15573.779191271729</v>
      </c>
      <c r="CT15" s="100">
        <v>16</v>
      </c>
      <c r="CU15" s="100">
        <v>12211.199999999999</v>
      </c>
    </row>
    <row r="16" spans="1:99">
      <c r="C16" s="99" t="s">
        <v>182</v>
      </c>
      <c r="D16" s="100">
        <v>4</v>
      </c>
      <c r="E16" s="100">
        <v>1363.2</v>
      </c>
      <c r="F16" s="100">
        <v>6</v>
      </c>
      <c r="G16" s="100">
        <v>2044.8000000000002</v>
      </c>
      <c r="H16" s="100">
        <v>5</v>
      </c>
      <c r="I16" s="100">
        <v>1704</v>
      </c>
      <c r="J16" s="100">
        <v>4</v>
      </c>
      <c r="K16" s="100">
        <v>1363.2</v>
      </c>
      <c r="L16" s="100">
        <v>4</v>
      </c>
      <c r="M16" s="100">
        <v>1363.2</v>
      </c>
      <c r="N16" s="100">
        <v>5</v>
      </c>
      <c r="O16" s="100">
        <v>1704</v>
      </c>
      <c r="P16" s="100">
        <v>4</v>
      </c>
      <c r="Q16" s="100">
        <v>1363.2</v>
      </c>
      <c r="R16" s="100">
        <v>4</v>
      </c>
      <c r="S16" s="100">
        <v>1363.2</v>
      </c>
      <c r="T16" s="100">
        <v>85</v>
      </c>
      <c r="U16" s="100">
        <v>28968</v>
      </c>
      <c r="V16" s="100">
        <v>49</v>
      </c>
      <c r="W16" s="100">
        <v>16699.2</v>
      </c>
      <c r="X16" s="100">
        <v>67</v>
      </c>
      <c r="Y16" s="100">
        <v>22833.600000000002</v>
      </c>
      <c r="Z16" s="100">
        <v>44</v>
      </c>
      <c r="AA16" s="100">
        <v>14995.2</v>
      </c>
      <c r="AB16" s="100">
        <v>7</v>
      </c>
      <c r="AC16" s="100">
        <v>2385.6</v>
      </c>
      <c r="AD16" s="100">
        <v>4</v>
      </c>
      <c r="AE16" s="100">
        <v>1363.2</v>
      </c>
      <c r="AF16" s="100">
        <v>4</v>
      </c>
      <c r="AG16" s="100">
        <v>1363.2</v>
      </c>
      <c r="AH16" s="100">
        <v>7</v>
      </c>
      <c r="AI16" s="100">
        <v>2385.6</v>
      </c>
      <c r="AJ16" s="100">
        <v>6</v>
      </c>
      <c r="AK16" s="100">
        <v>2044.8000000000002</v>
      </c>
      <c r="AL16" s="100">
        <v>4</v>
      </c>
      <c r="AM16" s="100">
        <v>1363.2</v>
      </c>
      <c r="AN16" s="100">
        <v>4</v>
      </c>
      <c r="AO16" s="100">
        <v>1363.2</v>
      </c>
      <c r="AP16" s="100">
        <v>5</v>
      </c>
      <c r="AQ16" s="100">
        <v>1704</v>
      </c>
      <c r="AR16" s="100">
        <v>4</v>
      </c>
      <c r="AS16" s="100">
        <v>1363.2</v>
      </c>
      <c r="AT16" s="100">
        <v>6</v>
      </c>
      <c r="AU16" s="100">
        <v>2044.8000000000002</v>
      </c>
      <c r="AV16" s="100">
        <v>4</v>
      </c>
      <c r="AW16" s="100">
        <v>1363.2</v>
      </c>
      <c r="AX16" s="100">
        <v>4</v>
      </c>
      <c r="AY16" s="100">
        <v>1363.2</v>
      </c>
      <c r="AZ16" s="100">
        <v>18</v>
      </c>
      <c r="BA16" s="100">
        <v>6134.4000000000005</v>
      </c>
      <c r="BB16" s="100">
        <v>19</v>
      </c>
      <c r="BC16" s="100">
        <v>6475.2</v>
      </c>
      <c r="BD16" s="100">
        <v>22</v>
      </c>
      <c r="BE16" s="100">
        <v>7497.6</v>
      </c>
      <c r="BF16" s="100">
        <v>18</v>
      </c>
      <c r="BG16" s="100">
        <v>6134.4000000000005</v>
      </c>
      <c r="BH16" s="100">
        <v>12</v>
      </c>
      <c r="BI16" s="100">
        <v>4089.6000000000004</v>
      </c>
      <c r="BJ16" s="100">
        <v>16</v>
      </c>
      <c r="BK16" s="100">
        <v>5452.8</v>
      </c>
      <c r="BL16" s="100">
        <v>23</v>
      </c>
      <c r="BM16" s="100">
        <v>7838.4000000000005</v>
      </c>
      <c r="BN16" s="100">
        <v>17</v>
      </c>
      <c r="BO16" s="100">
        <v>5793.6</v>
      </c>
      <c r="BP16" s="100">
        <v>24</v>
      </c>
      <c r="BQ16" s="100">
        <v>8179.2000000000007</v>
      </c>
      <c r="BR16" s="100">
        <v>20</v>
      </c>
      <c r="BS16" s="100">
        <v>6816</v>
      </c>
      <c r="BT16" s="100">
        <v>18</v>
      </c>
      <c r="BU16" s="100">
        <v>6134.4000000000005</v>
      </c>
      <c r="BV16" s="100">
        <v>25</v>
      </c>
      <c r="BW16" s="100">
        <v>8520</v>
      </c>
      <c r="BX16" s="100">
        <v>58</v>
      </c>
      <c r="BY16" s="100">
        <v>19766.400000000001</v>
      </c>
      <c r="BZ16" s="100">
        <v>44</v>
      </c>
      <c r="CA16" s="100">
        <v>14995.2</v>
      </c>
      <c r="CB16" s="100">
        <v>39</v>
      </c>
      <c r="CC16" s="100">
        <v>13291.2</v>
      </c>
      <c r="CD16" s="100">
        <v>43</v>
      </c>
      <c r="CE16" s="100">
        <v>14654.4</v>
      </c>
      <c r="CF16" s="100">
        <v>8</v>
      </c>
      <c r="CG16" s="100">
        <v>2726.4</v>
      </c>
      <c r="CH16" s="100">
        <v>9</v>
      </c>
      <c r="CI16" s="100">
        <v>3067.2000000000003</v>
      </c>
      <c r="CJ16" s="100">
        <v>6</v>
      </c>
      <c r="CK16" s="100">
        <v>2044.8000000000002</v>
      </c>
      <c r="CL16" s="100">
        <v>7</v>
      </c>
      <c r="CM16" s="100">
        <v>2385.6</v>
      </c>
      <c r="CN16" s="100">
        <v>15</v>
      </c>
      <c r="CO16" s="100">
        <v>5112</v>
      </c>
      <c r="CP16" s="100">
        <v>20</v>
      </c>
      <c r="CQ16" s="100">
        <v>6816</v>
      </c>
      <c r="CR16" s="100">
        <v>18.482479160489078</v>
      </c>
      <c r="CS16" s="100">
        <v>6298.8288978946775</v>
      </c>
      <c r="CT16" s="100">
        <v>18</v>
      </c>
      <c r="CU16" s="100">
        <v>6134.4000000000005</v>
      </c>
    </row>
    <row r="17" spans="2:99">
      <c r="C17" s="99" t="s">
        <v>183</v>
      </c>
      <c r="D17" s="100">
        <v>3</v>
      </c>
      <c r="E17" s="100">
        <v>1267.1999999999998</v>
      </c>
      <c r="F17" s="100">
        <v>6</v>
      </c>
      <c r="G17" s="100">
        <v>2534.3999999999996</v>
      </c>
      <c r="H17" s="100">
        <v>5</v>
      </c>
      <c r="I17" s="100">
        <v>2112</v>
      </c>
      <c r="J17" s="100">
        <v>4</v>
      </c>
      <c r="K17" s="100">
        <v>1689.6</v>
      </c>
      <c r="L17" s="100">
        <v>4</v>
      </c>
      <c r="M17" s="100">
        <v>1689.6</v>
      </c>
      <c r="N17" s="100">
        <v>5</v>
      </c>
      <c r="O17" s="100">
        <v>2112</v>
      </c>
      <c r="P17" s="100">
        <v>4</v>
      </c>
      <c r="Q17" s="100">
        <v>1689.6</v>
      </c>
      <c r="R17" s="100">
        <v>4</v>
      </c>
      <c r="S17" s="100">
        <v>1689.6</v>
      </c>
      <c r="T17" s="100">
        <v>82</v>
      </c>
      <c r="U17" s="100">
        <v>34636.799999999996</v>
      </c>
      <c r="V17" s="100">
        <v>48</v>
      </c>
      <c r="W17" s="100">
        <v>20275.199999999997</v>
      </c>
      <c r="X17" s="100">
        <v>68</v>
      </c>
      <c r="Y17" s="100">
        <v>28723.199999999997</v>
      </c>
      <c r="Z17" s="100">
        <v>44</v>
      </c>
      <c r="AA17" s="100">
        <v>18585.599999999999</v>
      </c>
      <c r="AB17" s="100">
        <v>7</v>
      </c>
      <c r="AC17" s="100">
        <v>2956.7999999999997</v>
      </c>
      <c r="AD17" s="100">
        <v>4</v>
      </c>
      <c r="AE17" s="100">
        <v>1689.6</v>
      </c>
      <c r="AF17" s="100">
        <v>4</v>
      </c>
      <c r="AG17" s="100">
        <v>1689.6</v>
      </c>
      <c r="AH17" s="100">
        <v>7</v>
      </c>
      <c r="AI17" s="100">
        <v>2956.7999999999997</v>
      </c>
      <c r="AJ17" s="100">
        <v>6</v>
      </c>
      <c r="AK17" s="100">
        <v>2534.3999999999996</v>
      </c>
      <c r="AL17" s="100">
        <v>4</v>
      </c>
      <c r="AM17" s="100">
        <v>1689.6</v>
      </c>
      <c r="AN17" s="100">
        <v>4</v>
      </c>
      <c r="AO17" s="100">
        <v>1689.6</v>
      </c>
      <c r="AP17" s="100">
        <v>5</v>
      </c>
      <c r="AQ17" s="100">
        <v>2112</v>
      </c>
      <c r="AR17" s="100">
        <v>3</v>
      </c>
      <c r="AS17" s="100">
        <v>1267.1999999999998</v>
      </c>
      <c r="AT17" s="100">
        <v>6</v>
      </c>
      <c r="AU17" s="100">
        <v>2534.3999999999996</v>
      </c>
      <c r="AV17" s="100">
        <v>4</v>
      </c>
      <c r="AW17" s="100">
        <v>1689.6</v>
      </c>
      <c r="AX17" s="100">
        <v>4</v>
      </c>
      <c r="AY17" s="100">
        <v>1689.6</v>
      </c>
      <c r="AZ17" s="100">
        <v>17</v>
      </c>
      <c r="BA17" s="100">
        <v>7180.7999999999993</v>
      </c>
      <c r="BB17" s="100">
        <v>19</v>
      </c>
      <c r="BC17" s="100">
        <v>8025.5999999999995</v>
      </c>
      <c r="BD17" s="100">
        <v>23</v>
      </c>
      <c r="BE17" s="100">
        <v>9715.1999999999989</v>
      </c>
      <c r="BF17" s="100">
        <v>21</v>
      </c>
      <c r="BG17" s="100">
        <v>8870.4</v>
      </c>
      <c r="BH17" s="100">
        <v>10</v>
      </c>
      <c r="BI17" s="100">
        <v>4224</v>
      </c>
      <c r="BJ17" s="100">
        <v>14</v>
      </c>
      <c r="BK17" s="100">
        <v>5913.5999999999995</v>
      </c>
      <c r="BL17" s="100">
        <v>19</v>
      </c>
      <c r="BM17" s="100">
        <v>8025.5999999999995</v>
      </c>
      <c r="BN17" s="100">
        <v>16</v>
      </c>
      <c r="BO17" s="100">
        <v>6758.4</v>
      </c>
      <c r="BP17" s="100">
        <v>23</v>
      </c>
      <c r="BQ17" s="100">
        <v>9715.1999999999989</v>
      </c>
      <c r="BR17" s="100">
        <v>18</v>
      </c>
      <c r="BS17" s="100">
        <v>7603.2</v>
      </c>
      <c r="BT17" s="100">
        <v>21</v>
      </c>
      <c r="BU17" s="100">
        <v>8870.4</v>
      </c>
      <c r="BV17" s="100">
        <v>24</v>
      </c>
      <c r="BW17" s="100">
        <v>10137.599999999999</v>
      </c>
      <c r="BX17" s="100">
        <v>61</v>
      </c>
      <c r="BY17" s="100">
        <v>25766.399999999998</v>
      </c>
      <c r="BZ17" s="100">
        <v>49</v>
      </c>
      <c r="CA17" s="100">
        <v>20697.599999999999</v>
      </c>
      <c r="CB17" s="100">
        <v>42</v>
      </c>
      <c r="CC17" s="100">
        <v>17740.8</v>
      </c>
      <c r="CD17" s="100">
        <v>50</v>
      </c>
      <c r="CE17" s="100">
        <v>21120</v>
      </c>
      <c r="CF17" s="100">
        <v>8</v>
      </c>
      <c r="CG17" s="100">
        <v>3379.2</v>
      </c>
      <c r="CH17" s="100">
        <v>10</v>
      </c>
      <c r="CI17" s="100">
        <v>4224</v>
      </c>
      <c r="CJ17" s="100">
        <v>7</v>
      </c>
      <c r="CK17" s="100">
        <v>2956.7999999999997</v>
      </c>
      <c r="CL17" s="100">
        <v>7</v>
      </c>
      <c r="CM17" s="100">
        <v>2956.7999999999997</v>
      </c>
      <c r="CN17" s="100">
        <v>18</v>
      </c>
      <c r="CO17" s="100">
        <v>7603.2</v>
      </c>
      <c r="CP17" s="100">
        <v>20</v>
      </c>
      <c r="CQ17" s="100">
        <v>8448</v>
      </c>
      <c r="CR17" s="100">
        <v>18.482479160489078</v>
      </c>
      <c r="CS17" s="100">
        <v>7806.9991973905862</v>
      </c>
      <c r="CT17" s="100">
        <v>16</v>
      </c>
      <c r="CU17" s="100">
        <v>6758.4</v>
      </c>
    </row>
    <row r="18" spans="2:99">
      <c r="C18" s="99" t="s">
        <v>184</v>
      </c>
      <c r="D18" s="100">
        <v>3</v>
      </c>
      <c r="E18" s="100">
        <v>1958.3999999999999</v>
      </c>
      <c r="F18" s="100">
        <v>5</v>
      </c>
      <c r="G18" s="100">
        <v>3264</v>
      </c>
      <c r="H18" s="100">
        <v>5</v>
      </c>
      <c r="I18" s="100">
        <v>3264</v>
      </c>
      <c r="J18" s="100">
        <v>4</v>
      </c>
      <c r="K18" s="100">
        <v>2611.1999999999998</v>
      </c>
      <c r="L18" s="100">
        <v>3</v>
      </c>
      <c r="M18" s="100">
        <v>1958.3999999999999</v>
      </c>
      <c r="N18" s="100">
        <v>5</v>
      </c>
      <c r="O18" s="100">
        <v>3264</v>
      </c>
      <c r="P18" s="100">
        <v>4</v>
      </c>
      <c r="Q18" s="100">
        <v>2611.1999999999998</v>
      </c>
      <c r="R18" s="100">
        <v>4</v>
      </c>
      <c r="S18" s="100">
        <v>2611.1999999999998</v>
      </c>
      <c r="T18" s="100">
        <v>82</v>
      </c>
      <c r="U18" s="100">
        <v>53529.599999999999</v>
      </c>
      <c r="V18" s="100">
        <v>44</v>
      </c>
      <c r="W18" s="100">
        <v>28723.199999999997</v>
      </c>
      <c r="X18" s="100">
        <v>60</v>
      </c>
      <c r="Y18" s="100">
        <v>39168</v>
      </c>
      <c r="Z18" s="100">
        <v>45</v>
      </c>
      <c r="AA18" s="100">
        <v>29375.999999999996</v>
      </c>
      <c r="AB18" s="100">
        <v>6</v>
      </c>
      <c r="AC18" s="100">
        <v>3916.7999999999997</v>
      </c>
      <c r="AD18" s="100">
        <v>4</v>
      </c>
      <c r="AE18" s="100">
        <v>2611.1999999999998</v>
      </c>
      <c r="AF18" s="100">
        <v>4</v>
      </c>
      <c r="AG18" s="100">
        <v>2611.1999999999998</v>
      </c>
      <c r="AH18" s="100">
        <v>6</v>
      </c>
      <c r="AI18" s="100">
        <v>3916.7999999999997</v>
      </c>
      <c r="AJ18" s="100">
        <v>5</v>
      </c>
      <c r="AK18" s="100">
        <v>3264</v>
      </c>
      <c r="AL18" s="100">
        <v>4</v>
      </c>
      <c r="AM18" s="100">
        <v>2611.1999999999998</v>
      </c>
      <c r="AN18" s="100">
        <v>4</v>
      </c>
      <c r="AO18" s="100">
        <v>2611.1999999999998</v>
      </c>
      <c r="AP18" s="100">
        <v>5</v>
      </c>
      <c r="AQ18" s="100">
        <v>3264</v>
      </c>
      <c r="AR18" s="100">
        <v>4</v>
      </c>
      <c r="AS18" s="100">
        <v>2611.1999999999998</v>
      </c>
      <c r="AT18" s="100">
        <v>5</v>
      </c>
      <c r="AU18" s="100">
        <v>3264</v>
      </c>
      <c r="AV18" s="100">
        <v>4</v>
      </c>
      <c r="AW18" s="100">
        <v>2611.1999999999998</v>
      </c>
      <c r="AX18" s="100">
        <v>4</v>
      </c>
      <c r="AY18" s="100">
        <v>2611.1999999999998</v>
      </c>
      <c r="AZ18" s="100">
        <v>16</v>
      </c>
      <c r="BA18" s="100">
        <v>10444.799999999999</v>
      </c>
      <c r="BB18" s="100">
        <v>18</v>
      </c>
      <c r="BC18" s="100">
        <v>11750.4</v>
      </c>
      <c r="BD18" s="100">
        <v>19</v>
      </c>
      <c r="BE18" s="100">
        <v>12403.199999999999</v>
      </c>
      <c r="BF18" s="100">
        <v>21</v>
      </c>
      <c r="BG18" s="100">
        <v>13708.8</v>
      </c>
      <c r="BH18" s="100">
        <v>10</v>
      </c>
      <c r="BI18" s="100">
        <v>6528</v>
      </c>
      <c r="BJ18" s="100">
        <v>15</v>
      </c>
      <c r="BK18" s="100">
        <v>9792</v>
      </c>
      <c r="BL18" s="100">
        <v>20</v>
      </c>
      <c r="BM18" s="100">
        <v>13056</v>
      </c>
      <c r="BN18" s="100">
        <v>16</v>
      </c>
      <c r="BO18" s="100">
        <v>10444.799999999999</v>
      </c>
      <c r="BP18" s="100">
        <v>23</v>
      </c>
      <c r="BQ18" s="100">
        <v>15014.4</v>
      </c>
      <c r="BR18" s="100">
        <v>19</v>
      </c>
      <c r="BS18" s="100">
        <v>12403.199999999999</v>
      </c>
      <c r="BT18" s="100">
        <v>19</v>
      </c>
      <c r="BU18" s="100">
        <v>12403.199999999999</v>
      </c>
      <c r="BV18" s="100">
        <v>25</v>
      </c>
      <c r="BW18" s="100">
        <v>16319.999999999998</v>
      </c>
      <c r="BX18" s="100">
        <v>61</v>
      </c>
      <c r="BY18" s="100">
        <v>39820.799999999996</v>
      </c>
      <c r="BZ18" s="100">
        <v>42</v>
      </c>
      <c r="CA18" s="100">
        <v>27417.599999999999</v>
      </c>
      <c r="CB18" s="100">
        <v>38</v>
      </c>
      <c r="CC18" s="100">
        <v>24806.399999999998</v>
      </c>
      <c r="CD18" s="100">
        <v>45</v>
      </c>
      <c r="CE18" s="100">
        <v>29375.999999999996</v>
      </c>
      <c r="CF18" s="100">
        <v>8</v>
      </c>
      <c r="CG18" s="100">
        <v>5222.3999999999996</v>
      </c>
      <c r="CH18" s="100">
        <v>10</v>
      </c>
      <c r="CI18" s="100">
        <v>6528</v>
      </c>
      <c r="CJ18" s="100">
        <v>7</v>
      </c>
      <c r="CK18" s="100">
        <v>4569.5999999999995</v>
      </c>
      <c r="CL18" s="100">
        <v>6</v>
      </c>
      <c r="CM18" s="100">
        <v>3916.7999999999997</v>
      </c>
      <c r="CN18" s="100">
        <v>16</v>
      </c>
      <c r="CO18" s="100">
        <v>10444.799999999999</v>
      </c>
      <c r="CP18" s="100">
        <v>20</v>
      </c>
      <c r="CQ18" s="100">
        <v>13056</v>
      </c>
      <c r="CR18" s="100">
        <v>18.436528764252024</v>
      </c>
      <c r="CS18" s="100">
        <v>12035.36597730372</v>
      </c>
      <c r="CT18" s="100">
        <v>16</v>
      </c>
      <c r="CU18" s="100">
        <v>10444.799999999999</v>
      </c>
    </row>
    <row r="19" spans="2:99">
      <c r="C19" s="99" t="s">
        <v>185</v>
      </c>
      <c r="D19" s="100">
        <v>3</v>
      </c>
      <c r="E19" s="100">
        <v>990</v>
      </c>
      <c r="F19" s="100">
        <v>6</v>
      </c>
      <c r="G19" s="100">
        <v>1980</v>
      </c>
      <c r="H19" s="100">
        <v>5</v>
      </c>
      <c r="I19" s="100">
        <v>1650</v>
      </c>
      <c r="J19" s="100">
        <v>4</v>
      </c>
      <c r="K19" s="100">
        <v>1320</v>
      </c>
      <c r="L19" s="100">
        <v>3</v>
      </c>
      <c r="M19" s="100">
        <v>990</v>
      </c>
      <c r="N19" s="100">
        <v>5</v>
      </c>
      <c r="O19" s="100">
        <v>1650</v>
      </c>
      <c r="P19" s="100">
        <v>4</v>
      </c>
      <c r="Q19" s="100">
        <v>1320</v>
      </c>
      <c r="R19" s="100">
        <v>4</v>
      </c>
      <c r="S19" s="100">
        <v>1320</v>
      </c>
      <c r="T19" s="100">
        <v>91</v>
      </c>
      <c r="U19" s="100">
        <v>30030</v>
      </c>
      <c r="V19" s="100">
        <v>51</v>
      </c>
      <c r="W19" s="100">
        <v>16830</v>
      </c>
      <c r="X19" s="100">
        <v>69</v>
      </c>
      <c r="Y19" s="100">
        <v>22770</v>
      </c>
      <c r="Z19" s="100">
        <v>44</v>
      </c>
      <c r="AA19" s="100">
        <v>14520</v>
      </c>
      <c r="AB19" s="100">
        <v>7</v>
      </c>
      <c r="AC19" s="100">
        <v>2310</v>
      </c>
      <c r="AD19" s="100">
        <v>4</v>
      </c>
      <c r="AE19" s="100">
        <v>1320</v>
      </c>
      <c r="AF19" s="100">
        <v>4</v>
      </c>
      <c r="AG19" s="100">
        <v>1320</v>
      </c>
      <c r="AH19" s="100">
        <v>8</v>
      </c>
      <c r="AI19" s="100">
        <v>2640</v>
      </c>
      <c r="AJ19" s="100">
        <v>5</v>
      </c>
      <c r="AK19" s="100">
        <v>1650</v>
      </c>
      <c r="AL19" s="100">
        <v>4</v>
      </c>
      <c r="AM19" s="100">
        <v>1320</v>
      </c>
      <c r="AN19" s="100">
        <v>4</v>
      </c>
      <c r="AO19" s="100">
        <v>1320</v>
      </c>
      <c r="AP19" s="100">
        <v>6</v>
      </c>
      <c r="AQ19" s="100">
        <v>1980</v>
      </c>
      <c r="AR19" s="100">
        <v>3</v>
      </c>
      <c r="AS19" s="100">
        <v>990</v>
      </c>
      <c r="AT19" s="100">
        <v>5</v>
      </c>
      <c r="AU19" s="100">
        <v>1650</v>
      </c>
      <c r="AV19" s="100">
        <v>4</v>
      </c>
      <c r="AW19" s="100">
        <v>1320</v>
      </c>
      <c r="AX19" s="100">
        <v>4</v>
      </c>
      <c r="AY19" s="100">
        <v>1320</v>
      </c>
      <c r="AZ19" s="100">
        <v>15</v>
      </c>
      <c r="BA19" s="100">
        <v>4950</v>
      </c>
      <c r="BB19" s="100">
        <v>20</v>
      </c>
      <c r="BC19" s="100">
        <v>6600</v>
      </c>
      <c r="BD19" s="100">
        <v>23</v>
      </c>
      <c r="BE19" s="100">
        <v>7590</v>
      </c>
      <c r="BF19" s="100">
        <v>20</v>
      </c>
      <c r="BG19" s="100">
        <v>6600</v>
      </c>
      <c r="BH19" s="100">
        <v>12</v>
      </c>
      <c r="BI19" s="100">
        <v>3960</v>
      </c>
      <c r="BJ19" s="100">
        <v>13</v>
      </c>
      <c r="BK19" s="100">
        <v>4290</v>
      </c>
      <c r="BL19" s="100">
        <v>21</v>
      </c>
      <c r="BM19" s="100">
        <v>6930</v>
      </c>
      <c r="BN19" s="100">
        <v>18</v>
      </c>
      <c r="BO19" s="100">
        <v>5940</v>
      </c>
      <c r="BP19" s="100">
        <v>27</v>
      </c>
      <c r="BQ19" s="100">
        <v>8910</v>
      </c>
      <c r="BR19" s="100">
        <v>20</v>
      </c>
      <c r="BS19" s="100">
        <v>6600</v>
      </c>
      <c r="BT19" s="100">
        <v>18</v>
      </c>
      <c r="BU19" s="100">
        <v>5940</v>
      </c>
      <c r="BV19" s="100">
        <v>23</v>
      </c>
      <c r="BW19" s="100">
        <v>7590</v>
      </c>
      <c r="BX19" s="100">
        <v>64</v>
      </c>
      <c r="BY19" s="100">
        <v>21120</v>
      </c>
      <c r="BZ19" s="100">
        <v>50</v>
      </c>
      <c r="CA19" s="100">
        <v>16500</v>
      </c>
      <c r="CB19" s="100">
        <v>42</v>
      </c>
      <c r="CC19" s="100">
        <v>13860</v>
      </c>
      <c r="CD19" s="100">
        <v>52</v>
      </c>
      <c r="CE19" s="100">
        <v>17160</v>
      </c>
      <c r="CF19" s="100">
        <v>7</v>
      </c>
      <c r="CG19" s="100">
        <v>2310</v>
      </c>
      <c r="CH19" s="100">
        <v>9</v>
      </c>
      <c r="CI19" s="100">
        <v>2970</v>
      </c>
      <c r="CJ19" s="100">
        <v>6</v>
      </c>
      <c r="CK19" s="100">
        <v>1980</v>
      </c>
      <c r="CL19" s="100">
        <v>7</v>
      </c>
      <c r="CM19" s="100">
        <v>2310</v>
      </c>
      <c r="CN19" s="100">
        <v>17</v>
      </c>
      <c r="CO19" s="100">
        <v>5610</v>
      </c>
      <c r="CP19" s="100">
        <v>21</v>
      </c>
      <c r="CQ19" s="100">
        <v>6930</v>
      </c>
      <c r="CR19" s="100">
        <v>20.467162361743394</v>
      </c>
      <c r="CS19" s="100">
        <v>6754.1635793753203</v>
      </c>
      <c r="CT19" s="100">
        <v>16</v>
      </c>
      <c r="CU19" s="100">
        <v>5280</v>
      </c>
    </row>
    <row r="20" spans="2:99">
      <c r="B20" s="99" t="s">
        <v>127</v>
      </c>
      <c r="C20" s="99" t="s">
        <v>186</v>
      </c>
      <c r="D20" s="100">
        <v>67</v>
      </c>
      <c r="E20" s="100">
        <v>19215.600000000002</v>
      </c>
      <c r="F20" s="100">
        <v>67</v>
      </c>
      <c r="G20" s="100">
        <v>19215.600000000002</v>
      </c>
      <c r="H20" s="100">
        <v>51</v>
      </c>
      <c r="I20" s="100">
        <v>14626.800000000001</v>
      </c>
      <c r="J20" s="100">
        <v>75</v>
      </c>
      <c r="K20" s="100">
        <v>21510</v>
      </c>
      <c r="L20" s="100">
        <v>13</v>
      </c>
      <c r="M20" s="100">
        <v>3728.4</v>
      </c>
      <c r="N20" s="100">
        <v>8</v>
      </c>
      <c r="O20" s="100">
        <v>2294.4</v>
      </c>
      <c r="P20" s="100">
        <v>9</v>
      </c>
      <c r="Q20" s="100">
        <v>2581.2000000000003</v>
      </c>
      <c r="R20" s="100">
        <v>9</v>
      </c>
      <c r="S20" s="100">
        <v>2581.2000000000003</v>
      </c>
      <c r="T20" s="100">
        <v>22</v>
      </c>
      <c r="U20" s="100">
        <v>6309.6</v>
      </c>
      <c r="V20" s="100">
        <v>21</v>
      </c>
      <c r="W20" s="100">
        <v>6022.8</v>
      </c>
      <c r="X20" s="100">
        <v>29</v>
      </c>
      <c r="Y20" s="100">
        <v>8317.2000000000007</v>
      </c>
      <c r="Z20" s="100">
        <v>26</v>
      </c>
      <c r="AA20" s="100">
        <v>7456.8</v>
      </c>
      <c r="AB20" s="100">
        <v>9</v>
      </c>
      <c r="AC20" s="100">
        <v>2581.2000000000003</v>
      </c>
      <c r="AD20" s="100">
        <v>9</v>
      </c>
      <c r="AE20" s="100">
        <v>2581.2000000000003</v>
      </c>
      <c r="AF20" s="100">
        <v>7</v>
      </c>
      <c r="AG20" s="100">
        <v>2007.6000000000001</v>
      </c>
      <c r="AH20" s="100">
        <v>8</v>
      </c>
      <c r="AI20" s="100">
        <v>2294.4</v>
      </c>
      <c r="AJ20" s="100">
        <v>10</v>
      </c>
      <c r="AK20" s="100">
        <v>2868</v>
      </c>
      <c r="AL20" s="100">
        <v>9</v>
      </c>
      <c r="AM20" s="100">
        <v>2581.2000000000003</v>
      </c>
      <c r="AN20" s="100">
        <v>13</v>
      </c>
      <c r="AO20" s="100">
        <v>3728.4</v>
      </c>
      <c r="AP20" s="100">
        <v>13</v>
      </c>
      <c r="AQ20" s="100">
        <v>3728.4</v>
      </c>
      <c r="AR20" s="100">
        <v>3</v>
      </c>
      <c r="AS20" s="100">
        <v>860.40000000000009</v>
      </c>
      <c r="AT20" s="100">
        <v>5</v>
      </c>
      <c r="AU20" s="100">
        <v>1434</v>
      </c>
      <c r="AV20" s="100">
        <v>3</v>
      </c>
      <c r="AW20" s="100">
        <v>860.40000000000009</v>
      </c>
      <c r="AX20" s="100">
        <v>4</v>
      </c>
      <c r="AY20" s="100">
        <v>1147.2</v>
      </c>
      <c r="AZ20" s="100">
        <v>3</v>
      </c>
      <c r="BA20" s="100">
        <v>860.40000000000009</v>
      </c>
      <c r="BB20" s="100">
        <v>3</v>
      </c>
      <c r="BC20" s="100">
        <v>860.40000000000009</v>
      </c>
      <c r="BD20" s="100">
        <v>5</v>
      </c>
      <c r="BE20" s="100">
        <v>1434</v>
      </c>
      <c r="BF20" s="100">
        <v>4</v>
      </c>
      <c r="BG20" s="100">
        <v>1147.2</v>
      </c>
      <c r="BH20" s="100">
        <v>7</v>
      </c>
      <c r="BI20" s="100">
        <v>2007.6000000000001</v>
      </c>
      <c r="BJ20" s="100">
        <v>6</v>
      </c>
      <c r="BK20" s="100">
        <v>1720.8000000000002</v>
      </c>
      <c r="BL20" s="100">
        <v>6</v>
      </c>
      <c r="BM20" s="100">
        <v>1720.8000000000002</v>
      </c>
      <c r="BN20" s="100">
        <v>6</v>
      </c>
      <c r="BO20" s="100">
        <v>1720.8000000000002</v>
      </c>
      <c r="BP20" s="100">
        <v>6</v>
      </c>
      <c r="BQ20" s="100">
        <v>1720.8000000000002</v>
      </c>
      <c r="BR20" s="100">
        <v>6</v>
      </c>
      <c r="BS20" s="100">
        <v>1720.8000000000002</v>
      </c>
      <c r="BT20" s="100">
        <v>7</v>
      </c>
      <c r="BU20" s="100">
        <v>2007.6000000000001</v>
      </c>
      <c r="BV20" s="100">
        <v>6</v>
      </c>
      <c r="BW20" s="100">
        <v>1720.8000000000002</v>
      </c>
      <c r="BX20" s="100">
        <v>6</v>
      </c>
      <c r="BY20" s="100">
        <v>1720.8000000000002</v>
      </c>
      <c r="BZ20" s="100">
        <v>6</v>
      </c>
      <c r="CA20" s="100">
        <v>1720.8000000000002</v>
      </c>
      <c r="CB20" s="100">
        <v>6</v>
      </c>
      <c r="CC20" s="100">
        <v>1720.8000000000002</v>
      </c>
      <c r="CD20" s="100">
        <v>5</v>
      </c>
      <c r="CE20" s="100">
        <v>1434</v>
      </c>
      <c r="CF20" s="100">
        <v>45</v>
      </c>
      <c r="CG20" s="100">
        <v>12906</v>
      </c>
      <c r="CH20" s="100">
        <v>71</v>
      </c>
      <c r="CI20" s="100">
        <v>20362.8</v>
      </c>
      <c r="CJ20" s="100">
        <v>37</v>
      </c>
      <c r="CK20" s="100">
        <v>10611.6</v>
      </c>
      <c r="CL20" s="100">
        <v>43</v>
      </c>
      <c r="CM20" s="100">
        <v>12332.4</v>
      </c>
      <c r="CN20" s="100">
        <v>13</v>
      </c>
      <c r="CO20" s="100">
        <v>3728.4</v>
      </c>
      <c r="CP20" s="100">
        <v>10</v>
      </c>
      <c r="CQ20" s="100">
        <v>2868</v>
      </c>
      <c r="CR20" s="100">
        <v>14.199118383693905</v>
      </c>
      <c r="CS20" s="100">
        <v>4072.3071524434122</v>
      </c>
      <c r="CT20" s="100">
        <v>13</v>
      </c>
      <c r="CU20" s="100">
        <v>3728.4</v>
      </c>
    </row>
    <row r="21" spans="2:99">
      <c r="C21" s="99" t="s">
        <v>187</v>
      </c>
      <c r="D21" s="100">
        <v>61</v>
      </c>
      <c r="E21" s="100">
        <v>3806.4</v>
      </c>
      <c r="F21" s="100">
        <v>82</v>
      </c>
      <c r="G21" s="100">
        <v>5116.8</v>
      </c>
      <c r="H21" s="100">
        <v>49</v>
      </c>
      <c r="I21" s="100">
        <v>3057.6</v>
      </c>
      <c r="J21" s="100">
        <v>72</v>
      </c>
      <c r="K21" s="100">
        <v>4492.8</v>
      </c>
      <c r="L21" s="100">
        <v>13</v>
      </c>
      <c r="M21" s="100">
        <v>811.19999999999993</v>
      </c>
      <c r="N21" s="100">
        <v>9</v>
      </c>
      <c r="O21" s="100">
        <v>561.6</v>
      </c>
      <c r="P21" s="100">
        <v>9</v>
      </c>
      <c r="Q21" s="100">
        <v>561.6</v>
      </c>
      <c r="R21" s="100">
        <v>9</v>
      </c>
      <c r="S21" s="100">
        <v>561.6</v>
      </c>
      <c r="T21" s="100">
        <v>21</v>
      </c>
      <c r="U21" s="100">
        <v>1310.3999999999999</v>
      </c>
      <c r="V21" s="100">
        <v>21</v>
      </c>
      <c r="W21" s="100">
        <v>1310.3999999999999</v>
      </c>
      <c r="X21" s="100">
        <v>31</v>
      </c>
      <c r="Y21" s="100">
        <v>1934.3999999999999</v>
      </c>
      <c r="Z21" s="100">
        <v>27</v>
      </c>
      <c r="AA21" s="100">
        <v>1684.8</v>
      </c>
      <c r="AB21" s="100">
        <v>11</v>
      </c>
      <c r="AC21" s="100">
        <v>686.4</v>
      </c>
      <c r="AD21" s="100">
        <v>8</v>
      </c>
      <c r="AE21" s="100">
        <v>499.2</v>
      </c>
      <c r="AF21" s="100">
        <v>8</v>
      </c>
      <c r="AG21" s="100">
        <v>499.2</v>
      </c>
      <c r="AH21" s="100">
        <v>7</v>
      </c>
      <c r="AI21" s="100">
        <v>436.8</v>
      </c>
      <c r="AJ21" s="100">
        <v>11</v>
      </c>
      <c r="AK21" s="100">
        <v>686.4</v>
      </c>
      <c r="AL21" s="100">
        <v>9</v>
      </c>
      <c r="AM21" s="100">
        <v>561.6</v>
      </c>
      <c r="AN21" s="100">
        <v>16</v>
      </c>
      <c r="AO21" s="100">
        <v>998.4</v>
      </c>
      <c r="AP21" s="100">
        <v>13</v>
      </c>
      <c r="AQ21" s="100">
        <v>811.19999999999993</v>
      </c>
      <c r="AR21" s="100">
        <v>3</v>
      </c>
      <c r="AS21" s="100">
        <v>187.2</v>
      </c>
      <c r="AT21" s="100">
        <v>5</v>
      </c>
      <c r="AU21" s="100">
        <v>312</v>
      </c>
      <c r="AV21" s="100">
        <v>3</v>
      </c>
      <c r="AW21" s="100">
        <v>187.2</v>
      </c>
      <c r="AX21" s="100">
        <v>5</v>
      </c>
      <c r="AY21" s="100">
        <v>312</v>
      </c>
      <c r="AZ21" s="100">
        <v>3</v>
      </c>
      <c r="BA21" s="100">
        <v>187.2</v>
      </c>
      <c r="BB21" s="100">
        <v>3</v>
      </c>
      <c r="BC21" s="100">
        <v>187.2</v>
      </c>
      <c r="BD21" s="100">
        <v>5</v>
      </c>
      <c r="BE21" s="100">
        <v>312</v>
      </c>
      <c r="BF21" s="100">
        <v>4</v>
      </c>
      <c r="BG21" s="100">
        <v>249.6</v>
      </c>
      <c r="BH21" s="100">
        <v>8</v>
      </c>
      <c r="BI21" s="100">
        <v>499.2</v>
      </c>
      <c r="BJ21" s="100">
        <v>6</v>
      </c>
      <c r="BK21" s="100">
        <v>374.4</v>
      </c>
      <c r="BL21" s="100">
        <v>5</v>
      </c>
      <c r="BM21" s="100">
        <v>312</v>
      </c>
      <c r="BN21" s="100">
        <v>6</v>
      </c>
      <c r="BO21" s="100">
        <v>374.4</v>
      </c>
      <c r="BP21" s="100">
        <v>5</v>
      </c>
      <c r="BQ21" s="100">
        <v>312</v>
      </c>
      <c r="BR21" s="100">
        <v>6</v>
      </c>
      <c r="BS21" s="100">
        <v>374.4</v>
      </c>
      <c r="BT21" s="100">
        <v>8</v>
      </c>
      <c r="BU21" s="100">
        <v>499.2</v>
      </c>
      <c r="BV21" s="100">
        <v>5</v>
      </c>
      <c r="BW21" s="100">
        <v>312</v>
      </c>
      <c r="BX21" s="100">
        <v>5</v>
      </c>
      <c r="BY21" s="100">
        <v>312</v>
      </c>
      <c r="BZ21" s="100">
        <v>5</v>
      </c>
      <c r="CA21" s="100">
        <v>312</v>
      </c>
      <c r="CB21" s="100">
        <v>7</v>
      </c>
      <c r="CC21" s="100">
        <v>436.8</v>
      </c>
      <c r="CD21" s="100">
        <v>5</v>
      </c>
      <c r="CE21" s="100">
        <v>312</v>
      </c>
      <c r="CF21" s="100">
        <v>56</v>
      </c>
      <c r="CG21" s="100">
        <v>3494.4</v>
      </c>
      <c r="CH21" s="100">
        <v>68</v>
      </c>
      <c r="CI21" s="100">
        <v>4243.2</v>
      </c>
      <c r="CJ21" s="100">
        <v>40</v>
      </c>
      <c r="CK21" s="100">
        <v>2496</v>
      </c>
      <c r="CL21" s="100">
        <v>41</v>
      </c>
      <c r="CM21" s="100">
        <v>2558.4</v>
      </c>
      <c r="CN21" s="100">
        <v>14</v>
      </c>
      <c r="CO21" s="100">
        <v>873.6</v>
      </c>
      <c r="CP21" s="100">
        <v>12</v>
      </c>
      <c r="CQ21" s="100">
        <v>748.8</v>
      </c>
      <c r="CR21" s="100">
        <v>12.191459984321064</v>
      </c>
      <c r="CS21" s="100">
        <v>760.74710302163442</v>
      </c>
      <c r="CT21" s="100">
        <v>14</v>
      </c>
      <c r="CU21" s="100">
        <v>873.6</v>
      </c>
    </row>
    <row r="22" spans="2:99">
      <c r="C22" s="99" t="s">
        <v>188</v>
      </c>
      <c r="D22" s="100">
        <v>63</v>
      </c>
      <c r="E22" s="100">
        <v>11793.599999999999</v>
      </c>
      <c r="F22" s="100">
        <v>76</v>
      </c>
      <c r="G22" s="100">
        <v>14227.199999999999</v>
      </c>
      <c r="H22" s="100">
        <v>53</v>
      </c>
      <c r="I22" s="100">
        <v>9921.5999999999985</v>
      </c>
      <c r="J22" s="100">
        <v>81</v>
      </c>
      <c r="K22" s="100">
        <v>15163.199999999999</v>
      </c>
      <c r="L22" s="100">
        <v>12</v>
      </c>
      <c r="M22" s="100">
        <v>2246.3999999999996</v>
      </c>
      <c r="N22" s="100">
        <v>9</v>
      </c>
      <c r="O22" s="100">
        <v>1684.8</v>
      </c>
      <c r="P22" s="100">
        <v>9</v>
      </c>
      <c r="Q22" s="100">
        <v>1684.8</v>
      </c>
      <c r="R22" s="100">
        <v>8</v>
      </c>
      <c r="S22" s="100">
        <v>1497.6</v>
      </c>
      <c r="T22" s="100">
        <v>20</v>
      </c>
      <c r="U22" s="100">
        <v>3744</v>
      </c>
      <c r="V22" s="100">
        <v>23</v>
      </c>
      <c r="W22" s="100">
        <v>4305.5999999999995</v>
      </c>
      <c r="X22" s="100">
        <v>30</v>
      </c>
      <c r="Y22" s="100">
        <v>5616</v>
      </c>
      <c r="Z22" s="100">
        <v>23</v>
      </c>
      <c r="AA22" s="100">
        <v>4305.5999999999995</v>
      </c>
      <c r="AB22" s="100">
        <v>11</v>
      </c>
      <c r="AC22" s="100">
        <v>2059.1999999999998</v>
      </c>
      <c r="AD22" s="100">
        <v>9</v>
      </c>
      <c r="AE22" s="100">
        <v>1684.8</v>
      </c>
      <c r="AF22" s="100">
        <v>8</v>
      </c>
      <c r="AG22" s="100">
        <v>1497.6</v>
      </c>
      <c r="AH22" s="100">
        <v>7</v>
      </c>
      <c r="AI22" s="100">
        <v>1310.3999999999999</v>
      </c>
      <c r="AJ22" s="100">
        <v>11</v>
      </c>
      <c r="AK22" s="100">
        <v>2059.1999999999998</v>
      </c>
      <c r="AL22" s="100">
        <v>9</v>
      </c>
      <c r="AM22" s="100">
        <v>1684.8</v>
      </c>
      <c r="AN22" s="100">
        <v>15</v>
      </c>
      <c r="AO22" s="100">
        <v>2808</v>
      </c>
      <c r="AP22" s="100">
        <v>12</v>
      </c>
      <c r="AQ22" s="100">
        <v>2246.3999999999996</v>
      </c>
      <c r="AR22" s="100">
        <v>3</v>
      </c>
      <c r="AS22" s="100">
        <v>561.59999999999991</v>
      </c>
      <c r="AT22" s="100">
        <v>5</v>
      </c>
      <c r="AU22" s="100">
        <v>936</v>
      </c>
      <c r="AV22" s="100">
        <v>3</v>
      </c>
      <c r="AW22" s="100">
        <v>561.59999999999991</v>
      </c>
      <c r="AX22" s="100">
        <v>4</v>
      </c>
      <c r="AY22" s="100">
        <v>748.8</v>
      </c>
      <c r="AZ22" s="100">
        <v>3</v>
      </c>
      <c r="BA22" s="100">
        <v>561.59999999999991</v>
      </c>
      <c r="BB22" s="100">
        <v>3</v>
      </c>
      <c r="BC22" s="100">
        <v>561.59999999999991</v>
      </c>
      <c r="BD22" s="100">
        <v>5</v>
      </c>
      <c r="BE22" s="100">
        <v>936</v>
      </c>
      <c r="BF22" s="100">
        <v>4</v>
      </c>
      <c r="BG22" s="100">
        <v>748.8</v>
      </c>
      <c r="BH22" s="100">
        <v>7</v>
      </c>
      <c r="BI22" s="100">
        <v>1310.3999999999999</v>
      </c>
      <c r="BJ22" s="100">
        <v>7</v>
      </c>
      <c r="BK22" s="100">
        <v>1310.3999999999999</v>
      </c>
      <c r="BL22" s="100">
        <v>5</v>
      </c>
      <c r="BM22" s="100">
        <v>936</v>
      </c>
      <c r="BN22" s="100">
        <v>6</v>
      </c>
      <c r="BO22" s="100">
        <v>1123.1999999999998</v>
      </c>
      <c r="BP22" s="100">
        <v>6</v>
      </c>
      <c r="BQ22" s="100">
        <v>1123.1999999999998</v>
      </c>
      <c r="BR22" s="100">
        <v>6</v>
      </c>
      <c r="BS22" s="100">
        <v>1123.1999999999998</v>
      </c>
      <c r="BT22" s="100">
        <v>7</v>
      </c>
      <c r="BU22" s="100">
        <v>1310.3999999999999</v>
      </c>
      <c r="BV22" s="100">
        <v>6</v>
      </c>
      <c r="BW22" s="100">
        <v>1123.1999999999998</v>
      </c>
      <c r="BX22" s="100">
        <v>6</v>
      </c>
      <c r="BY22" s="100">
        <v>1123.1999999999998</v>
      </c>
      <c r="BZ22" s="100">
        <v>6</v>
      </c>
      <c r="CA22" s="100">
        <v>1123.1999999999998</v>
      </c>
      <c r="CB22" s="100">
        <v>7</v>
      </c>
      <c r="CC22" s="100">
        <v>1310.3999999999999</v>
      </c>
      <c r="CD22" s="100">
        <v>5</v>
      </c>
      <c r="CE22" s="100">
        <v>936</v>
      </c>
      <c r="CF22" s="100">
        <v>47</v>
      </c>
      <c r="CG22" s="100">
        <v>8798.4</v>
      </c>
      <c r="CH22" s="100">
        <v>61</v>
      </c>
      <c r="CI22" s="100">
        <v>11419.199999999999</v>
      </c>
      <c r="CJ22" s="100">
        <v>38</v>
      </c>
      <c r="CK22" s="100">
        <v>7113.5999999999995</v>
      </c>
      <c r="CL22" s="100">
        <v>42</v>
      </c>
      <c r="CM22" s="100">
        <v>7862.4</v>
      </c>
      <c r="CN22" s="100">
        <v>15</v>
      </c>
      <c r="CO22" s="100">
        <v>2808</v>
      </c>
      <c r="CP22" s="100">
        <v>10</v>
      </c>
      <c r="CQ22" s="100">
        <v>1872</v>
      </c>
      <c r="CR22" s="100">
        <v>12.18380158494822</v>
      </c>
      <c r="CS22" s="100">
        <v>2280.8076567023068</v>
      </c>
      <c r="CT22" s="100">
        <v>14</v>
      </c>
      <c r="CU22" s="100">
        <v>2620.7999999999997</v>
      </c>
    </row>
    <row r="23" spans="2:99">
      <c r="C23" s="99" t="s">
        <v>189</v>
      </c>
      <c r="D23" s="100">
        <v>64</v>
      </c>
      <c r="E23" s="100">
        <v>18816</v>
      </c>
      <c r="F23" s="100">
        <v>73</v>
      </c>
      <c r="G23" s="100">
        <v>21462</v>
      </c>
      <c r="H23" s="100">
        <v>52</v>
      </c>
      <c r="I23" s="100">
        <v>15288</v>
      </c>
      <c r="J23" s="100">
        <v>79</v>
      </c>
      <c r="K23" s="100">
        <v>23226</v>
      </c>
      <c r="L23" s="100">
        <v>12</v>
      </c>
      <c r="M23" s="100">
        <v>3528</v>
      </c>
      <c r="N23" s="100">
        <v>9</v>
      </c>
      <c r="O23" s="100">
        <v>2646</v>
      </c>
      <c r="P23" s="100">
        <v>8</v>
      </c>
      <c r="Q23" s="100">
        <v>2352</v>
      </c>
      <c r="R23" s="100">
        <v>9</v>
      </c>
      <c r="S23" s="100">
        <v>2646</v>
      </c>
      <c r="T23" s="100">
        <v>21</v>
      </c>
      <c r="U23" s="100">
        <v>6174</v>
      </c>
      <c r="V23" s="100">
        <v>20</v>
      </c>
      <c r="W23" s="100">
        <v>5880</v>
      </c>
      <c r="X23" s="100">
        <v>27</v>
      </c>
      <c r="Y23" s="100">
        <v>7938</v>
      </c>
      <c r="Z23" s="100">
        <v>23</v>
      </c>
      <c r="AA23" s="100">
        <v>6762</v>
      </c>
      <c r="AB23" s="100">
        <v>9</v>
      </c>
      <c r="AC23" s="100">
        <v>2646</v>
      </c>
      <c r="AD23" s="100">
        <v>9</v>
      </c>
      <c r="AE23" s="100">
        <v>2646</v>
      </c>
      <c r="AF23" s="100">
        <v>8</v>
      </c>
      <c r="AG23" s="100">
        <v>2352</v>
      </c>
      <c r="AH23" s="100">
        <v>8</v>
      </c>
      <c r="AI23" s="100">
        <v>2352</v>
      </c>
      <c r="AJ23" s="100">
        <v>10</v>
      </c>
      <c r="AK23" s="100">
        <v>2940</v>
      </c>
      <c r="AL23" s="100">
        <v>8</v>
      </c>
      <c r="AM23" s="100">
        <v>2352</v>
      </c>
      <c r="AN23" s="100">
        <v>13</v>
      </c>
      <c r="AO23" s="100">
        <v>3822</v>
      </c>
      <c r="AP23" s="100">
        <v>13</v>
      </c>
      <c r="AQ23" s="100">
        <v>3822</v>
      </c>
      <c r="AR23" s="100">
        <v>3</v>
      </c>
      <c r="AS23" s="100">
        <v>882</v>
      </c>
      <c r="AT23" s="100">
        <v>4</v>
      </c>
      <c r="AU23" s="100">
        <v>1176</v>
      </c>
      <c r="AV23" s="100">
        <v>3</v>
      </c>
      <c r="AW23" s="100">
        <v>882</v>
      </c>
      <c r="AX23" s="100">
        <v>4</v>
      </c>
      <c r="AY23" s="100">
        <v>1176</v>
      </c>
      <c r="AZ23" s="100">
        <v>3</v>
      </c>
      <c r="BA23" s="100">
        <v>882</v>
      </c>
      <c r="BB23" s="100">
        <v>3</v>
      </c>
      <c r="BC23" s="100">
        <v>882</v>
      </c>
      <c r="BD23" s="100">
        <v>4</v>
      </c>
      <c r="BE23" s="100">
        <v>1176</v>
      </c>
      <c r="BF23" s="100">
        <v>4</v>
      </c>
      <c r="BG23" s="100">
        <v>1176</v>
      </c>
      <c r="BH23" s="100">
        <v>6</v>
      </c>
      <c r="BI23" s="100">
        <v>1764</v>
      </c>
      <c r="BJ23" s="100">
        <v>6</v>
      </c>
      <c r="BK23" s="100">
        <v>1764</v>
      </c>
      <c r="BL23" s="100">
        <v>5</v>
      </c>
      <c r="BM23" s="100">
        <v>1470</v>
      </c>
      <c r="BN23" s="100">
        <v>6</v>
      </c>
      <c r="BO23" s="100">
        <v>1764</v>
      </c>
      <c r="BP23" s="100">
        <v>6</v>
      </c>
      <c r="BQ23" s="100">
        <v>1764</v>
      </c>
      <c r="BR23" s="100">
        <v>6</v>
      </c>
      <c r="BS23" s="100">
        <v>1764</v>
      </c>
      <c r="BT23" s="100">
        <v>7</v>
      </c>
      <c r="BU23" s="100">
        <v>2058</v>
      </c>
      <c r="BV23" s="100">
        <v>5</v>
      </c>
      <c r="BW23" s="100">
        <v>1470</v>
      </c>
      <c r="BX23" s="100">
        <v>5</v>
      </c>
      <c r="BY23" s="100">
        <v>1470</v>
      </c>
      <c r="BZ23" s="100">
        <v>5</v>
      </c>
      <c r="CA23" s="100">
        <v>1470</v>
      </c>
      <c r="CB23" s="100">
        <v>6</v>
      </c>
      <c r="CC23" s="100">
        <v>1764</v>
      </c>
      <c r="CD23" s="100">
        <v>5</v>
      </c>
      <c r="CE23" s="100">
        <v>1470</v>
      </c>
      <c r="CF23" s="100">
        <v>48</v>
      </c>
      <c r="CG23" s="100">
        <v>14112</v>
      </c>
      <c r="CH23" s="100">
        <v>65</v>
      </c>
      <c r="CI23" s="100">
        <v>19110</v>
      </c>
      <c r="CJ23" s="100">
        <v>39</v>
      </c>
      <c r="CK23" s="100">
        <v>11466</v>
      </c>
      <c r="CL23" s="100">
        <v>44</v>
      </c>
      <c r="CM23" s="100">
        <v>12936</v>
      </c>
      <c r="CN23" s="100">
        <v>13</v>
      </c>
      <c r="CO23" s="100">
        <v>3822</v>
      </c>
      <c r="CP23" s="100">
        <v>11</v>
      </c>
      <c r="CQ23" s="100">
        <v>3234</v>
      </c>
      <c r="CR23" s="100">
        <v>12.21443518243959</v>
      </c>
      <c r="CS23" s="100">
        <v>3591.0439436372394</v>
      </c>
      <c r="CT23" s="100">
        <v>13</v>
      </c>
      <c r="CU23" s="100">
        <v>3822</v>
      </c>
    </row>
    <row r="24" spans="2:99">
      <c r="C24" s="99" t="s">
        <v>190</v>
      </c>
      <c r="D24" s="100">
        <v>63</v>
      </c>
      <c r="E24" s="100">
        <v>23133.599999999999</v>
      </c>
      <c r="F24" s="100">
        <v>73</v>
      </c>
      <c r="G24" s="100">
        <v>26805.599999999999</v>
      </c>
      <c r="H24" s="100">
        <v>47</v>
      </c>
      <c r="I24" s="100">
        <v>17258.399999999998</v>
      </c>
      <c r="J24" s="100">
        <v>72</v>
      </c>
      <c r="K24" s="100">
        <v>26438.399999999998</v>
      </c>
      <c r="L24" s="100">
        <v>13</v>
      </c>
      <c r="M24" s="100">
        <v>4773.5999999999995</v>
      </c>
      <c r="N24" s="100">
        <v>9</v>
      </c>
      <c r="O24" s="100">
        <v>3304.7999999999997</v>
      </c>
      <c r="P24" s="100">
        <v>8</v>
      </c>
      <c r="Q24" s="100">
        <v>2937.6</v>
      </c>
      <c r="R24" s="100">
        <v>9</v>
      </c>
      <c r="S24" s="100">
        <v>3304.7999999999997</v>
      </c>
      <c r="T24" s="100">
        <v>22</v>
      </c>
      <c r="U24" s="100">
        <v>8078.4</v>
      </c>
      <c r="V24" s="100">
        <v>21</v>
      </c>
      <c r="W24" s="100">
        <v>7711.2</v>
      </c>
      <c r="X24" s="100">
        <v>31</v>
      </c>
      <c r="Y24" s="100">
        <v>11383.199999999999</v>
      </c>
      <c r="Z24" s="100">
        <v>25</v>
      </c>
      <c r="AA24" s="100">
        <v>9180</v>
      </c>
      <c r="AB24" s="100">
        <v>11</v>
      </c>
      <c r="AC24" s="100">
        <v>4039.2</v>
      </c>
      <c r="AD24" s="100">
        <v>8</v>
      </c>
      <c r="AE24" s="100">
        <v>2937.6</v>
      </c>
      <c r="AF24" s="100">
        <v>9</v>
      </c>
      <c r="AG24" s="100">
        <v>3304.7999999999997</v>
      </c>
      <c r="AH24" s="100">
        <v>7</v>
      </c>
      <c r="AI24" s="100">
        <v>2570.4</v>
      </c>
      <c r="AJ24" s="100">
        <v>10</v>
      </c>
      <c r="AK24" s="100">
        <v>3672</v>
      </c>
      <c r="AL24" s="100">
        <v>9</v>
      </c>
      <c r="AM24" s="100">
        <v>3304.7999999999997</v>
      </c>
      <c r="AN24" s="100">
        <v>14</v>
      </c>
      <c r="AO24" s="100">
        <v>5140.8</v>
      </c>
      <c r="AP24" s="100">
        <v>11</v>
      </c>
      <c r="AQ24" s="100">
        <v>4039.2</v>
      </c>
      <c r="AR24" s="100">
        <v>3</v>
      </c>
      <c r="AS24" s="100">
        <v>1101.5999999999999</v>
      </c>
      <c r="AT24" s="100">
        <v>5</v>
      </c>
      <c r="AU24" s="100">
        <v>1836</v>
      </c>
      <c r="AV24" s="100">
        <v>4</v>
      </c>
      <c r="AW24" s="100">
        <v>1468.8</v>
      </c>
      <c r="AX24" s="100">
        <v>5</v>
      </c>
      <c r="AY24" s="100">
        <v>1836</v>
      </c>
      <c r="AZ24" s="100">
        <v>3</v>
      </c>
      <c r="BA24" s="100">
        <v>1101.5999999999999</v>
      </c>
      <c r="BB24" s="100">
        <v>3</v>
      </c>
      <c r="BC24" s="100">
        <v>1101.5999999999999</v>
      </c>
      <c r="BD24" s="100">
        <v>4</v>
      </c>
      <c r="BE24" s="100">
        <v>1468.8</v>
      </c>
      <c r="BF24" s="100">
        <v>4</v>
      </c>
      <c r="BG24" s="100">
        <v>1468.8</v>
      </c>
      <c r="BH24" s="100">
        <v>7</v>
      </c>
      <c r="BI24" s="100">
        <v>2570.4</v>
      </c>
      <c r="BJ24" s="100">
        <v>7</v>
      </c>
      <c r="BK24" s="100">
        <v>2570.4</v>
      </c>
      <c r="BL24" s="100">
        <v>5</v>
      </c>
      <c r="BM24" s="100">
        <v>1836</v>
      </c>
      <c r="BN24" s="100">
        <v>5</v>
      </c>
      <c r="BO24" s="100">
        <v>1836</v>
      </c>
      <c r="BP24" s="100">
        <v>6</v>
      </c>
      <c r="BQ24" s="100">
        <v>2203.1999999999998</v>
      </c>
      <c r="BR24" s="100">
        <v>6</v>
      </c>
      <c r="BS24" s="100">
        <v>2203.1999999999998</v>
      </c>
      <c r="BT24" s="100">
        <v>6</v>
      </c>
      <c r="BU24" s="100">
        <v>2203.1999999999998</v>
      </c>
      <c r="BV24" s="100">
        <v>5</v>
      </c>
      <c r="BW24" s="100">
        <v>1836</v>
      </c>
      <c r="BX24" s="100">
        <v>6</v>
      </c>
      <c r="BY24" s="100">
        <v>2203.1999999999998</v>
      </c>
      <c r="BZ24" s="100">
        <v>6</v>
      </c>
      <c r="CA24" s="100">
        <v>2203.1999999999998</v>
      </c>
      <c r="CB24" s="100">
        <v>7</v>
      </c>
      <c r="CC24" s="100">
        <v>2570.4</v>
      </c>
      <c r="CD24" s="100">
        <v>5</v>
      </c>
      <c r="CE24" s="100">
        <v>1836</v>
      </c>
      <c r="CF24" s="100">
        <v>50</v>
      </c>
      <c r="CG24" s="100">
        <v>18360</v>
      </c>
      <c r="CH24" s="100">
        <v>69</v>
      </c>
      <c r="CI24" s="100">
        <v>25336.799999999999</v>
      </c>
      <c r="CJ24" s="100">
        <v>38</v>
      </c>
      <c r="CK24" s="100">
        <v>13953.6</v>
      </c>
      <c r="CL24" s="100">
        <v>39</v>
      </c>
      <c r="CM24" s="100">
        <v>14320.8</v>
      </c>
      <c r="CN24" s="100">
        <v>13</v>
      </c>
      <c r="CO24" s="100">
        <v>4773.5999999999995</v>
      </c>
      <c r="CP24" s="100">
        <v>11</v>
      </c>
      <c r="CQ24" s="100">
        <v>4039.2</v>
      </c>
      <c r="CR24" s="100">
        <v>14.191459984321064</v>
      </c>
      <c r="CS24" s="100">
        <v>5211.1041062426948</v>
      </c>
      <c r="CT24" s="100">
        <v>14</v>
      </c>
      <c r="CU24" s="100">
        <v>5140.8</v>
      </c>
    </row>
    <row r="25" spans="2:99">
      <c r="C25" s="99" t="s">
        <v>191</v>
      </c>
      <c r="D25" s="100">
        <v>56</v>
      </c>
      <c r="E25" s="100">
        <v>29702.399999999998</v>
      </c>
      <c r="F25" s="100">
        <v>69</v>
      </c>
      <c r="G25" s="100">
        <v>36597.599999999999</v>
      </c>
      <c r="H25" s="100">
        <v>45</v>
      </c>
      <c r="I25" s="100">
        <v>23868</v>
      </c>
      <c r="J25" s="100">
        <v>68</v>
      </c>
      <c r="K25" s="100">
        <v>36067.199999999997</v>
      </c>
      <c r="L25" s="100">
        <v>11</v>
      </c>
      <c r="M25" s="100">
        <v>5834.4</v>
      </c>
      <c r="N25" s="100">
        <v>9</v>
      </c>
      <c r="O25" s="100">
        <v>4773.5999999999995</v>
      </c>
      <c r="P25" s="100">
        <v>8</v>
      </c>
      <c r="Q25" s="100">
        <v>4243.2</v>
      </c>
      <c r="R25" s="100">
        <v>10</v>
      </c>
      <c r="S25" s="100">
        <v>5304</v>
      </c>
      <c r="T25" s="100">
        <v>20</v>
      </c>
      <c r="U25" s="100">
        <v>10608</v>
      </c>
      <c r="V25" s="100">
        <v>21</v>
      </c>
      <c r="W25" s="100">
        <v>11138.4</v>
      </c>
      <c r="X25" s="100">
        <v>30</v>
      </c>
      <c r="Y25" s="100">
        <v>15912</v>
      </c>
      <c r="Z25" s="100">
        <v>23</v>
      </c>
      <c r="AA25" s="100">
        <v>12199.199999999999</v>
      </c>
      <c r="AB25" s="100">
        <v>10</v>
      </c>
      <c r="AC25" s="100">
        <v>5304</v>
      </c>
      <c r="AD25" s="100">
        <v>8</v>
      </c>
      <c r="AE25" s="100">
        <v>4243.2</v>
      </c>
      <c r="AF25" s="100">
        <v>8</v>
      </c>
      <c r="AG25" s="100">
        <v>4243.2</v>
      </c>
      <c r="AH25" s="100">
        <v>7</v>
      </c>
      <c r="AI25" s="100">
        <v>3712.7999999999997</v>
      </c>
      <c r="AJ25" s="100">
        <v>9</v>
      </c>
      <c r="AK25" s="100">
        <v>4773.5999999999995</v>
      </c>
      <c r="AL25" s="100">
        <v>8</v>
      </c>
      <c r="AM25" s="100">
        <v>4243.2</v>
      </c>
      <c r="AN25" s="100">
        <v>14</v>
      </c>
      <c r="AO25" s="100">
        <v>7425.5999999999995</v>
      </c>
      <c r="AP25" s="100">
        <v>11</v>
      </c>
      <c r="AQ25" s="100">
        <v>5834.4</v>
      </c>
      <c r="AR25" s="100">
        <v>3</v>
      </c>
      <c r="AS25" s="100">
        <v>1591.1999999999998</v>
      </c>
      <c r="AT25" s="100">
        <v>5</v>
      </c>
      <c r="AU25" s="100">
        <v>2652</v>
      </c>
      <c r="AV25" s="100">
        <v>3</v>
      </c>
      <c r="AW25" s="100">
        <v>1591.1999999999998</v>
      </c>
      <c r="AX25" s="100">
        <v>5</v>
      </c>
      <c r="AY25" s="100">
        <v>2652</v>
      </c>
      <c r="AZ25" s="100">
        <v>3</v>
      </c>
      <c r="BA25" s="100">
        <v>1591.1999999999998</v>
      </c>
      <c r="BB25" s="100">
        <v>3</v>
      </c>
      <c r="BC25" s="100">
        <v>1591.1999999999998</v>
      </c>
      <c r="BD25" s="100">
        <v>4</v>
      </c>
      <c r="BE25" s="100">
        <v>2121.6</v>
      </c>
      <c r="BF25" s="100">
        <v>4</v>
      </c>
      <c r="BG25" s="100">
        <v>2121.6</v>
      </c>
      <c r="BH25" s="100">
        <v>6</v>
      </c>
      <c r="BI25" s="100">
        <v>3182.3999999999996</v>
      </c>
      <c r="BJ25" s="100">
        <v>6</v>
      </c>
      <c r="BK25" s="100">
        <v>3182.3999999999996</v>
      </c>
      <c r="BL25" s="100">
        <v>5</v>
      </c>
      <c r="BM25" s="100">
        <v>2652</v>
      </c>
      <c r="BN25" s="100">
        <v>5</v>
      </c>
      <c r="BO25" s="100">
        <v>2652</v>
      </c>
      <c r="BP25" s="100">
        <v>5</v>
      </c>
      <c r="BQ25" s="100">
        <v>2652</v>
      </c>
      <c r="BR25" s="100">
        <v>7</v>
      </c>
      <c r="BS25" s="100">
        <v>3712.7999999999997</v>
      </c>
      <c r="BT25" s="100">
        <v>7</v>
      </c>
      <c r="BU25" s="100">
        <v>3712.7999999999997</v>
      </c>
      <c r="BV25" s="100">
        <v>6</v>
      </c>
      <c r="BW25" s="100">
        <v>3182.3999999999996</v>
      </c>
      <c r="BX25" s="100">
        <v>6</v>
      </c>
      <c r="BY25" s="100">
        <v>3182.3999999999996</v>
      </c>
      <c r="BZ25" s="100">
        <v>5</v>
      </c>
      <c r="CA25" s="100">
        <v>2652</v>
      </c>
      <c r="CB25" s="100">
        <v>6</v>
      </c>
      <c r="CC25" s="100">
        <v>3182.3999999999996</v>
      </c>
      <c r="CD25" s="100">
        <v>5</v>
      </c>
      <c r="CE25" s="100">
        <v>2652</v>
      </c>
      <c r="CF25" s="100">
        <v>43</v>
      </c>
      <c r="CG25" s="100">
        <v>22807.200000000001</v>
      </c>
      <c r="CH25" s="100">
        <v>62</v>
      </c>
      <c r="CI25" s="100">
        <v>32884.799999999996</v>
      </c>
      <c r="CJ25" s="100">
        <v>37</v>
      </c>
      <c r="CK25" s="100">
        <v>19624.8</v>
      </c>
      <c r="CL25" s="100">
        <v>43</v>
      </c>
      <c r="CM25" s="100">
        <v>22807.200000000001</v>
      </c>
      <c r="CN25" s="100">
        <v>14</v>
      </c>
      <c r="CO25" s="100">
        <v>7425.5999999999995</v>
      </c>
      <c r="CP25" s="100">
        <v>11</v>
      </c>
      <c r="CQ25" s="100">
        <v>5834.4</v>
      </c>
      <c r="CR25" s="100">
        <v>12.206776783066749</v>
      </c>
      <c r="CS25" s="100">
        <v>6474.4744057386033</v>
      </c>
      <c r="CT25" s="100">
        <v>12</v>
      </c>
      <c r="CU25" s="100">
        <v>6364.7999999999993</v>
      </c>
    </row>
    <row r="26" spans="2:99">
      <c r="C26" s="99" t="s">
        <v>192</v>
      </c>
      <c r="D26" s="100">
        <v>58</v>
      </c>
      <c r="E26" s="100">
        <v>28188</v>
      </c>
      <c r="F26" s="100">
        <v>63</v>
      </c>
      <c r="G26" s="100">
        <v>30618</v>
      </c>
      <c r="H26" s="100">
        <v>48</v>
      </c>
      <c r="I26" s="100">
        <v>23328</v>
      </c>
      <c r="J26" s="100">
        <v>75</v>
      </c>
      <c r="K26" s="100">
        <v>36450</v>
      </c>
      <c r="L26" s="100">
        <v>12</v>
      </c>
      <c r="M26" s="100">
        <v>5832</v>
      </c>
      <c r="N26" s="100">
        <v>8</v>
      </c>
      <c r="O26" s="100">
        <v>3888</v>
      </c>
      <c r="P26" s="100">
        <v>8</v>
      </c>
      <c r="Q26" s="100">
        <v>3888</v>
      </c>
      <c r="R26" s="100">
        <v>8</v>
      </c>
      <c r="S26" s="100">
        <v>3888</v>
      </c>
      <c r="T26" s="100">
        <v>23</v>
      </c>
      <c r="U26" s="100">
        <v>11178</v>
      </c>
      <c r="V26" s="100">
        <v>21</v>
      </c>
      <c r="W26" s="100">
        <v>10206</v>
      </c>
      <c r="X26" s="100">
        <v>29</v>
      </c>
      <c r="Y26" s="100">
        <v>14094</v>
      </c>
      <c r="Z26" s="100">
        <v>24</v>
      </c>
      <c r="AA26" s="100">
        <v>11664</v>
      </c>
      <c r="AB26" s="100">
        <v>10</v>
      </c>
      <c r="AC26" s="100">
        <v>4860</v>
      </c>
      <c r="AD26" s="100">
        <v>9</v>
      </c>
      <c r="AE26" s="100">
        <v>4374</v>
      </c>
      <c r="AF26" s="100">
        <v>8</v>
      </c>
      <c r="AG26" s="100">
        <v>3888</v>
      </c>
      <c r="AH26" s="100">
        <v>7</v>
      </c>
      <c r="AI26" s="100">
        <v>3402</v>
      </c>
      <c r="AJ26" s="100">
        <v>10</v>
      </c>
      <c r="AK26" s="100">
        <v>4860</v>
      </c>
      <c r="AL26" s="100">
        <v>8</v>
      </c>
      <c r="AM26" s="100">
        <v>3888</v>
      </c>
      <c r="AN26" s="100">
        <v>13</v>
      </c>
      <c r="AO26" s="100">
        <v>6318</v>
      </c>
      <c r="AP26" s="100">
        <v>11</v>
      </c>
      <c r="AQ26" s="100">
        <v>5346</v>
      </c>
      <c r="AR26" s="100">
        <v>3</v>
      </c>
      <c r="AS26" s="100">
        <v>1458</v>
      </c>
      <c r="AT26" s="100">
        <v>5</v>
      </c>
      <c r="AU26" s="100">
        <v>2430</v>
      </c>
      <c r="AV26" s="100">
        <v>3</v>
      </c>
      <c r="AW26" s="100">
        <v>1458</v>
      </c>
      <c r="AX26" s="100">
        <v>5</v>
      </c>
      <c r="AY26" s="100">
        <v>2430</v>
      </c>
      <c r="AZ26" s="100">
        <v>4</v>
      </c>
      <c r="BA26" s="100">
        <v>1944</v>
      </c>
      <c r="BB26" s="100">
        <v>3</v>
      </c>
      <c r="BC26" s="100">
        <v>1458</v>
      </c>
      <c r="BD26" s="100">
        <v>4</v>
      </c>
      <c r="BE26" s="100">
        <v>1944</v>
      </c>
      <c r="BF26" s="100">
        <v>4</v>
      </c>
      <c r="BG26" s="100">
        <v>1944</v>
      </c>
      <c r="BH26" s="100">
        <v>7</v>
      </c>
      <c r="BI26" s="100">
        <v>3402</v>
      </c>
      <c r="BJ26" s="100">
        <v>7</v>
      </c>
      <c r="BK26" s="100">
        <v>3402</v>
      </c>
      <c r="BL26" s="100">
        <v>5</v>
      </c>
      <c r="BM26" s="100">
        <v>2430</v>
      </c>
      <c r="BN26" s="100">
        <v>5</v>
      </c>
      <c r="BO26" s="100">
        <v>2430</v>
      </c>
      <c r="BP26" s="100">
        <v>6</v>
      </c>
      <c r="BQ26" s="100">
        <v>2916</v>
      </c>
      <c r="BR26" s="100">
        <v>6</v>
      </c>
      <c r="BS26" s="100">
        <v>2916</v>
      </c>
      <c r="BT26" s="100">
        <v>7</v>
      </c>
      <c r="BU26" s="100">
        <v>3402</v>
      </c>
      <c r="BV26" s="100">
        <v>6</v>
      </c>
      <c r="BW26" s="100">
        <v>2916</v>
      </c>
      <c r="BX26" s="100">
        <v>6</v>
      </c>
      <c r="BY26" s="100">
        <v>2916</v>
      </c>
      <c r="BZ26" s="100">
        <v>5</v>
      </c>
      <c r="CA26" s="100">
        <v>2430</v>
      </c>
      <c r="CB26" s="100">
        <v>7</v>
      </c>
      <c r="CC26" s="100">
        <v>3402</v>
      </c>
      <c r="CD26" s="100">
        <v>5</v>
      </c>
      <c r="CE26" s="100">
        <v>2430</v>
      </c>
      <c r="CF26" s="100">
        <v>50</v>
      </c>
      <c r="CG26" s="100">
        <v>24300</v>
      </c>
      <c r="CH26" s="100">
        <v>60</v>
      </c>
      <c r="CI26" s="100">
        <v>29160</v>
      </c>
      <c r="CJ26" s="100">
        <v>33</v>
      </c>
      <c r="CK26" s="100">
        <v>16038</v>
      </c>
      <c r="CL26" s="100">
        <v>40</v>
      </c>
      <c r="CM26" s="100">
        <v>19440</v>
      </c>
      <c r="CN26" s="100">
        <v>13</v>
      </c>
      <c r="CO26" s="100">
        <v>6318</v>
      </c>
      <c r="CP26" s="100">
        <v>12</v>
      </c>
      <c r="CQ26" s="100">
        <v>5832</v>
      </c>
      <c r="CR26" s="100">
        <v>13.199118383693905</v>
      </c>
      <c r="CS26" s="100">
        <v>6414.7715344752378</v>
      </c>
      <c r="CT26" s="100">
        <v>12</v>
      </c>
      <c r="CU26" s="100">
        <v>5832</v>
      </c>
    </row>
    <row r="27" spans="2:99">
      <c r="C27" s="99" t="s">
        <v>193</v>
      </c>
      <c r="D27" s="100">
        <v>57</v>
      </c>
      <c r="E27" s="100">
        <v>24350.399999999998</v>
      </c>
      <c r="F27" s="100">
        <v>67</v>
      </c>
      <c r="G27" s="100">
        <v>28622.399999999998</v>
      </c>
      <c r="H27" s="100">
        <v>48</v>
      </c>
      <c r="I27" s="100">
        <v>20505.599999999999</v>
      </c>
      <c r="J27" s="100">
        <v>71</v>
      </c>
      <c r="K27" s="100">
        <v>30331.200000000001</v>
      </c>
      <c r="L27" s="100">
        <v>13</v>
      </c>
      <c r="M27" s="100">
        <v>5553.5999999999995</v>
      </c>
      <c r="N27" s="100">
        <v>10</v>
      </c>
      <c r="O27" s="100">
        <v>4272</v>
      </c>
      <c r="P27" s="100">
        <v>9</v>
      </c>
      <c r="Q27" s="100">
        <v>3844.7999999999997</v>
      </c>
      <c r="R27" s="100">
        <v>9</v>
      </c>
      <c r="S27" s="100">
        <v>3844.7999999999997</v>
      </c>
      <c r="T27" s="100">
        <v>20</v>
      </c>
      <c r="U27" s="100">
        <v>8544</v>
      </c>
      <c r="V27" s="100">
        <v>20</v>
      </c>
      <c r="W27" s="100">
        <v>8544</v>
      </c>
      <c r="X27" s="100">
        <v>25</v>
      </c>
      <c r="Y27" s="100">
        <v>10680</v>
      </c>
      <c r="Z27" s="100">
        <v>24</v>
      </c>
      <c r="AA27" s="100">
        <v>10252.799999999999</v>
      </c>
      <c r="AB27" s="100">
        <v>9</v>
      </c>
      <c r="AC27" s="100">
        <v>3844.7999999999997</v>
      </c>
      <c r="AD27" s="100">
        <v>9</v>
      </c>
      <c r="AE27" s="100">
        <v>3844.7999999999997</v>
      </c>
      <c r="AF27" s="100">
        <v>8</v>
      </c>
      <c r="AG27" s="100">
        <v>3417.6</v>
      </c>
      <c r="AH27" s="100">
        <v>8</v>
      </c>
      <c r="AI27" s="100">
        <v>3417.6</v>
      </c>
      <c r="AJ27" s="100">
        <v>11</v>
      </c>
      <c r="AK27" s="100">
        <v>4699.2</v>
      </c>
      <c r="AL27" s="100">
        <v>9</v>
      </c>
      <c r="AM27" s="100">
        <v>3844.7999999999997</v>
      </c>
      <c r="AN27" s="100">
        <v>13</v>
      </c>
      <c r="AO27" s="100">
        <v>5553.5999999999995</v>
      </c>
      <c r="AP27" s="100">
        <v>12</v>
      </c>
      <c r="AQ27" s="100">
        <v>5126.3999999999996</v>
      </c>
      <c r="AR27" s="100">
        <v>3</v>
      </c>
      <c r="AS27" s="100">
        <v>1281.5999999999999</v>
      </c>
      <c r="AT27" s="100">
        <v>5</v>
      </c>
      <c r="AU27" s="100">
        <v>2136</v>
      </c>
      <c r="AV27" s="100">
        <v>4</v>
      </c>
      <c r="AW27" s="100">
        <v>1708.8</v>
      </c>
      <c r="AX27" s="100">
        <v>5</v>
      </c>
      <c r="AY27" s="100">
        <v>2136</v>
      </c>
      <c r="AZ27" s="100">
        <v>3</v>
      </c>
      <c r="BA27" s="100">
        <v>1281.5999999999999</v>
      </c>
      <c r="BB27" s="100">
        <v>3</v>
      </c>
      <c r="BC27" s="100">
        <v>1281.5999999999999</v>
      </c>
      <c r="BD27" s="100">
        <v>5</v>
      </c>
      <c r="BE27" s="100">
        <v>2136</v>
      </c>
      <c r="BF27" s="100">
        <v>3</v>
      </c>
      <c r="BG27" s="100">
        <v>1281.5999999999999</v>
      </c>
      <c r="BH27" s="100">
        <v>6</v>
      </c>
      <c r="BI27" s="100">
        <v>2563.1999999999998</v>
      </c>
      <c r="BJ27" s="100">
        <v>6</v>
      </c>
      <c r="BK27" s="100">
        <v>2563.1999999999998</v>
      </c>
      <c r="BL27" s="100">
        <v>5</v>
      </c>
      <c r="BM27" s="100">
        <v>2136</v>
      </c>
      <c r="BN27" s="100">
        <v>5</v>
      </c>
      <c r="BO27" s="100">
        <v>2136</v>
      </c>
      <c r="BP27" s="100">
        <v>6</v>
      </c>
      <c r="BQ27" s="100">
        <v>2563.1999999999998</v>
      </c>
      <c r="BR27" s="100">
        <v>6</v>
      </c>
      <c r="BS27" s="100">
        <v>2563.1999999999998</v>
      </c>
      <c r="BT27" s="100">
        <v>7</v>
      </c>
      <c r="BU27" s="100">
        <v>2990.4</v>
      </c>
      <c r="BV27" s="100">
        <v>5</v>
      </c>
      <c r="BW27" s="100">
        <v>2136</v>
      </c>
      <c r="BX27" s="100">
        <v>5</v>
      </c>
      <c r="BY27" s="100">
        <v>2136</v>
      </c>
      <c r="BZ27" s="100">
        <v>5</v>
      </c>
      <c r="CA27" s="100">
        <v>2136</v>
      </c>
      <c r="CB27" s="100">
        <v>7</v>
      </c>
      <c r="CC27" s="100">
        <v>2990.4</v>
      </c>
      <c r="CD27" s="100">
        <v>5</v>
      </c>
      <c r="CE27" s="100">
        <v>2136</v>
      </c>
      <c r="CF27" s="100">
        <v>47</v>
      </c>
      <c r="CG27" s="100">
        <v>20078.399999999998</v>
      </c>
      <c r="CH27" s="100">
        <v>61</v>
      </c>
      <c r="CI27" s="100">
        <v>26059.200000000001</v>
      </c>
      <c r="CJ27" s="100">
        <v>34</v>
      </c>
      <c r="CK27" s="100">
        <v>14524.8</v>
      </c>
      <c r="CL27" s="100">
        <v>43</v>
      </c>
      <c r="CM27" s="100">
        <v>18369.599999999999</v>
      </c>
      <c r="CN27" s="100">
        <v>13</v>
      </c>
      <c r="CO27" s="100">
        <v>5553.5999999999995</v>
      </c>
      <c r="CP27" s="100">
        <v>11</v>
      </c>
      <c r="CQ27" s="100">
        <v>4699.2</v>
      </c>
      <c r="CR27" s="100">
        <v>12.18380158494822</v>
      </c>
      <c r="CS27" s="100">
        <v>5204.9200370898798</v>
      </c>
      <c r="CT27" s="100">
        <v>12</v>
      </c>
      <c r="CU27" s="100">
        <v>5126.3999999999996</v>
      </c>
    </row>
    <row r="28" spans="2:99">
      <c r="C28" s="99" t="s">
        <v>194</v>
      </c>
      <c r="D28" s="100">
        <v>62</v>
      </c>
      <c r="E28" s="100">
        <v>45756</v>
      </c>
      <c r="F28" s="100">
        <v>66</v>
      </c>
      <c r="G28" s="100">
        <v>48708</v>
      </c>
      <c r="H28" s="100">
        <v>43</v>
      </c>
      <c r="I28" s="100">
        <v>31734</v>
      </c>
      <c r="J28" s="100">
        <v>70</v>
      </c>
      <c r="K28" s="100">
        <v>51660</v>
      </c>
      <c r="L28" s="100">
        <v>13</v>
      </c>
      <c r="M28" s="100">
        <v>9594</v>
      </c>
      <c r="N28" s="100">
        <v>9</v>
      </c>
      <c r="O28" s="100">
        <v>6642</v>
      </c>
      <c r="P28" s="100">
        <v>8</v>
      </c>
      <c r="Q28" s="100">
        <v>5904</v>
      </c>
      <c r="R28" s="100">
        <v>9</v>
      </c>
      <c r="S28" s="100">
        <v>6642</v>
      </c>
      <c r="T28" s="100">
        <v>22</v>
      </c>
      <c r="U28" s="100">
        <v>16236</v>
      </c>
      <c r="V28" s="100">
        <v>18</v>
      </c>
      <c r="W28" s="100">
        <v>13284</v>
      </c>
      <c r="X28" s="100">
        <v>24</v>
      </c>
      <c r="Y28" s="100">
        <v>17712</v>
      </c>
      <c r="Z28" s="100">
        <v>22</v>
      </c>
      <c r="AA28" s="100">
        <v>16236</v>
      </c>
      <c r="AB28" s="100">
        <v>9</v>
      </c>
      <c r="AC28" s="100">
        <v>6642</v>
      </c>
      <c r="AD28" s="100">
        <v>9</v>
      </c>
      <c r="AE28" s="100">
        <v>6642</v>
      </c>
      <c r="AF28" s="100">
        <v>8</v>
      </c>
      <c r="AG28" s="100">
        <v>5904</v>
      </c>
      <c r="AH28" s="100">
        <v>7</v>
      </c>
      <c r="AI28" s="100">
        <v>5166</v>
      </c>
      <c r="AJ28" s="100">
        <v>11</v>
      </c>
      <c r="AK28" s="100">
        <v>8118</v>
      </c>
      <c r="AL28" s="100">
        <v>8</v>
      </c>
      <c r="AM28" s="100">
        <v>5904</v>
      </c>
      <c r="AN28" s="100">
        <v>13</v>
      </c>
      <c r="AO28" s="100">
        <v>9594</v>
      </c>
      <c r="AP28" s="100">
        <v>12</v>
      </c>
      <c r="AQ28" s="100">
        <v>8856</v>
      </c>
      <c r="AR28" s="100">
        <v>3</v>
      </c>
      <c r="AS28" s="100">
        <v>2214</v>
      </c>
      <c r="AT28" s="100">
        <v>4</v>
      </c>
      <c r="AU28" s="100">
        <v>2952</v>
      </c>
      <c r="AV28" s="100">
        <v>3</v>
      </c>
      <c r="AW28" s="100">
        <v>2214</v>
      </c>
      <c r="AX28" s="100">
        <v>4</v>
      </c>
      <c r="AY28" s="100">
        <v>2952</v>
      </c>
      <c r="AZ28" s="100">
        <v>3</v>
      </c>
      <c r="BA28" s="100">
        <v>2214</v>
      </c>
      <c r="BB28" s="100">
        <v>3</v>
      </c>
      <c r="BC28" s="100">
        <v>2214</v>
      </c>
      <c r="BD28" s="100">
        <v>4</v>
      </c>
      <c r="BE28" s="100">
        <v>2952</v>
      </c>
      <c r="BF28" s="100">
        <v>3</v>
      </c>
      <c r="BG28" s="100">
        <v>2214</v>
      </c>
      <c r="BH28" s="100">
        <v>7</v>
      </c>
      <c r="BI28" s="100">
        <v>5166</v>
      </c>
      <c r="BJ28" s="100">
        <v>6</v>
      </c>
      <c r="BK28" s="100">
        <v>4428</v>
      </c>
      <c r="BL28" s="100">
        <v>5</v>
      </c>
      <c r="BM28" s="100">
        <v>3690</v>
      </c>
      <c r="BN28" s="100">
        <v>5</v>
      </c>
      <c r="BO28" s="100">
        <v>3690</v>
      </c>
      <c r="BP28" s="100">
        <v>5</v>
      </c>
      <c r="BQ28" s="100">
        <v>3690</v>
      </c>
      <c r="BR28" s="100">
        <v>6</v>
      </c>
      <c r="BS28" s="100">
        <v>4428</v>
      </c>
      <c r="BT28" s="100">
        <v>7</v>
      </c>
      <c r="BU28" s="100">
        <v>5166</v>
      </c>
      <c r="BV28" s="100">
        <v>6</v>
      </c>
      <c r="BW28" s="100">
        <v>4428</v>
      </c>
      <c r="BX28" s="100">
        <v>6</v>
      </c>
      <c r="BY28" s="100">
        <v>4428</v>
      </c>
      <c r="BZ28" s="100">
        <v>5</v>
      </c>
      <c r="CA28" s="100">
        <v>3690</v>
      </c>
      <c r="CB28" s="100">
        <v>7</v>
      </c>
      <c r="CC28" s="100">
        <v>5166</v>
      </c>
      <c r="CD28" s="100">
        <v>5</v>
      </c>
      <c r="CE28" s="100">
        <v>3690</v>
      </c>
      <c r="CF28" s="100">
        <v>48</v>
      </c>
      <c r="CG28" s="100">
        <v>35424</v>
      </c>
      <c r="CH28" s="100">
        <v>59</v>
      </c>
      <c r="CI28" s="100">
        <v>43542</v>
      </c>
      <c r="CJ28" s="100">
        <v>34</v>
      </c>
      <c r="CK28" s="100">
        <v>25092</v>
      </c>
      <c r="CL28" s="100">
        <v>39</v>
      </c>
      <c r="CM28" s="100">
        <v>28782</v>
      </c>
      <c r="CN28" s="100">
        <v>13</v>
      </c>
      <c r="CO28" s="100">
        <v>9594</v>
      </c>
      <c r="CP28" s="100">
        <v>11</v>
      </c>
      <c r="CQ28" s="100">
        <v>8118</v>
      </c>
      <c r="CR28" s="100">
        <v>11.206776783066749</v>
      </c>
      <c r="CS28" s="100">
        <v>8270.6012659032604</v>
      </c>
      <c r="CT28" s="100">
        <v>13</v>
      </c>
      <c r="CU28" s="100">
        <v>9594</v>
      </c>
    </row>
    <row r="29" spans="2:99">
      <c r="C29" s="99" t="s">
        <v>195</v>
      </c>
      <c r="D29" s="100">
        <v>60</v>
      </c>
      <c r="E29" s="100">
        <v>20304</v>
      </c>
      <c r="F29" s="100">
        <v>68</v>
      </c>
      <c r="G29" s="100">
        <v>23011.199999999997</v>
      </c>
      <c r="H29" s="100">
        <v>51</v>
      </c>
      <c r="I29" s="100">
        <v>17258.399999999998</v>
      </c>
      <c r="J29" s="100">
        <v>74</v>
      </c>
      <c r="K29" s="100">
        <v>25041.599999999999</v>
      </c>
      <c r="L29" s="100">
        <v>13</v>
      </c>
      <c r="M29" s="100">
        <v>4399.2</v>
      </c>
      <c r="N29" s="100">
        <v>8</v>
      </c>
      <c r="O29" s="100">
        <v>2707.2</v>
      </c>
      <c r="P29" s="100">
        <v>9</v>
      </c>
      <c r="Q29" s="100">
        <v>3045.6</v>
      </c>
      <c r="R29" s="100">
        <v>9</v>
      </c>
      <c r="S29" s="100">
        <v>3045.6</v>
      </c>
      <c r="T29" s="100">
        <v>23</v>
      </c>
      <c r="U29" s="100">
        <v>7783.2</v>
      </c>
      <c r="V29" s="100">
        <v>21</v>
      </c>
      <c r="W29" s="100">
        <v>7106.4</v>
      </c>
      <c r="X29" s="100">
        <v>27</v>
      </c>
      <c r="Y29" s="100">
        <v>9136.7999999999993</v>
      </c>
      <c r="Z29" s="100">
        <v>26</v>
      </c>
      <c r="AA29" s="100">
        <v>8798.4</v>
      </c>
      <c r="AB29" s="100">
        <v>11</v>
      </c>
      <c r="AC29" s="100">
        <v>3722.3999999999996</v>
      </c>
      <c r="AD29" s="100">
        <v>9</v>
      </c>
      <c r="AE29" s="100">
        <v>3045.6</v>
      </c>
      <c r="AF29" s="100">
        <v>8</v>
      </c>
      <c r="AG29" s="100">
        <v>2707.2</v>
      </c>
      <c r="AH29" s="100">
        <v>8</v>
      </c>
      <c r="AI29" s="100">
        <v>2707.2</v>
      </c>
      <c r="AJ29" s="100">
        <v>11</v>
      </c>
      <c r="AK29" s="100">
        <v>3722.3999999999996</v>
      </c>
      <c r="AL29" s="100">
        <v>8</v>
      </c>
      <c r="AM29" s="100">
        <v>2707.2</v>
      </c>
      <c r="AN29" s="100">
        <v>14</v>
      </c>
      <c r="AO29" s="100">
        <v>4737.5999999999995</v>
      </c>
      <c r="AP29" s="100">
        <v>11</v>
      </c>
      <c r="AQ29" s="100">
        <v>3722.3999999999996</v>
      </c>
      <c r="AR29" s="100">
        <v>3</v>
      </c>
      <c r="AS29" s="100">
        <v>1015.1999999999999</v>
      </c>
      <c r="AT29" s="100">
        <v>5</v>
      </c>
      <c r="AU29" s="100">
        <v>1692</v>
      </c>
      <c r="AV29" s="100">
        <v>4</v>
      </c>
      <c r="AW29" s="100">
        <v>1353.6</v>
      </c>
      <c r="AX29" s="100">
        <v>5</v>
      </c>
      <c r="AY29" s="100">
        <v>1692</v>
      </c>
      <c r="AZ29" s="100">
        <v>4</v>
      </c>
      <c r="BA29" s="100">
        <v>1353.6</v>
      </c>
      <c r="BB29" s="100">
        <v>3</v>
      </c>
      <c r="BC29" s="100">
        <v>1015.1999999999999</v>
      </c>
      <c r="BD29" s="100">
        <v>4</v>
      </c>
      <c r="BE29" s="100">
        <v>1353.6</v>
      </c>
      <c r="BF29" s="100">
        <v>4</v>
      </c>
      <c r="BG29" s="100">
        <v>1353.6</v>
      </c>
      <c r="BH29" s="100">
        <v>7</v>
      </c>
      <c r="BI29" s="100">
        <v>2368.7999999999997</v>
      </c>
      <c r="BJ29" s="100">
        <v>7</v>
      </c>
      <c r="BK29" s="100">
        <v>2368.7999999999997</v>
      </c>
      <c r="BL29" s="100">
        <v>5</v>
      </c>
      <c r="BM29" s="100">
        <v>1692</v>
      </c>
      <c r="BN29" s="100">
        <v>6</v>
      </c>
      <c r="BO29" s="100">
        <v>2030.3999999999999</v>
      </c>
      <c r="BP29" s="100">
        <v>6</v>
      </c>
      <c r="BQ29" s="100">
        <v>2030.3999999999999</v>
      </c>
      <c r="BR29" s="100">
        <v>6</v>
      </c>
      <c r="BS29" s="100">
        <v>2030.3999999999999</v>
      </c>
      <c r="BT29" s="100">
        <v>7</v>
      </c>
      <c r="BU29" s="100">
        <v>2368.7999999999997</v>
      </c>
      <c r="BV29" s="100">
        <v>5</v>
      </c>
      <c r="BW29" s="100">
        <v>1692</v>
      </c>
      <c r="BX29" s="100">
        <v>6</v>
      </c>
      <c r="BY29" s="100">
        <v>2030.3999999999999</v>
      </c>
      <c r="BZ29" s="100">
        <v>6</v>
      </c>
      <c r="CA29" s="100">
        <v>2030.3999999999999</v>
      </c>
      <c r="CB29" s="100">
        <v>7</v>
      </c>
      <c r="CC29" s="100">
        <v>2368.7999999999997</v>
      </c>
      <c r="CD29" s="100">
        <v>5</v>
      </c>
      <c r="CE29" s="100">
        <v>1692</v>
      </c>
      <c r="CF29" s="100">
        <v>53</v>
      </c>
      <c r="CG29" s="100">
        <v>17935.199999999997</v>
      </c>
      <c r="CH29" s="100">
        <v>68</v>
      </c>
      <c r="CI29" s="100">
        <v>23011.199999999997</v>
      </c>
      <c r="CJ29" s="100">
        <v>39</v>
      </c>
      <c r="CK29" s="100">
        <v>13197.599999999999</v>
      </c>
      <c r="CL29" s="100">
        <v>41</v>
      </c>
      <c r="CM29" s="100">
        <v>13874.4</v>
      </c>
      <c r="CN29" s="100">
        <v>14</v>
      </c>
      <c r="CO29" s="100">
        <v>4737.5999999999995</v>
      </c>
      <c r="CP29" s="100">
        <v>10</v>
      </c>
      <c r="CQ29" s="100">
        <v>3384</v>
      </c>
      <c r="CR29" s="100">
        <v>12.191459984321064</v>
      </c>
      <c r="CS29" s="100">
        <v>4125.590058694248</v>
      </c>
      <c r="CT29" s="100">
        <v>14</v>
      </c>
      <c r="CU29" s="100">
        <v>4737.5999999999995</v>
      </c>
    </row>
    <row r="30" spans="2:99">
      <c r="C30" s="99" t="s">
        <v>196</v>
      </c>
      <c r="D30" s="100">
        <v>68</v>
      </c>
      <c r="E30" s="100">
        <v>9465.5999999999985</v>
      </c>
      <c r="F30" s="100">
        <v>78</v>
      </c>
      <c r="G30" s="100">
        <v>10857.599999999999</v>
      </c>
      <c r="H30" s="100">
        <v>48</v>
      </c>
      <c r="I30" s="100">
        <v>6681.5999999999995</v>
      </c>
      <c r="J30" s="100">
        <v>75</v>
      </c>
      <c r="K30" s="100">
        <v>10440</v>
      </c>
      <c r="L30" s="100">
        <v>14</v>
      </c>
      <c r="M30" s="100">
        <v>1948.7999999999997</v>
      </c>
      <c r="N30" s="100">
        <v>9</v>
      </c>
      <c r="O30" s="100">
        <v>1252.8</v>
      </c>
      <c r="P30" s="100">
        <v>9</v>
      </c>
      <c r="Q30" s="100">
        <v>1252.8</v>
      </c>
      <c r="R30" s="100">
        <v>10</v>
      </c>
      <c r="S30" s="100">
        <v>1392</v>
      </c>
      <c r="T30" s="100">
        <v>21</v>
      </c>
      <c r="U30" s="100">
        <v>2923.2</v>
      </c>
      <c r="V30" s="100">
        <v>22</v>
      </c>
      <c r="W30" s="100">
        <v>3062.3999999999996</v>
      </c>
      <c r="X30" s="100">
        <v>32</v>
      </c>
      <c r="Y30" s="100">
        <v>4454.3999999999996</v>
      </c>
      <c r="Z30" s="100">
        <v>25</v>
      </c>
      <c r="AA30" s="100">
        <v>3479.9999999999995</v>
      </c>
      <c r="AB30" s="100">
        <v>10</v>
      </c>
      <c r="AC30" s="100">
        <v>1392</v>
      </c>
      <c r="AD30" s="100">
        <v>9</v>
      </c>
      <c r="AE30" s="100">
        <v>1252.8</v>
      </c>
      <c r="AF30" s="100">
        <v>8</v>
      </c>
      <c r="AG30" s="100">
        <v>1113.5999999999999</v>
      </c>
      <c r="AH30" s="100">
        <v>8</v>
      </c>
      <c r="AI30" s="100">
        <v>1113.5999999999999</v>
      </c>
      <c r="AJ30" s="100">
        <v>11</v>
      </c>
      <c r="AK30" s="100">
        <v>1531.1999999999998</v>
      </c>
      <c r="AL30" s="100">
        <v>8</v>
      </c>
      <c r="AM30" s="100">
        <v>1113.5999999999999</v>
      </c>
      <c r="AN30" s="100">
        <v>14</v>
      </c>
      <c r="AO30" s="100">
        <v>1948.7999999999997</v>
      </c>
      <c r="AP30" s="100">
        <v>11</v>
      </c>
      <c r="AQ30" s="100">
        <v>1531.1999999999998</v>
      </c>
      <c r="AR30" s="100">
        <v>3</v>
      </c>
      <c r="AS30" s="100">
        <v>417.59999999999997</v>
      </c>
      <c r="AT30" s="100">
        <v>5</v>
      </c>
      <c r="AU30" s="100">
        <v>696</v>
      </c>
      <c r="AV30" s="100">
        <v>3</v>
      </c>
      <c r="AW30" s="100">
        <v>417.59999999999997</v>
      </c>
      <c r="AX30" s="100">
        <v>5</v>
      </c>
      <c r="AY30" s="100">
        <v>696</v>
      </c>
      <c r="AZ30" s="100">
        <v>3</v>
      </c>
      <c r="BA30" s="100">
        <v>417.59999999999997</v>
      </c>
      <c r="BB30" s="100">
        <v>3</v>
      </c>
      <c r="BC30" s="100">
        <v>417.59999999999997</v>
      </c>
      <c r="BD30" s="100">
        <v>5</v>
      </c>
      <c r="BE30" s="100">
        <v>696</v>
      </c>
      <c r="BF30" s="100">
        <v>4</v>
      </c>
      <c r="BG30" s="100">
        <v>556.79999999999995</v>
      </c>
      <c r="BH30" s="100">
        <v>8</v>
      </c>
      <c r="BI30" s="100">
        <v>1113.5999999999999</v>
      </c>
      <c r="BJ30" s="100">
        <v>7</v>
      </c>
      <c r="BK30" s="100">
        <v>974.39999999999986</v>
      </c>
      <c r="BL30" s="100">
        <v>5</v>
      </c>
      <c r="BM30" s="100">
        <v>696</v>
      </c>
      <c r="BN30" s="100">
        <v>5</v>
      </c>
      <c r="BO30" s="100">
        <v>696</v>
      </c>
      <c r="BP30" s="100">
        <v>6</v>
      </c>
      <c r="BQ30" s="100">
        <v>835.19999999999993</v>
      </c>
      <c r="BR30" s="100">
        <v>7</v>
      </c>
      <c r="BS30" s="100">
        <v>974.39999999999986</v>
      </c>
      <c r="BT30" s="100">
        <v>7</v>
      </c>
      <c r="BU30" s="100">
        <v>974.39999999999986</v>
      </c>
      <c r="BV30" s="100">
        <v>6</v>
      </c>
      <c r="BW30" s="100">
        <v>835.19999999999993</v>
      </c>
      <c r="BX30" s="100">
        <v>5</v>
      </c>
      <c r="BY30" s="100">
        <v>696</v>
      </c>
      <c r="BZ30" s="100">
        <v>6</v>
      </c>
      <c r="CA30" s="100">
        <v>835.19999999999993</v>
      </c>
      <c r="CB30" s="100">
        <v>7</v>
      </c>
      <c r="CC30" s="100">
        <v>974.39999999999986</v>
      </c>
      <c r="CD30" s="100">
        <v>5</v>
      </c>
      <c r="CE30" s="100">
        <v>696</v>
      </c>
      <c r="CF30" s="100">
        <v>48</v>
      </c>
      <c r="CG30" s="100">
        <v>6681.5999999999995</v>
      </c>
      <c r="CH30" s="100">
        <v>67</v>
      </c>
      <c r="CI30" s="100">
        <v>9326.4</v>
      </c>
      <c r="CJ30" s="100">
        <v>41</v>
      </c>
      <c r="CK30" s="100">
        <v>5707.2</v>
      </c>
      <c r="CL30" s="100">
        <v>39</v>
      </c>
      <c r="CM30" s="100">
        <v>5428.7999999999993</v>
      </c>
      <c r="CN30" s="100">
        <v>13</v>
      </c>
      <c r="CO30" s="100">
        <v>1809.6</v>
      </c>
      <c r="CP30" s="100">
        <v>11</v>
      </c>
      <c r="CQ30" s="100">
        <v>1531.1999999999998</v>
      </c>
      <c r="CR30" s="100">
        <v>14.18380158494822</v>
      </c>
      <c r="CS30" s="100">
        <v>1974.3851806247922</v>
      </c>
      <c r="CT30" s="100">
        <v>14</v>
      </c>
      <c r="CU30" s="100">
        <v>1948.7999999999997</v>
      </c>
    </row>
    <row r="31" spans="2:99">
      <c r="C31" s="99" t="s">
        <v>197</v>
      </c>
      <c r="D31" s="100">
        <v>67</v>
      </c>
      <c r="E31" s="100">
        <v>22833.600000000002</v>
      </c>
      <c r="F31" s="100">
        <v>67</v>
      </c>
      <c r="G31" s="100">
        <v>22833.600000000002</v>
      </c>
      <c r="H31" s="100">
        <v>46</v>
      </c>
      <c r="I31" s="100">
        <v>15676.800000000001</v>
      </c>
      <c r="J31" s="100">
        <v>75</v>
      </c>
      <c r="K31" s="100">
        <v>25560</v>
      </c>
      <c r="L31" s="100">
        <v>12</v>
      </c>
      <c r="M31" s="100">
        <v>4089.6000000000004</v>
      </c>
      <c r="N31" s="100">
        <v>9</v>
      </c>
      <c r="O31" s="100">
        <v>3067.2000000000003</v>
      </c>
      <c r="P31" s="100">
        <v>10</v>
      </c>
      <c r="Q31" s="100">
        <v>3408</v>
      </c>
      <c r="R31" s="100">
        <v>9</v>
      </c>
      <c r="S31" s="100">
        <v>3067.2000000000003</v>
      </c>
      <c r="T31" s="100">
        <v>22</v>
      </c>
      <c r="U31" s="100">
        <v>7497.6</v>
      </c>
      <c r="V31" s="100">
        <v>21</v>
      </c>
      <c r="W31" s="100">
        <v>7156.8</v>
      </c>
      <c r="X31" s="100">
        <v>28</v>
      </c>
      <c r="Y31" s="100">
        <v>9542.4</v>
      </c>
      <c r="Z31" s="100">
        <v>22</v>
      </c>
      <c r="AA31" s="100">
        <v>7497.6</v>
      </c>
      <c r="AB31" s="100">
        <v>10</v>
      </c>
      <c r="AC31" s="100">
        <v>3408</v>
      </c>
      <c r="AD31" s="100">
        <v>8</v>
      </c>
      <c r="AE31" s="100">
        <v>2726.4</v>
      </c>
      <c r="AF31" s="100">
        <v>8</v>
      </c>
      <c r="AG31" s="100">
        <v>2726.4</v>
      </c>
      <c r="AH31" s="100">
        <v>8</v>
      </c>
      <c r="AI31" s="100">
        <v>2726.4</v>
      </c>
      <c r="AJ31" s="100">
        <v>9</v>
      </c>
      <c r="AK31" s="100">
        <v>3067.2000000000003</v>
      </c>
      <c r="AL31" s="100">
        <v>9</v>
      </c>
      <c r="AM31" s="100">
        <v>3067.2000000000003</v>
      </c>
      <c r="AN31" s="100">
        <v>14</v>
      </c>
      <c r="AO31" s="100">
        <v>4771.2</v>
      </c>
      <c r="AP31" s="100">
        <v>12</v>
      </c>
      <c r="AQ31" s="100">
        <v>4089.6000000000004</v>
      </c>
      <c r="AR31" s="100">
        <v>3</v>
      </c>
      <c r="AS31" s="100">
        <v>1022.4000000000001</v>
      </c>
      <c r="AT31" s="100">
        <v>4</v>
      </c>
      <c r="AU31" s="100">
        <v>1363.2</v>
      </c>
      <c r="AV31" s="100">
        <v>4</v>
      </c>
      <c r="AW31" s="100">
        <v>1363.2</v>
      </c>
      <c r="AX31" s="100">
        <v>5</v>
      </c>
      <c r="AY31" s="100">
        <v>1704</v>
      </c>
      <c r="AZ31" s="100">
        <v>3</v>
      </c>
      <c r="BA31" s="100">
        <v>1022.4000000000001</v>
      </c>
      <c r="BB31" s="100">
        <v>3</v>
      </c>
      <c r="BC31" s="100">
        <v>1022.4000000000001</v>
      </c>
      <c r="BD31" s="100">
        <v>5</v>
      </c>
      <c r="BE31" s="100">
        <v>1704</v>
      </c>
      <c r="BF31" s="100">
        <v>4</v>
      </c>
      <c r="BG31" s="100">
        <v>1363.2</v>
      </c>
      <c r="BH31" s="100">
        <v>8</v>
      </c>
      <c r="BI31" s="100">
        <v>2726.4</v>
      </c>
      <c r="BJ31" s="100">
        <v>6</v>
      </c>
      <c r="BK31" s="100">
        <v>2044.8000000000002</v>
      </c>
      <c r="BL31" s="100">
        <v>6</v>
      </c>
      <c r="BM31" s="100">
        <v>2044.8000000000002</v>
      </c>
      <c r="BN31" s="100">
        <v>6</v>
      </c>
      <c r="BO31" s="100">
        <v>2044.8000000000002</v>
      </c>
      <c r="BP31" s="100">
        <v>5</v>
      </c>
      <c r="BQ31" s="100">
        <v>1704</v>
      </c>
      <c r="BR31" s="100">
        <v>7</v>
      </c>
      <c r="BS31" s="100">
        <v>2385.6</v>
      </c>
      <c r="BT31" s="100">
        <v>7</v>
      </c>
      <c r="BU31" s="100">
        <v>2385.6</v>
      </c>
      <c r="BV31" s="100">
        <v>6</v>
      </c>
      <c r="BW31" s="100">
        <v>2044.8000000000002</v>
      </c>
      <c r="BX31" s="100">
        <v>5</v>
      </c>
      <c r="BY31" s="100">
        <v>1704</v>
      </c>
      <c r="BZ31" s="100">
        <v>5</v>
      </c>
      <c r="CA31" s="100">
        <v>1704</v>
      </c>
      <c r="CB31" s="100">
        <v>7</v>
      </c>
      <c r="CC31" s="100">
        <v>2385.6</v>
      </c>
      <c r="CD31" s="100">
        <v>5</v>
      </c>
      <c r="CE31" s="100">
        <v>1704</v>
      </c>
      <c r="CF31" s="100">
        <v>53</v>
      </c>
      <c r="CG31" s="100">
        <v>18062.400000000001</v>
      </c>
      <c r="CH31" s="100">
        <v>70</v>
      </c>
      <c r="CI31" s="100">
        <v>23856</v>
      </c>
      <c r="CJ31" s="100">
        <v>39</v>
      </c>
      <c r="CK31" s="100">
        <v>13291.2</v>
      </c>
      <c r="CL31" s="100">
        <v>39</v>
      </c>
      <c r="CM31" s="100">
        <v>13291.2</v>
      </c>
      <c r="CN31" s="100">
        <v>12</v>
      </c>
      <c r="CO31" s="100">
        <v>4089.6000000000004</v>
      </c>
      <c r="CP31" s="100">
        <v>11</v>
      </c>
      <c r="CQ31" s="100">
        <v>3748.8</v>
      </c>
      <c r="CR31" s="100">
        <v>12.191459984321064</v>
      </c>
      <c r="CS31" s="100">
        <v>4154.8495626566191</v>
      </c>
      <c r="CT31" s="100">
        <v>13</v>
      </c>
      <c r="CU31" s="100">
        <v>4430.4000000000005</v>
      </c>
    </row>
    <row r="32" spans="2:99">
      <c r="C32" s="99" t="s">
        <v>198</v>
      </c>
      <c r="D32" s="100">
        <v>59</v>
      </c>
      <c r="E32" s="100">
        <v>49560</v>
      </c>
      <c r="F32" s="100">
        <v>64</v>
      </c>
      <c r="G32" s="100">
        <v>53760</v>
      </c>
      <c r="H32" s="100">
        <v>42</v>
      </c>
      <c r="I32" s="100">
        <v>35280</v>
      </c>
      <c r="J32" s="100">
        <v>65</v>
      </c>
      <c r="K32" s="100">
        <v>54600</v>
      </c>
      <c r="L32" s="100">
        <v>12</v>
      </c>
      <c r="M32" s="100">
        <v>10080</v>
      </c>
      <c r="N32" s="100">
        <v>8</v>
      </c>
      <c r="O32" s="100">
        <v>6720</v>
      </c>
      <c r="P32" s="100">
        <v>8</v>
      </c>
      <c r="Q32" s="100">
        <v>6720</v>
      </c>
      <c r="R32" s="100">
        <v>8</v>
      </c>
      <c r="S32" s="100">
        <v>6720</v>
      </c>
      <c r="T32" s="100">
        <v>22</v>
      </c>
      <c r="U32" s="100">
        <v>18480</v>
      </c>
      <c r="V32" s="100">
        <v>18</v>
      </c>
      <c r="W32" s="100">
        <v>15120</v>
      </c>
      <c r="X32" s="100">
        <v>24</v>
      </c>
      <c r="Y32" s="100">
        <v>20160</v>
      </c>
      <c r="Z32" s="100">
        <v>23</v>
      </c>
      <c r="AA32" s="100">
        <v>19320</v>
      </c>
      <c r="AB32" s="100">
        <v>10</v>
      </c>
      <c r="AC32" s="100">
        <v>8400</v>
      </c>
      <c r="AD32" s="100">
        <v>8</v>
      </c>
      <c r="AE32" s="100">
        <v>6720</v>
      </c>
      <c r="AF32" s="100">
        <v>8</v>
      </c>
      <c r="AG32" s="100">
        <v>6720</v>
      </c>
      <c r="AH32" s="100">
        <v>7</v>
      </c>
      <c r="AI32" s="100">
        <v>5880</v>
      </c>
      <c r="AJ32" s="100">
        <v>9</v>
      </c>
      <c r="AK32" s="100">
        <v>7560</v>
      </c>
      <c r="AL32" s="100">
        <v>8</v>
      </c>
      <c r="AM32" s="100">
        <v>6720</v>
      </c>
      <c r="AN32" s="100">
        <v>14</v>
      </c>
      <c r="AO32" s="100">
        <v>11760</v>
      </c>
      <c r="AP32" s="100">
        <v>11</v>
      </c>
      <c r="AQ32" s="100">
        <v>9240</v>
      </c>
      <c r="AR32" s="100">
        <v>3</v>
      </c>
      <c r="AS32" s="100">
        <v>2520</v>
      </c>
      <c r="AT32" s="100">
        <v>4</v>
      </c>
      <c r="AU32" s="100">
        <v>3360</v>
      </c>
      <c r="AV32" s="100">
        <v>3</v>
      </c>
      <c r="AW32" s="100">
        <v>2520</v>
      </c>
      <c r="AX32" s="100">
        <v>5</v>
      </c>
      <c r="AY32" s="100">
        <v>4200</v>
      </c>
      <c r="AZ32" s="100">
        <v>3</v>
      </c>
      <c r="BA32" s="100">
        <v>2520</v>
      </c>
      <c r="BB32" s="100">
        <v>3</v>
      </c>
      <c r="BC32" s="100">
        <v>2520</v>
      </c>
      <c r="BD32" s="100">
        <v>5</v>
      </c>
      <c r="BE32" s="100">
        <v>4200</v>
      </c>
      <c r="BF32" s="100">
        <v>4</v>
      </c>
      <c r="BG32" s="100">
        <v>3360</v>
      </c>
      <c r="BH32" s="100">
        <v>6</v>
      </c>
      <c r="BI32" s="100">
        <v>5040</v>
      </c>
      <c r="BJ32" s="100">
        <v>6</v>
      </c>
      <c r="BK32" s="100">
        <v>5040</v>
      </c>
      <c r="BL32" s="100">
        <v>5</v>
      </c>
      <c r="BM32" s="100">
        <v>4200</v>
      </c>
      <c r="BN32" s="100">
        <v>5</v>
      </c>
      <c r="BO32" s="100">
        <v>4200</v>
      </c>
      <c r="BP32" s="100">
        <v>6</v>
      </c>
      <c r="BQ32" s="100">
        <v>5040</v>
      </c>
      <c r="BR32" s="100">
        <v>7</v>
      </c>
      <c r="BS32" s="100">
        <v>5880</v>
      </c>
      <c r="BT32" s="100">
        <v>7</v>
      </c>
      <c r="BU32" s="100">
        <v>5880</v>
      </c>
      <c r="BV32" s="100">
        <v>6</v>
      </c>
      <c r="BW32" s="100">
        <v>5040</v>
      </c>
      <c r="BX32" s="100">
        <v>5</v>
      </c>
      <c r="BY32" s="100">
        <v>4200</v>
      </c>
      <c r="BZ32" s="100">
        <v>5</v>
      </c>
      <c r="CA32" s="100">
        <v>4200</v>
      </c>
      <c r="CB32" s="100">
        <v>7</v>
      </c>
      <c r="CC32" s="100">
        <v>5880</v>
      </c>
      <c r="CD32" s="100">
        <v>5</v>
      </c>
      <c r="CE32" s="100">
        <v>4200</v>
      </c>
      <c r="CF32" s="100">
        <v>40</v>
      </c>
      <c r="CG32" s="100">
        <v>33600</v>
      </c>
      <c r="CH32" s="100">
        <v>59</v>
      </c>
      <c r="CI32" s="100">
        <v>49560</v>
      </c>
      <c r="CJ32" s="100">
        <v>35</v>
      </c>
      <c r="CK32" s="100">
        <v>29400</v>
      </c>
      <c r="CL32" s="100">
        <v>33</v>
      </c>
      <c r="CM32" s="100">
        <v>27720</v>
      </c>
      <c r="CN32" s="100">
        <v>13</v>
      </c>
      <c r="CO32" s="100">
        <v>10920</v>
      </c>
      <c r="CP32" s="100">
        <v>11</v>
      </c>
      <c r="CQ32" s="100">
        <v>9240</v>
      </c>
      <c r="CR32" s="100">
        <v>12.206776783066749</v>
      </c>
      <c r="CS32" s="100">
        <v>10253.692497776068</v>
      </c>
      <c r="CT32" s="100">
        <v>13</v>
      </c>
      <c r="CU32" s="100">
        <v>10920</v>
      </c>
    </row>
    <row r="33" spans="2:99">
      <c r="C33" s="99" t="s">
        <v>199</v>
      </c>
      <c r="D33" s="100">
        <v>58</v>
      </c>
      <c r="E33" s="100">
        <v>27492</v>
      </c>
      <c r="F33" s="100">
        <v>72</v>
      </c>
      <c r="G33" s="100">
        <v>34128</v>
      </c>
      <c r="H33" s="100">
        <v>50</v>
      </c>
      <c r="I33" s="100">
        <v>23700</v>
      </c>
      <c r="J33" s="100">
        <v>71</v>
      </c>
      <c r="K33" s="100">
        <v>33654</v>
      </c>
      <c r="L33" s="100">
        <v>12</v>
      </c>
      <c r="M33" s="100">
        <v>5688</v>
      </c>
      <c r="N33" s="100">
        <v>10</v>
      </c>
      <c r="O33" s="100">
        <v>4740</v>
      </c>
      <c r="P33" s="100">
        <v>9</v>
      </c>
      <c r="Q33" s="100">
        <v>4266</v>
      </c>
      <c r="R33" s="100">
        <v>9</v>
      </c>
      <c r="S33" s="100">
        <v>4266</v>
      </c>
      <c r="T33" s="100">
        <v>22</v>
      </c>
      <c r="U33" s="100">
        <v>10428</v>
      </c>
      <c r="V33" s="100">
        <v>19</v>
      </c>
      <c r="W33" s="100">
        <v>9006</v>
      </c>
      <c r="X33" s="100">
        <v>29</v>
      </c>
      <c r="Y33" s="100">
        <v>13746</v>
      </c>
      <c r="Z33" s="100">
        <v>22</v>
      </c>
      <c r="AA33" s="100">
        <v>10428</v>
      </c>
      <c r="AB33" s="100">
        <v>10</v>
      </c>
      <c r="AC33" s="100">
        <v>4740</v>
      </c>
      <c r="AD33" s="100">
        <v>8</v>
      </c>
      <c r="AE33" s="100">
        <v>3792</v>
      </c>
      <c r="AF33" s="100">
        <v>8</v>
      </c>
      <c r="AG33" s="100">
        <v>3792</v>
      </c>
      <c r="AH33" s="100">
        <v>7</v>
      </c>
      <c r="AI33" s="100">
        <v>3318</v>
      </c>
      <c r="AJ33" s="100">
        <v>9</v>
      </c>
      <c r="AK33" s="100">
        <v>4266</v>
      </c>
      <c r="AL33" s="100">
        <v>8</v>
      </c>
      <c r="AM33" s="100">
        <v>3792</v>
      </c>
      <c r="AN33" s="100">
        <v>15</v>
      </c>
      <c r="AO33" s="100">
        <v>7110</v>
      </c>
      <c r="AP33" s="100">
        <v>11</v>
      </c>
      <c r="AQ33" s="100">
        <v>5214</v>
      </c>
      <c r="AR33" s="100">
        <v>3</v>
      </c>
      <c r="AS33" s="100">
        <v>1422</v>
      </c>
      <c r="AT33" s="100">
        <v>5</v>
      </c>
      <c r="AU33" s="100">
        <v>2370</v>
      </c>
      <c r="AV33" s="100">
        <v>3</v>
      </c>
      <c r="AW33" s="100">
        <v>1422</v>
      </c>
      <c r="AX33" s="100">
        <v>4</v>
      </c>
      <c r="AY33" s="100">
        <v>1896</v>
      </c>
      <c r="AZ33" s="100">
        <v>3</v>
      </c>
      <c r="BA33" s="100">
        <v>1422</v>
      </c>
      <c r="BB33" s="100">
        <v>3</v>
      </c>
      <c r="BC33" s="100">
        <v>1422</v>
      </c>
      <c r="BD33" s="100">
        <v>5</v>
      </c>
      <c r="BE33" s="100">
        <v>2370</v>
      </c>
      <c r="BF33" s="100">
        <v>4</v>
      </c>
      <c r="BG33" s="100">
        <v>1896</v>
      </c>
      <c r="BH33" s="100">
        <v>7</v>
      </c>
      <c r="BI33" s="100">
        <v>3318</v>
      </c>
      <c r="BJ33" s="100">
        <v>6</v>
      </c>
      <c r="BK33" s="100">
        <v>2844</v>
      </c>
      <c r="BL33" s="100">
        <v>5</v>
      </c>
      <c r="BM33" s="100">
        <v>2370</v>
      </c>
      <c r="BN33" s="100">
        <v>5</v>
      </c>
      <c r="BO33" s="100">
        <v>2370</v>
      </c>
      <c r="BP33" s="100">
        <v>6</v>
      </c>
      <c r="BQ33" s="100">
        <v>2844</v>
      </c>
      <c r="BR33" s="100">
        <v>7</v>
      </c>
      <c r="BS33" s="100">
        <v>3318</v>
      </c>
      <c r="BT33" s="100">
        <v>6</v>
      </c>
      <c r="BU33" s="100">
        <v>2844</v>
      </c>
      <c r="BV33" s="100">
        <v>6</v>
      </c>
      <c r="BW33" s="100">
        <v>2844</v>
      </c>
      <c r="BX33" s="100">
        <v>6</v>
      </c>
      <c r="BY33" s="100">
        <v>2844</v>
      </c>
      <c r="BZ33" s="100">
        <v>6</v>
      </c>
      <c r="CA33" s="100">
        <v>2844</v>
      </c>
      <c r="CB33" s="100">
        <v>6</v>
      </c>
      <c r="CC33" s="100">
        <v>2844</v>
      </c>
      <c r="CD33" s="100">
        <v>5</v>
      </c>
      <c r="CE33" s="100">
        <v>2370</v>
      </c>
      <c r="CF33" s="100">
        <v>45</v>
      </c>
      <c r="CG33" s="100">
        <v>21330</v>
      </c>
      <c r="CH33" s="100">
        <v>61</v>
      </c>
      <c r="CI33" s="100">
        <v>28914</v>
      </c>
      <c r="CJ33" s="100">
        <v>33</v>
      </c>
      <c r="CK33" s="100">
        <v>15642</v>
      </c>
      <c r="CL33" s="100">
        <v>39</v>
      </c>
      <c r="CM33" s="100">
        <v>18486</v>
      </c>
      <c r="CN33" s="100">
        <v>12</v>
      </c>
      <c r="CO33" s="100">
        <v>5688</v>
      </c>
      <c r="CP33" s="100">
        <v>11</v>
      </c>
      <c r="CQ33" s="100">
        <v>5214</v>
      </c>
      <c r="CR33" s="100">
        <v>11.18380158494822</v>
      </c>
      <c r="CS33" s="100">
        <v>5301.1219512654561</v>
      </c>
      <c r="CT33" s="100">
        <v>13</v>
      </c>
      <c r="CU33" s="100">
        <v>6162</v>
      </c>
    </row>
    <row r="34" spans="2:99">
      <c r="C34" s="99" t="s">
        <v>200</v>
      </c>
      <c r="D34" s="100">
        <v>58</v>
      </c>
      <c r="E34" s="100">
        <v>31807.199999999997</v>
      </c>
      <c r="F34" s="100">
        <v>73</v>
      </c>
      <c r="G34" s="100">
        <v>40033.199999999997</v>
      </c>
      <c r="H34" s="100">
        <v>49</v>
      </c>
      <c r="I34" s="100">
        <v>26871.599999999999</v>
      </c>
      <c r="J34" s="100">
        <v>76</v>
      </c>
      <c r="K34" s="100">
        <v>41678.400000000001</v>
      </c>
      <c r="L34" s="100">
        <v>12</v>
      </c>
      <c r="M34" s="100">
        <v>6580.7999999999993</v>
      </c>
      <c r="N34" s="100">
        <v>9</v>
      </c>
      <c r="O34" s="100">
        <v>4935.5999999999995</v>
      </c>
      <c r="P34" s="100">
        <v>9</v>
      </c>
      <c r="Q34" s="100">
        <v>4935.5999999999995</v>
      </c>
      <c r="R34" s="100">
        <v>8</v>
      </c>
      <c r="S34" s="100">
        <v>4387.2</v>
      </c>
      <c r="T34" s="100">
        <v>22</v>
      </c>
      <c r="U34" s="100">
        <v>12064.8</v>
      </c>
      <c r="V34" s="100">
        <v>20</v>
      </c>
      <c r="W34" s="100">
        <v>10968</v>
      </c>
      <c r="X34" s="100">
        <v>26</v>
      </c>
      <c r="Y34" s="100">
        <v>14258.4</v>
      </c>
      <c r="Z34" s="100">
        <v>22</v>
      </c>
      <c r="AA34" s="100">
        <v>12064.8</v>
      </c>
      <c r="AB34" s="100">
        <v>11</v>
      </c>
      <c r="AC34" s="100">
        <v>6032.4</v>
      </c>
      <c r="AD34" s="100">
        <v>8</v>
      </c>
      <c r="AE34" s="100">
        <v>4387.2</v>
      </c>
      <c r="AF34" s="100">
        <v>7</v>
      </c>
      <c r="AG34" s="100">
        <v>3838.7999999999997</v>
      </c>
      <c r="AH34" s="100">
        <v>8</v>
      </c>
      <c r="AI34" s="100">
        <v>4387.2</v>
      </c>
      <c r="AJ34" s="100">
        <v>10</v>
      </c>
      <c r="AK34" s="100">
        <v>5484</v>
      </c>
      <c r="AL34" s="100">
        <v>8</v>
      </c>
      <c r="AM34" s="100">
        <v>4387.2</v>
      </c>
      <c r="AN34" s="100">
        <v>13</v>
      </c>
      <c r="AO34" s="100">
        <v>7129.2</v>
      </c>
      <c r="AP34" s="100">
        <v>12</v>
      </c>
      <c r="AQ34" s="100">
        <v>6580.7999999999993</v>
      </c>
      <c r="AR34" s="100">
        <v>3</v>
      </c>
      <c r="AS34" s="100">
        <v>1645.1999999999998</v>
      </c>
      <c r="AT34" s="100">
        <v>4</v>
      </c>
      <c r="AU34" s="100">
        <v>2193.6</v>
      </c>
      <c r="AV34" s="100">
        <v>3</v>
      </c>
      <c r="AW34" s="100">
        <v>1645.1999999999998</v>
      </c>
      <c r="AX34" s="100">
        <v>5</v>
      </c>
      <c r="AY34" s="100">
        <v>2742</v>
      </c>
      <c r="AZ34" s="100">
        <v>3</v>
      </c>
      <c r="BA34" s="100">
        <v>1645.1999999999998</v>
      </c>
      <c r="BB34" s="100">
        <v>3</v>
      </c>
      <c r="BC34" s="100">
        <v>1645.1999999999998</v>
      </c>
      <c r="BD34" s="100">
        <v>5</v>
      </c>
      <c r="BE34" s="100">
        <v>2742</v>
      </c>
      <c r="BF34" s="100">
        <v>4</v>
      </c>
      <c r="BG34" s="100">
        <v>2193.6</v>
      </c>
      <c r="BH34" s="100">
        <v>7</v>
      </c>
      <c r="BI34" s="100">
        <v>3838.7999999999997</v>
      </c>
      <c r="BJ34" s="100">
        <v>6</v>
      </c>
      <c r="BK34" s="100">
        <v>3290.3999999999996</v>
      </c>
      <c r="BL34" s="100">
        <v>6</v>
      </c>
      <c r="BM34" s="100">
        <v>3290.3999999999996</v>
      </c>
      <c r="BN34" s="100">
        <v>5</v>
      </c>
      <c r="BO34" s="100">
        <v>2742</v>
      </c>
      <c r="BP34" s="100">
        <v>6</v>
      </c>
      <c r="BQ34" s="100">
        <v>3290.3999999999996</v>
      </c>
      <c r="BR34" s="100">
        <v>6</v>
      </c>
      <c r="BS34" s="100">
        <v>3290.3999999999996</v>
      </c>
      <c r="BT34" s="100">
        <v>6</v>
      </c>
      <c r="BU34" s="100">
        <v>3290.3999999999996</v>
      </c>
      <c r="BV34" s="100">
        <v>6</v>
      </c>
      <c r="BW34" s="100">
        <v>3290.3999999999996</v>
      </c>
      <c r="BX34" s="100">
        <v>5</v>
      </c>
      <c r="BY34" s="100">
        <v>2742</v>
      </c>
      <c r="BZ34" s="100">
        <v>6</v>
      </c>
      <c r="CA34" s="100">
        <v>3290.3999999999996</v>
      </c>
      <c r="CB34" s="100">
        <v>7</v>
      </c>
      <c r="CC34" s="100">
        <v>3838.7999999999997</v>
      </c>
      <c r="CD34" s="100">
        <v>5</v>
      </c>
      <c r="CE34" s="100">
        <v>2742</v>
      </c>
      <c r="CF34" s="100">
        <v>47</v>
      </c>
      <c r="CG34" s="100">
        <v>25774.799999999999</v>
      </c>
      <c r="CH34" s="100">
        <v>67</v>
      </c>
      <c r="CI34" s="100">
        <v>36742.799999999996</v>
      </c>
      <c r="CJ34" s="100">
        <v>34</v>
      </c>
      <c r="CK34" s="100">
        <v>18645.599999999999</v>
      </c>
      <c r="CL34" s="100">
        <v>36</v>
      </c>
      <c r="CM34" s="100">
        <v>19742.399999999998</v>
      </c>
      <c r="CN34" s="100">
        <v>14</v>
      </c>
      <c r="CO34" s="100">
        <v>7677.5999999999995</v>
      </c>
      <c r="CP34" s="100">
        <v>10</v>
      </c>
      <c r="CQ34" s="100">
        <v>5484</v>
      </c>
      <c r="CR34" s="100">
        <v>13.176143185575379</v>
      </c>
      <c r="CS34" s="100">
        <v>7225.7969229695373</v>
      </c>
      <c r="CT34" s="100">
        <v>13</v>
      </c>
      <c r="CU34" s="100">
        <v>7129.2</v>
      </c>
    </row>
    <row r="35" spans="2:99">
      <c r="C35" s="99" t="s">
        <v>201</v>
      </c>
      <c r="D35" s="100">
        <v>63</v>
      </c>
      <c r="E35" s="100">
        <v>31676.399999999994</v>
      </c>
      <c r="F35" s="100">
        <v>68</v>
      </c>
      <c r="G35" s="100">
        <v>34190.399999999994</v>
      </c>
      <c r="H35" s="100">
        <v>49</v>
      </c>
      <c r="I35" s="100">
        <v>24637.199999999993</v>
      </c>
      <c r="J35" s="100">
        <v>65</v>
      </c>
      <c r="K35" s="100">
        <v>32681.999999999993</v>
      </c>
      <c r="L35" s="100">
        <v>12</v>
      </c>
      <c r="M35" s="100">
        <v>6033.5999999999985</v>
      </c>
      <c r="N35" s="100">
        <v>9</v>
      </c>
      <c r="O35" s="100">
        <v>4525.1999999999989</v>
      </c>
      <c r="P35" s="100">
        <v>9</v>
      </c>
      <c r="Q35" s="100">
        <v>4525.1999999999989</v>
      </c>
      <c r="R35" s="100">
        <v>9</v>
      </c>
      <c r="S35" s="100">
        <v>4525.1999999999989</v>
      </c>
      <c r="T35" s="100">
        <v>20</v>
      </c>
      <c r="U35" s="100">
        <v>10055.999999999998</v>
      </c>
      <c r="V35" s="100">
        <v>21</v>
      </c>
      <c r="W35" s="100">
        <v>10558.799999999997</v>
      </c>
      <c r="X35" s="100">
        <v>28</v>
      </c>
      <c r="Y35" s="100">
        <v>14078.399999999998</v>
      </c>
      <c r="Z35" s="100">
        <v>21</v>
      </c>
      <c r="AA35" s="100">
        <v>10558.799999999997</v>
      </c>
      <c r="AB35" s="100">
        <v>9</v>
      </c>
      <c r="AC35" s="100">
        <v>4525.1999999999989</v>
      </c>
      <c r="AD35" s="100">
        <v>8</v>
      </c>
      <c r="AE35" s="100">
        <v>4022.3999999999992</v>
      </c>
      <c r="AF35" s="100">
        <v>7</v>
      </c>
      <c r="AG35" s="100">
        <v>3519.5999999999995</v>
      </c>
      <c r="AH35" s="100">
        <v>7</v>
      </c>
      <c r="AI35" s="100">
        <v>3519.5999999999995</v>
      </c>
      <c r="AJ35" s="100">
        <v>11</v>
      </c>
      <c r="AK35" s="100">
        <v>5530.7999999999993</v>
      </c>
      <c r="AL35" s="100">
        <v>8</v>
      </c>
      <c r="AM35" s="100">
        <v>4022.3999999999992</v>
      </c>
      <c r="AN35" s="100">
        <v>13</v>
      </c>
      <c r="AO35" s="100">
        <v>6536.3999999999987</v>
      </c>
      <c r="AP35" s="100">
        <v>12</v>
      </c>
      <c r="AQ35" s="100">
        <v>6033.5999999999985</v>
      </c>
      <c r="AR35" s="100">
        <v>3</v>
      </c>
      <c r="AS35" s="100">
        <v>1508.3999999999996</v>
      </c>
      <c r="AT35" s="100">
        <v>5</v>
      </c>
      <c r="AU35" s="100">
        <v>2513.9999999999995</v>
      </c>
      <c r="AV35" s="100">
        <v>3</v>
      </c>
      <c r="AW35" s="100">
        <v>1508.3999999999996</v>
      </c>
      <c r="AX35" s="100">
        <v>4</v>
      </c>
      <c r="AY35" s="100">
        <v>2011.1999999999996</v>
      </c>
      <c r="AZ35" s="100">
        <v>3</v>
      </c>
      <c r="BA35" s="100">
        <v>1508.3999999999996</v>
      </c>
      <c r="BB35" s="100">
        <v>3</v>
      </c>
      <c r="BC35" s="100">
        <v>1508.3999999999996</v>
      </c>
      <c r="BD35" s="100">
        <v>5</v>
      </c>
      <c r="BE35" s="100">
        <v>2513.9999999999995</v>
      </c>
      <c r="BF35" s="100">
        <v>4</v>
      </c>
      <c r="BG35" s="100">
        <v>2011.1999999999996</v>
      </c>
      <c r="BH35" s="100">
        <v>7</v>
      </c>
      <c r="BI35" s="100">
        <v>3519.5999999999995</v>
      </c>
      <c r="BJ35" s="100">
        <v>6</v>
      </c>
      <c r="BK35" s="100">
        <v>3016.7999999999993</v>
      </c>
      <c r="BL35" s="100">
        <v>5</v>
      </c>
      <c r="BM35" s="100">
        <v>2513.9999999999995</v>
      </c>
      <c r="BN35" s="100">
        <v>5</v>
      </c>
      <c r="BO35" s="100">
        <v>2513.9999999999995</v>
      </c>
      <c r="BP35" s="100">
        <v>6</v>
      </c>
      <c r="BQ35" s="100">
        <v>3016.7999999999993</v>
      </c>
      <c r="BR35" s="100">
        <v>6</v>
      </c>
      <c r="BS35" s="100">
        <v>3016.7999999999993</v>
      </c>
      <c r="BT35" s="100">
        <v>7</v>
      </c>
      <c r="BU35" s="100">
        <v>3519.5999999999995</v>
      </c>
      <c r="BV35" s="100">
        <v>5</v>
      </c>
      <c r="BW35" s="100">
        <v>2513.9999999999995</v>
      </c>
      <c r="BX35" s="100">
        <v>6</v>
      </c>
      <c r="BY35" s="100">
        <v>3016.7999999999993</v>
      </c>
      <c r="BZ35" s="100">
        <v>6</v>
      </c>
      <c r="CA35" s="100">
        <v>3016.7999999999993</v>
      </c>
      <c r="CB35" s="100">
        <v>7</v>
      </c>
      <c r="CC35" s="100">
        <v>3519.5999999999995</v>
      </c>
      <c r="CD35" s="100">
        <v>5</v>
      </c>
      <c r="CE35" s="100">
        <v>2513.9999999999995</v>
      </c>
      <c r="CF35" s="100">
        <v>47</v>
      </c>
      <c r="CG35" s="100">
        <v>23631.599999999995</v>
      </c>
      <c r="CH35" s="100">
        <v>62</v>
      </c>
      <c r="CI35" s="100">
        <v>31173.599999999995</v>
      </c>
      <c r="CJ35" s="100">
        <v>33</v>
      </c>
      <c r="CK35" s="100">
        <v>16592.399999999998</v>
      </c>
      <c r="CL35" s="100">
        <v>36</v>
      </c>
      <c r="CM35" s="100">
        <v>18100.799999999996</v>
      </c>
      <c r="CN35" s="100">
        <v>14</v>
      </c>
      <c r="CO35" s="100">
        <v>7039.1999999999989</v>
      </c>
      <c r="CP35" s="100">
        <v>11</v>
      </c>
      <c r="CQ35" s="100">
        <v>5530.7999999999993</v>
      </c>
      <c r="CR35" s="100">
        <v>12.191459984321064</v>
      </c>
      <c r="CS35" s="100">
        <v>6129.8660801166297</v>
      </c>
      <c r="CT35" s="100">
        <v>14</v>
      </c>
      <c r="CU35" s="100">
        <v>7039.1999999999989</v>
      </c>
    </row>
    <row r="36" spans="2:99">
      <c r="C36" s="99" t="s">
        <v>202</v>
      </c>
      <c r="D36" s="100">
        <v>54</v>
      </c>
      <c r="E36" s="100">
        <v>41083.199999999997</v>
      </c>
      <c r="F36" s="100">
        <v>67</v>
      </c>
      <c r="G36" s="100">
        <v>50973.599999999999</v>
      </c>
      <c r="H36" s="100">
        <v>41</v>
      </c>
      <c r="I36" s="100">
        <v>31192.799999999999</v>
      </c>
      <c r="J36" s="100">
        <v>70</v>
      </c>
      <c r="K36" s="100">
        <v>53256</v>
      </c>
      <c r="L36" s="100">
        <v>13</v>
      </c>
      <c r="M36" s="100">
        <v>9890.4</v>
      </c>
      <c r="N36" s="100">
        <v>9</v>
      </c>
      <c r="O36" s="100">
        <v>6847.2</v>
      </c>
      <c r="P36" s="100">
        <v>9</v>
      </c>
      <c r="Q36" s="100">
        <v>6847.2</v>
      </c>
      <c r="R36" s="100">
        <v>9</v>
      </c>
      <c r="S36" s="100">
        <v>6847.2</v>
      </c>
      <c r="T36" s="100">
        <v>21</v>
      </c>
      <c r="U36" s="100">
        <v>15976.8</v>
      </c>
      <c r="V36" s="100">
        <v>17</v>
      </c>
      <c r="W36" s="100">
        <v>12933.599999999999</v>
      </c>
      <c r="X36" s="100">
        <v>24</v>
      </c>
      <c r="Y36" s="100">
        <v>18259.199999999997</v>
      </c>
      <c r="Z36" s="100">
        <v>23</v>
      </c>
      <c r="AA36" s="100">
        <v>17498.399999999998</v>
      </c>
      <c r="AB36" s="100">
        <v>10</v>
      </c>
      <c r="AC36" s="100">
        <v>7608</v>
      </c>
      <c r="AD36" s="100">
        <v>8</v>
      </c>
      <c r="AE36" s="100">
        <v>6086.4</v>
      </c>
      <c r="AF36" s="100">
        <v>7</v>
      </c>
      <c r="AG36" s="100">
        <v>5325.5999999999995</v>
      </c>
      <c r="AH36" s="100">
        <v>8</v>
      </c>
      <c r="AI36" s="100">
        <v>6086.4</v>
      </c>
      <c r="AJ36" s="100">
        <v>9</v>
      </c>
      <c r="AK36" s="100">
        <v>6847.2</v>
      </c>
      <c r="AL36" s="100">
        <v>8</v>
      </c>
      <c r="AM36" s="100">
        <v>6086.4</v>
      </c>
      <c r="AN36" s="100">
        <v>13</v>
      </c>
      <c r="AO36" s="100">
        <v>9890.4</v>
      </c>
      <c r="AP36" s="100">
        <v>10</v>
      </c>
      <c r="AQ36" s="100">
        <v>7608</v>
      </c>
      <c r="AR36" s="100">
        <v>3</v>
      </c>
      <c r="AS36" s="100">
        <v>2282.3999999999996</v>
      </c>
      <c r="AT36" s="100">
        <v>4</v>
      </c>
      <c r="AU36" s="100">
        <v>3043.2</v>
      </c>
      <c r="AV36" s="100">
        <v>3</v>
      </c>
      <c r="AW36" s="100">
        <v>2282.3999999999996</v>
      </c>
      <c r="AX36" s="100">
        <v>4</v>
      </c>
      <c r="AY36" s="100">
        <v>3043.2</v>
      </c>
      <c r="AZ36" s="100">
        <v>3</v>
      </c>
      <c r="BA36" s="100">
        <v>2282.3999999999996</v>
      </c>
      <c r="BB36" s="100">
        <v>3</v>
      </c>
      <c r="BC36" s="100">
        <v>2282.3999999999996</v>
      </c>
      <c r="BD36" s="100">
        <v>5</v>
      </c>
      <c r="BE36" s="100">
        <v>3804</v>
      </c>
      <c r="BF36" s="100">
        <v>3</v>
      </c>
      <c r="BG36" s="100">
        <v>2282.3999999999996</v>
      </c>
      <c r="BH36" s="100">
        <v>7</v>
      </c>
      <c r="BI36" s="100">
        <v>5325.5999999999995</v>
      </c>
      <c r="BJ36" s="100">
        <v>6</v>
      </c>
      <c r="BK36" s="100">
        <v>4564.7999999999993</v>
      </c>
      <c r="BL36" s="100">
        <v>5</v>
      </c>
      <c r="BM36" s="100">
        <v>3804</v>
      </c>
      <c r="BN36" s="100">
        <v>5</v>
      </c>
      <c r="BO36" s="100">
        <v>3804</v>
      </c>
      <c r="BP36" s="100">
        <v>6</v>
      </c>
      <c r="BQ36" s="100">
        <v>4564.7999999999993</v>
      </c>
      <c r="BR36" s="100">
        <v>7</v>
      </c>
      <c r="BS36" s="100">
        <v>5325.5999999999995</v>
      </c>
      <c r="BT36" s="100">
        <v>6</v>
      </c>
      <c r="BU36" s="100">
        <v>4564.7999999999993</v>
      </c>
      <c r="BV36" s="100">
        <v>5</v>
      </c>
      <c r="BW36" s="100">
        <v>3804</v>
      </c>
      <c r="BX36" s="100">
        <v>6</v>
      </c>
      <c r="BY36" s="100">
        <v>4564.7999999999993</v>
      </c>
      <c r="BZ36" s="100">
        <v>5</v>
      </c>
      <c r="CA36" s="100">
        <v>3804</v>
      </c>
      <c r="CB36" s="100">
        <v>7</v>
      </c>
      <c r="CC36" s="100">
        <v>5325.5999999999995</v>
      </c>
      <c r="CD36" s="100">
        <v>5</v>
      </c>
      <c r="CE36" s="100">
        <v>3804</v>
      </c>
      <c r="CF36" s="100">
        <v>49</v>
      </c>
      <c r="CG36" s="100">
        <v>37279.199999999997</v>
      </c>
      <c r="CH36" s="100">
        <v>58</v>
      </c>
      <c r="CI36" s="100">
        <v>44126.399999999994</v>
      </c>
      <c r="CJ36" s="100">
        <v>35</v>
      </c>
      <c r="CK36" s="100">
        <v>26628</v>
      </c>
      <c r="CL36" s="100">
        <v>38</v>
      </c>
      <c r="CM36" s="100">
        <v>28910.399999999998</v>
      </c>
      <c r="CN36" s="100">
        <v>13</v>
      </c>
      <c r="CO36" s="100">
        <v>9890.4</v>
      </c>
      <c r="CP36" s="100">
        <v>10</v>
      </c>
      <c r="CQ36" s="100">
        <v>7608</v>
      </c>
      <c r="CR36" s="100">
        <v>13.199118383693905</v>
      </c>
      <c r="CS36" s="100">
        <v>10041.889266314323</v>
      </c>
      <c r="CT36" s="100">
        <v>12</v>
      </c>
      <c r="CU36" s="100">
        <v>9129.5999999999985</v>
      </c>
    </row>
    <row r="37" spans="2:99">
      <c r="B37" s="99" t="s">
        <v>128</v>
      </c>
      <c r="C37" s="99" t="s">
        <v>203</v>
      </c>
      <c r="D37" s="100">
        <v>18</v>
      </c>
      <c r="E37" s="100">
        <v>15487.199999999999</v>
      </c>
      <c r="F37" s="100">
        <v>19</v>
      </c>
      <c r="G37" s="100">
        <v>16347.6</v>
      </c>
      <c r="H37" s="100">
        <v>13</v>
      </c>
      <c r="I37" s="100">
        <v>11185.199999999999</v>
      </c>
      <c r="J37" s="100">
        <v>12</v>
      </c>
      <c r="K37" s="100">
        <v>10324.799999999999</v>
      </c>
      <c r="L37" s="100">
        <v>4</v>
      </c>
      <c r="M37" s="100">
        <v>3441.6</v>
      </c>
      <c r="N37" s="100">
        <v>7</v>
      </c>
      <c r="O37" s="100">
        <v>6022.8</v>
      </c>
      <c r="P37" s="100">
        <v>4</v>
      </c>
      <c r="Q37" s="100">
        <v>3441.6</v>
      </c>
      <c r="R37" s="100">
        <v>3</v>
      </c>
      <c r="S37" s="100">
        <v>2581.1999999999998</v>
      </c>
      <c r="T37" s="100">
        <v>7</v>
      </c>
      <c r="U37" s="100">
        <v>6022.8</v>
      </c>
      <c r="V37" s="100">
        <v>9</v>
      </c>
      <c r="W37" s="100">
        <v>7743.5999999999995</v>
      </c>
      <c r="X37" s="100">
        <v>7</v>
      </c>
      <c r="Y37" s="100">
        <v>6022.8</v>
      </c>
      <c r="Z37" s="100">
        <v>7</v>
      </c>
      <c r="AA37" s="100">
        <v>6022.8</v>
      </c>
      <c r="AB37" s="100">
        <v>16</v>
      </c>
      <c r="AC37" s="100">
        <v>13766.4</v>
      </c>
      <c r="AD37" s="100">
        <v>17</v>
      </c>
      <c r="AE37" s="100">
        <v>14626.8</v>
      </c>
      <c r="AF37" s="100">
        <v>13</v>
      </c>
      <c r="AG37" s="100">
        <v>11185.199999999999</v>
      </c>
      <c r="AH37" s="100">
        <v>24</v>
      </c>
      <c r="AI37" s="100">
        <v>20649.599999999999</v>
      </c>
      <c r="AJ37" s="100">
        <v>20</v>
      </c>
      <c r="AK37" s="100">
        <v>17208</v>
      </c>
      <c r="AL37" s="100">
        <v>17</v>
      </c>
      <c r="AM37" s="100">
        <v>14626.8</v>
      </c>
      <c r="AN37" s="100">
        <v>15</v>
      </c>
      <c r="AO37" s="100">
        <v>12906</v>
      </c>
      <c r="AP37" s="100">
        <v>17</v>
      </c>
      <c r="AQ37" s="100">
        <v>14626.8</v>
      </c>
      <c r="AR37" s="100">
        <v>78</v>
      </c>
      <c r="AS37" s="100">
        <v>67111.199999999997</v>
      </c>
      <c r="AT37" s="100">
        <v>72</v>
      </c>
      <c r="AU37" s="100">
        <v>61948.799999999996</v>
      </c>
      <c r="AV37" s="100">
        <v>52</v>
      </c>
      <c r="AW37" s="100">
        <v>44740.799999999996</v>
      </c>
      <c r="AX37" s="100">
        <v>58</v>
      </c>
      <c r="AY37" s="100">
        <v>49903.199999999997</v>
      </c>
      <c r="AZ37" s="100">
        <v>106</v>
      </c>
      <c r="BA37" s="100">
        <v>91202.4</v>
      </c>
      <c r="BB37" s="100">
        <v>88</v>
      </c>
      <c r="BC37" s="100">
        <v>75715.199999999997</v>
      </c>
      <c r="BD37" s="100">
        <v>71</v>
      </c>
      <c r="BE37" s="100">
        <v>61088.4</v>
      </c>
      <c r="BF37" s="100">
        <v>66</v>
      </c>
      <c r="BG37" s="100">
        <v>56786.400000000001</v>
      </c>
      <c r="BH37" s="100">
        <v>8</v>
      </c>
      <c r="BI37" s="100">
        <v>6883.2</v>
      </c>
      <c r="BJ37" s="100">
        <v>8</v>
      </c>
      <c r="BK37" s="100">
        <v>6883.2</v>
      </c>
      <c r="BL37" s="100">
        <v>5</v>
      </c>
      <c r="BM37" s="100">
        <v>4302</v>
      </c>
      <c r="BN37" s="100">
        <v>6</v>
      </c>
      <c r="BO37" s="100">
        <v>5162.3999999999996</v>
      </c>
      <c r="BP37" s="100">
        <v>9</v>
      </c>
      <c r="BQ37" s="100">
        <v>7743.5999999999995</v>
      </c>
      <c r="BR37" s="100">
        <v>8</v>
      </c>
      <c r="BS37" s="100">
        <v>6883.2</v>
      </c>
      <c r="BT37" s="100">
        <v>11</v>
      </c>
      <c r="BU37" s="100">
        <v>9464.4</v>
      </c>
      <c r="BV37" s="100">
        <v>12</v>
      </c>
      <c r="BW37" s="100">
        <v>10324.799999999999</v>
      </c>
      <c r="BX37" s="100">
        <v>15</v>
      </c>
      <c r="BY37" s="100">
        <v>12906</v>
      </c>
      <c r="BZ37" s="100">
        <v>10</v>
      </c>
      <c r="CA37" s="100">
        <v>8604</v>
      </c>
      <c r="CB37" s="100">
        <v>15</v>
      </c>
      <c r="CC37" s="100">
        <v>12906</v>
      </c>
      <c r="CD37" s="100">
        <v>14</v>
      </c>
      <c r="CE37" s="100">
        <v>12045.6</v>
      </c>
      <c r="CF37" s="100">
        <v>50</v>
      </c>
      <c r="CG37" s="100">
        <v>43020</v>
      </c>
      <c r="CH37" s="100">
        <v>47</v>
      </c>
      <c r="CI37" s="100">
        <v>40438.799999999996</v>
      </c>
      <c r="CJ37" s="100">
        <v>57</v>
      </c>
      <c r="CK37" s="100">
        <v>49042.799999999996</v>
      </c>
      <c r="CL37" s="100">
        <v>50</v>
      </c>
      <c r="CM37" s="100">
        <v>43020</v>
      </c>
      <c r="CN37" s="100">
        <v>8.8924128814699426</v>
      </c>
      <c r="CO37" s="100">
        <v>7651.0320432167382</v>
      </c>
      <c r="CP37" s="100">
        <v>9.7139241776577414</v>
      </c>
      <c r="CQ37" s="100">
        <v>8357.8603624567204</v>
      </c>
      <c r="CR37" s="100">
        <v>7.2833607767951731</v>
      </c>
      <c r="CS37" s="100">
        <v>6266.6036123545664</v>
      </c>
      <c r="CT37" s="100">
        <v>9.9660075800203369</v>
      </c>
      <c r="CU37" s="100">
        <v>8574.7529218494983</v>
      </c>
    </row>
    <row r="38" spans="2:99">
      <c r="C38" s="99" t="s">
        <v>204</v>
      </c>
      <c r="D38" s="100">
        <v>17</v>
      </c>
      <c r="E38" s="100">
        <v>21114</v>
      </c>
      <c r="F38" s="100">
        <v>17</v>
      </c>
      <c r="G38" s="100">
        <v>21114</v>
      </c>
      <c r="H38" s="100">
        <v>12</v>
      </c>
      <c r="I38" s="100">
        <v>14904</v>
      </c>
      <c r="J38" s="100">
        <v>13</v>
      </c>
      <c r="K38" s="100">
        <v>16146</v>
      </c>
      <c r="L38" s="100">
        <v>3</v>
      </c>
      <c r="M38" s="100">
        <v>3726</v>
      </c>
      <c r="N38" s="100">
        <v>6</v>
      </c>
      <c r="O38" s="100">
        <v>7452</v>
      </c>
      <c r="P38" s="100">
        <v>4</v>
      </c>
      <c r="Q38" s="100">
        <v>4968</v>
      </c>
      <c r="R38" s="100">
        <v>4</v>
      </c>
      <c r="S38" s="100">
        <v>4968</v>
      </c>
      <c r="T38" s="100">
        <v>7</v>
      </c>
      <c r="U38" s="100">
        <v>8694</v>
      </c>
      <c r="V38" s="100">
        <v>9</v>
      </c>
      <c r="W38" s="100">
        <v>11178</v>
      </c>
      <c r="X38" s="100">
        <v>8</v>
      </c>
      <c r="Y38" s="100">
        <v>9936</v>
      </c>
      <c r="Z38" s="100">
        <v>6</v>
      </c>
      <c r="AA38" s="100">
        <v>7452</v>
      </c>
      <c r="AB38" s="100">
        <v>16</v>
      </c>
      <c r="AC38" s="100">
        <v>19872</v>
      </c>
      <c r="AD38" s="100">
        <v>17</v>
      </c>
      <c r="AE38" s="100">
        <v>21114</v>
      </c>
      <c r="AF38" s="100">
        <v>13</v>
      </c>
      <c r="AG38" s="100">
        <v>16146</v>
      </c>
      <c r="AH38" s="100">
        <v>23</v>
      </c>
      <c r="AI38" s="100">
        <v>28566</v>
      </c>
      <c r="AJ38" s="100">
        <v>19</v>
      </c>
      <c r="AK38" s="100">
        <v>23598</v>
      </c>
      <c r="AL38" s="100">
        <v>16</v>
      </c>
      <c r="AM38" s="100">
        <v>19872</v>
      </c>
      <c r="AN38" s="100">
        <v>14</v>
      </c>
      <c r="AO38" s="100">
        <v>17388</v>
      </c>
      <c r="AP38" s="100">
        <v>18</v>
      </c>
      <c r="AQ38" s="100">
        <v>22356</v>
      </c>
      <c r="AR38" s="100">
        <v>73</v>
      </c>
      <c r="AS38" s="100">
        <v>90666</v>
      </c>
      <c r="AT38" s="100">
        <v>75</v>
      </c>
      <c r="AU38" s="100">
        <v>93150</v>
      </c>
      <c r="AV38" s="100">
        <v>47</v>
      </c>
      <c r="AW38" s="100">
        <v>58374</v>
      </c>
      <c r="AX38" s="100">
        <v>53</v>
      </c>
      <c r="AY38" s="100">
        <v>65826</v>
      </c>
      <c r="AZ38" s="100">
        <v>86</v>
      </c>
      <c r="BA38" s="100">
        <v>106812</v>
      </c>
      <c r="BB38" s="100">
        <v>84</v>
      </c>
      <c r="BC38" s="100">
        <v>104328</v>
      </c>
      <c r="BD38" s="100">
        <v>58</v>
      </c>
      <c r="BE38" s="100">
        <v>72036</v>
      </c>
      <c r="BF38" s="100">
        <v>60</v>
      </c>
      <c r="BG38" s="100">
        <v>74520</v>
      </c>
      <c r="BH38" s="100">
        <v>7</v>
      </c>
      <c r="BI38" s="100">
        <v>8694</v>
      </c>
      <c r="BJ38" s="100">
        <v>7</v>
      </c>
      <c r="BK38" s="100">
        <v>8694</v>
      </c>
      <c r="BL38" s="100">
        <v>5</v>
      </c>
      <c r="BM38" s="100">
        <v>6210</v>
      </c>
      <c r="BN38" s="100">
        <v>5</v>
      </c>
      <c r="BO38" s="100">
        <v>6210</v>
      </c>
      <c r="BP38" s="100">
        <v>8</v>
      </c>
      <c r="BQ38" s="100">
        <v>9936</v>
      </c>
      <c r="BR38" s="100">
        <v>8</v>
      </c>
      <c r="BS38" s="100">
        <v>9936</v>
      </c>
      <c r="BT38" s="100">
        <v>10</v>
      </c>
      <c r="BU38" s="100">
        <v>12420</v>
      </c>
      <c r="BV38" s="100">
        <v>10</v>
      </c>
      <c r="BW38" s="100">
        <v>12420</v>
      </c>
      <c r="BX38" s="100">
        <v>12</v>
      </c>
      <c r="BY38" s="100">
        <v>14904</v>
      </c>
      <c r="BZ38" s="100">
        <v>10</v>
      </c>
      <c r="CA38" s="100">
        <v>12420</v>
      </c>
      <c r="CB38" s="100">
        <v>13</v>
      </c>
      <c r="CC38" s="100">
        <v>16146</v>
      </c>
      <c r="CD38" s="100">
        <v>12</v>
      </c>
      <c r="CE38" s="100">
        <v>14904</v>
      </c>
      <c r="CF38" s="100">
        <v>41</v>
      </c>
      <c r="CG38" s="100">
        <v>50922</v>
      </c>
      <c r="CH38" s="100">
        <v>46</v>
      </c>
      <c r="CI38" s="100">
        <v>57132</v>
      </c>
      <c r="CJ38" s="100">
        <v>53</v>
      </c>
      <c r="CK38" s="100">
        <v>65826</v>
      </c>
      <c r="CL38" s="100">
        <v>50</v>
      </c>
      <c r="CM38" s="100">
        <v>62100</v>
      </c>
      <c r="CN38" s="100">
        <v>7.6716313786317833</v>
      </c>
      <c r="CO38" s="100">
        <v>9528.166172260675</v>
      </c>
      <c r="CP38" s="100">
        <v>10.683855332435675</v>
      </c>
      <c r="CQ38" s="100">
        <v>13269.348322885107</v>
      </c>
      <c r="CR38" s="100">
        <v>7.3293111730322282</v>
      </c>
      <c r="CS38" s="100">
        <v>9103.0044769060278</v>
      </c>
      <c r="CT38" s="100">
        <v>9.7510794945116164</v>
      </c>
      <c r="CU38" s="100">
        <v>12110.840732183427</v>
      </c>
    </row>
    <row r="39" spans="2:99">
      <c r="C39" s="99" t="s">
        <v>205</v>
      </c>
      <c r="D39" s="100">
        <v>17</v>
      </c>
      <c r="E39" s="100">
        <v>24194.400000000001</v>
      </c>
      <c r="F39" s="100">
        <v>19</v>
      </c>
      <c r="G39" s="100">
        <v>27040.799999999999</v>
      </c>
      <c r="H39" s="100">
        <v>13</v>
      </c>
      <c r="I39" s="100">
        <v>18501.600000000002</v>
      </c>
      <c r="J39" s="100">
        <v>11</v>
      </c>
      <c r="K39" s="100">
        <v>15655.2</v>
      </c>
      <c r="L39" s="100">
        <v>4</v>
      </c>
      <c r="M39" s="100">
        <v>5692.8</v>
      </c>
      <c r="N39" s="100">
        <v>7</v>
      </c>
      <c r="O39" s="100">
        <v>9962.4</v>
      </c>
      <c r="P39" s="100">
        <v>4</v>
      </c>
      <c r="Q39" s="100">
        <v>5692.8</v>
      </c>
      <c r="R39" s="100">
        <v>4</v>
      </c>
      <c r="S39" s="100">
        <v>5692.8</v>
      </c>
      <c r="T39" s="100">
        <v>7</v>
      </c>
      <c r="U39" s="100">
        <v>9962.4</v>
      </c>
      <c r="V39" s="100">
        <v>8</v>
      </c>
      <c r="W39" s="100">
        <v>11385.6</v>
      </c>
      <c r="X39" s="100">
        <v>7</v>
      </c>
      <c r="Y39" s="100">
        <v>9962.4</v>
      </c>
      <c r="Z39" s="100">
        <v>7</v>
      </c>
      <c r="AA39" s="100">
        <v>9962.4</v>
      </c>
      <c r="AB39" s="100">
        <v>15</v>
      </c>
      <c r="AC39" s="100">
        <v>21348</v>
      </c>
      <c r="AD39" s="100">
        <v>17</v>
      </c>
      <c r="AE39" s="100">
        <v>24194.400000000001</v>
      </c>
      <c r="AF39" s="100">
        <v>13</v>
      </c>
      <c r="AG39" s="100">
        <v>18501.600000000002</v>
      </c>
      <c r="AH39" s="100">
        <v>24</v>
      </c>
      <c r="AI39" s="100">
        <v>34156.800000000003</v>
      </c>
      <c r="AJ39" s="100">
        <v>18</v>
      </c>
      <c r="AK39" s="100">
        <v>25617.600000000002</v>
      </c>
      <c r="AL39" s="100">
        <v>15</v>
      </c>
      <c r="AM39" s="100">
        <v>21348</v>
      </c>
      <c r="AN39" s="100">
        <v>14</v>
      </c>
      <c r="AO39" s="100">
        <v>19924.8</v>
      </c>
      <c r="AP39" s="100">
        <v>17</v>
      </c>
      <c r="AQ39" s="100">
        <v>24194.400000000001</v>
      </c>
      <c r="AR39" s="100">
        <v>80</v>
      </c>
      <c r="AS39" s="100">
        <v>113856</v>
      </c>
      <c r="AT39" s="100">
        <v>76</v>
      </c>
      <c r="AU39" s="100">
        <v>108163.2</v>
      </c>
      <c r="AV39" s="100">
        <v>50</v>
      </c>
      <c r="AW39" s="100">
        <v>71160</v>
      </c>
      <c r="AX39" s="100">
        <v>51</v>
      </c>
      <c r="AY39" s="100">
        <v>72583.199999999997</v>
      </c>
      <c r="AZ39" s="100">
        <v>84</v>
      </c>
      <c r="BA39" s="100">
        <v>119548.8</v>
      </c>
      <c r="BB39" s="100">
        <v>73</v>
      </c>
      <c r="BC39" s="100">
        <v>103893.6</v>
      </c>
      <c r="BD39" s="100">
        <v>56</v>
      </c>
      <c r="BE39" s="100">
        <v>79699.199999999997</v>
      </c>
      <c r="BF39" s="100">
        <v>61</v>
      </c>
      <c r="BG39" s="100">
        <v>86815.2</v>
      </c>
      <c r="BH39" s="100">
        <v>7</v>
      </c>
      <c r="BI39" s="100">
        <v>9962.4</v>
      </c>
      <c r="BJ39" s="100">
        <v>8</v>
      </c>
      <c r="BK39" s="100">
        <v>11385.6</v>
      </c>
      <c r="BL39" s="100">
        <v>5</v>
      </c>
      <c r="BM39" s="100">
        <v>7116</v>
      </c>
      <c r="BN39" s="100">
        <v>5</v>
      </c>
      <c r="BO39" s="100">
        <v>7116</v>
      </c>
      <c r="BP39" s="100">
        <v>9</v>
      </c>
      <c r="BQ39" s="100">
        <v>12808.800000000001</v>
      </c>
      <c r="BR39" s="100">
        <v>8</v>
      </c>
      <c r="BS39" s="100">
        <v>11385.6</v>
      </c>
      <c r="BT39" s="100">
        <v>9</v>
      </c>
      <c r="BU39" s="100">
        <v>12808.800000000001</v>
      </c>
      <c r="BV39" s="100">
        <v>10</v>
      </c>
      <c r="BW39" s="100">
        <v>14232</v>
      </c>
      <c r="BX39" s="100">
        <v>13</v>
      </c>
      <c r="BY39" s="100">
        <v>18501.600000000002</v>
      </c>
      <c r="BZ39" s="100">
        <v>11</v>
      </c>
      <c r="CA39" s="100">
        <v>15655.2</v>
      </c>
      <c r="CB39" s="100">
        <v>14</v>
      </c>
      <c r="CC39" s="100">
        <v>19924.8</v>
      </c>
      <c r="CD39" s="100">
        <v>12</v>
      </c>
      <c r="CE39" s="100">
        <v>17078.400000000001</v>
      </c>
      <c r="CF39" s="100">
        <v>46</v>
      </c>
      <c r="CG39" s="100">
        <v>65467.200000000004</v>
      </c>
      <c r="CH39" s="100">
        <v>46</v>
      </c>
      <c r="CI39" s="100">
        <v>65467.200000000004</v>
      </c>
      <c r="CJ39" s="100">
        <v>51</v>
      </c>
      <c r="CK39" s="100">
        <v>72583.199999999997</v>
      </c>
      <c r="CL39" s="100">
        <v>42</v>
      </c>
      <c r="CM39" s="100">
        <v>59774.400000000001</v>
      </c>
      <c r="CN39" s="100">
        <v>7.8293324520876117</v>
      </c>
      <c r="CO39" s="100">
        <v>11142.705945811089</v>
      </c>
      <c r="CP39" s="100">
        <v>8.5034422611032809</v>
      </c>
      <c r="CQ39" s="100">
        <v>12102.09902600219</v>
      </c>
      <c r="CR39" s="100">
        <v>7.3063359749137007</v>
      </c>
      <c r="CS39" s="100">
        <v>10398.377359497179</v>
      </c>
      <c r="CT39" s="100">
        <v>9.7510794945116164</v>
      </c>
      <c r="CU39" s="100">
        <v>13877.736336588932</v>
      </c>
    </row>
    <row r="40" spans="2:99">
      <c r="C40" s="99" t="s">
        <v>206</v>
      </c>
      <c r="D40" s="100">
        <v>19</v>
      </c>
      <c r="E40" s="100">
        <v>13771.199999999999</v>
      </c>
      <c r="F40" s="100">
        <v>20</v>
      </c>
      <c r="G40" s="100">
        <v>14496</v>
      </c>
      <c r="H40" s="100">
        <v>13</v>
      </c>
      <c r="I40" s="100">
        <v>9422.4</v>
      </c>
      <c r="J40" s="100">
        <v>14</v>
      </c>
      <c r="K40" s="100">
        <v>10147.199999999999</v>
      </c>
      <c r="L40" s="100">
        <v>3</v>
      </c>
      <c r="M40" s="100">
        <v>2174.3999999999996</v>
      </c>
      <c r="N40" s="100">
        <v>7</v>
      </c>
      <c r="O40" s="100">
        <v>5073.5999999999995</v>
      </c>
      <c r="P40" s="100">
        <v>4</v>
      </c>
      <c r="Q40" s="100">
        <v>2899.2</v>
      </c>
      <c r="R40" s="100">
        <v>3</v>
      </c>
      <c r="S40" s="100">
        <v>2174.3999999999996</v>
      </c>
      <c r="T40" s="100">
        <v>8</v>
      </c>
      <c r="U40" s="100">
        <v>5798.4</v>
      </c>
      <c r="V40" s="100">
        <v>9</v>
      </c>
      <c r="W40" s="100">
        <v>6523.2</v>
      </c>
      <c r="X40" s="100">
        <v>8</v>
      </c>
      <c r="Y40" s="100">
        <v>5798.4</v>
      </c>
      <c r="Z40" s="100">
        <v>6</v>
      </c>
      <c r="AA40" s="100">
        <v>4348.7999999999993</v>
      </c>
      <c r="AB40" s="100">
        <v>18</v>
      </c>
      <c r="AC40" s="100">
        <v>13046.4</v>
      </c>
      <c r="AD40" s="100">
        <v>17</v>
      </c>
      <c r="AE40" s="100">
        <v>12321.599999999999</v>
      </c>
      <c r="AF40" s="100">
        <v>15</v>
      </c>
      <c r="AG40" s="100">
        <v>10872</v>
      </c>
      <c r="AH40" s="100">
        <v>25</v>
      </c>
      <c r="AI40" s="100">
        <v>18120</v>
      </c>
      <c r="AJ40" s="100">
        <v>21</v>
      </c>
      <c r="AK40" s="100">
        <v>15220.8</v>
      </c>
      <c r="AL40" s="100">
        <v>16</v>
      </c>
      <c r="AM40" s="100">
        <v>11596.8</v>
      </c>
      <c r="AN40" s="100">
        <v>15</v>
      </c>
      <c r="AO40" s="100">
        <v>10872</v>
      </c>
      <c r="AP40" s="100">
        <v>17</v>
      </c>
      <c r="AQ40" s="100">
        <v>12321.599999999999</v>
      </c>
      <c r="AR40" s="100">
        <v>86</v>
      </c>
      <c r="AS40" s="100">
        <v>62332.799999999996</v>
      </c>
      <c r="AT40" s="100">
        <v>74</v>
      </c>
      <c r="AU40" s="100">
        <v>53635.199999999997</v>
      </c>
      <c r="AV40" s="100">
        <v>50</v>
      </c>
      <c r="AW40" s="100">
        <v>36240</v>
      </c>
      <c r="AX40" s="100">
        <v>61</v>
      </c>
      <c r="AY40" s="100">
        <v>44212.799999999996</v>
      </c>
      <c r="AZ40" s="100">
        <v>105</v>
      </c>
      <c r="BA40" s="100">
        <v>76104</v>
      </c>
      <c r="BB40" s="100">
        <v>93</v>
      </c>
      <c r="BC40" s="100">
        <v>67406.399999999994</v>
      </c>
      <c r="BD40" s="100">
        <v>71</v>
      </c>
      <c r="BE40" s="100">
        <v>51460.799999999996</v>
      </c>
      <c r="BF40" s="100">
        <v>64</v>
      </c>
      <c r="BG40" s="100">
        <v>46387.199999999997</v>
      </c>
      <c r="BH40" s="100">
        <v>8</v>
      </c>
      <c r="BI40" s="100">
        <v>5798.4</v>
      </c>
      <c r="BJ40" s="100">
        <v>7</v>
      </c>
      <c r="BK40" s="100">
        <v>5073.5999999999995</v>
      </c>
      <c r="BL40" s="100">
        <v>6</v>
      </c>
      <c r="BM40" s="100">
        <v>4348.7999999999993</v>
      </c>
      <c r="BN40" s="100">
        <v>5</v>
      </c>
      <c r="BO40" s="100">
        <v>3624</v>
      </c>
      <c r="BP40" s="100">
        <v>9</v>
      </c>
      <c r="BQ40" s="100">
        <v>6523.2</v>
      </c>
      <c r="BR40" s="100">
        <v>9</v>
      </c>
      <c r="BS40" s="100">
        <v>6523.2</v>
      </c>
      <c r="BT40" s="100">
        <v>10</v>
      </c>
      <c r="BU40" s="100">
        <v>7248</v>
      </c>
      <c r="BV40" s="100">
        <v>12</v>
      </c>
      <c r="BW40" s="100">
        <v>8697.5999999999985</v>
      </c>
      <c r="BX40" s="100">
        <v>14</v>
      </c>
      <c r="BY40" s="100">
        <v>10147.199999999999</v>
      </c>
      <c r="BZ40" s="100">
        <v>11</v>
      </c>
      <c r="CA40" s="100">
        <v>7972.7999999999993</v>
      </c>
      <c r="CB40" s="100">
        <v>14</v>
      </c>
      <c r="CC40" s="100">
        <v>10147.199999999999</v>
      </c>
      <c r="CD40" s="100">
        <v>13</v>
      </c>
      <c r="CE40" s="100">
        <v>9422.4</v>
      </c>
      <c r="CF40" s="100">
        <v>48</v>
      </c>
      <c r="CG40" s="100">
        <v>34790.399999999994</v>
      </c>
      <c r="CH40" s="100">
        <v>48</v>
      </c>
      <c r="CI40" s="100">
        <v>34790.399999999994</v>
      </c>
      <c r="CJ40" s="100">
        <v>62</v>
      </c>
      <c r="CK40" s="100">
        <v>44937.599999999999</v>
      </c>
      <c r="CL40" s="100">
        <v>48</v>
      </c>
      <c r="CM40" s="100">
        <v>34790.399999999994</v>
      </c>
      <c r="CN40" s="100">
        <v>7.7031715933229492</v>
      </c>
      <c r="CO40" s="100">
        <v>5583.2587708404735</v>
      </c>
      <c r="CP40" s="100">
        <v>9.7139241776577414</v>
      </c>
      <c r="CQ40" s="100">
        <v>7040.6522439663304</v>
      </c>
      <c r="CR40" s="100">
        <v>7.3446279717779133</v>
      </c>
      <c r="CS40" s="100">
        <v>5323.3863539446311</v>
      </c>
      <c r="CT40" s="100">
        <v>9.5791370261046414</v>
      </c>
      <c r="CU40" s="100">
        <v>6942.9585165206436</v>
      </c>
    </row>
    <row r="41" spans="2:99">
      <c r="C41" s="99" t="s">
        <v>207</v>
      </c>
      <c r="D41" s="100">
        <v>21</v>
      </c>
      <c r="E41" s="100">
        <v>13860</v>
      </c>
      <c r="F41" s="100">
        <v>18</v>
      </c>
      <c r="G41" s="100">
        <v>11880</v>
      </c>
      <c r="H41" s="100">
        <v>12</v>
      </c>
      <c r="I41" s="100">
        <v>7920</v>
      </c>
      <c r="J41" s="100">
        <v>13</v>
      </c>
      <c r="K41" s="100">
        <v>8580</v>
      </c>
      <c r="L41" s="100">
        <v>4</v>
      </c>
      <c r="M41" s="100">
        <v>2640</v>
      </c>
      <c r="N41" s="100">
        <v>6</v>
      </c>
      <c r="O41" s="100">
        <v>3960</v>
      </c>
      <c r="P41" s="100">
        <v>4</v>
      </c>
      <c r="Q41" s="100">
        <v>2640</v>
      </c>
      <c r="R41" s="100">
        <v>3</v>
      </c>
      <c r="S41" s="100">
        <v>1980</v>
      </c>
      <c r="T41" s="100">
        <v>7</v>
      </c>
      <c r="U41" s="100">
        <v>4620</v>
      </c>
      <c r="V41" s="100">
        <v>9</v>
      </c>
      <c r="W41" s="100">
        <v>5940</v>
      </c>
      <c r="X41" s="100">
        <v>8</v>
      </c>
      <c r="Y41" s="100">
        <v>5280</v>
      </c>
      <c r="Z41" s="100">
        <v>6</v>
      </c>
      <c r="AA41" s="100">
        <v>3960</v>
      </c>
      <c r="AB41" s="100">
        <v>16</v>
      </c>
      <c r="AC41" s="100">
        <v>10560</v>
      </c>
      <c r="AD41" s="100">
        <v>18</v>
      </c>
      <c r="AE41" s="100">
        <v>11880</v>
      </c>
      <c r="AF41" s="100">
        <v>15</v>
      </c>
      <c r="AG41" s="100">
        <v>9900</v>
      </c>
      <c r="AH41" s="100">
        <v>25</v>
      </c>
      <c r="AI41" s="100">
        <v>16500</v>
      </c>
      <c r="AJ41" s="100">
        <v>21</v>
      </c>
      <c r="AK41" s="100">
        <v>13860</v>
      </c>
      <c r="AL41" s="100">
        <v>18</v>
      </c>
      <c r="AM41" s="100">
        <v>11880</v>
      </c>
      <c r="AN41" s="100">
        <v>16</v>
      </c>
      <c r="AO41" s="100">
        <v>10560</v>
      </c>
      <c r="AP41" s="100">
        <v>19</v>
      </c>
      <c r="AQ41" s="100">
        <v>12540</v>
      </c>
      <c r="AR41" s="100">
        <v>91</v>
      </c>
      <c r="AS41" s="100">
        <v>60060</v>
      </c>
      <c r="AT41" s="100">
        <v>86</v>
      </c>
      <c r="AU41" s="100">
        <v>56760</v>
      </c>
      <c r="AV41" s="100">
        <v>56</v>
      </c>
      <c r="AW41" s="100">
        <v>36960</v>
      </c>
      <c r="AX41" s="100">
        <v>53</v>
      </c>
      <c r="AY41" s="100">
        <v>34980</v>
      </c>
      <c r="AZ41" s="100">
        <v>106</v>
      </c>
      <c r="BA41" s="100">
        <v>69960</v>
      </c>
      <c r="BB41" s="100">
        <v>88</v>
      </c>
      <c r="BC41" s="100">
        <v>58080</v>
      </c>
      <c r="BD41" s="100">
        <v>71</v>
      </c>
      <c r="BE41" s="100">
        <v>46860</v>
      </c>
      <c r="BF41" s="100">
        <v>78</v>
      </c>
      <c r="BG41" s="100">
        <v>51480</v>
      </c>
      <c r="BH41" s="100">
        <v>7</v>
      </c>
      <c r="BI41" s="100">
        <v>4620</v>
      </c>
      <c r="BJ41" s="100">
        <v>7</v>
      </c>
      <c r="BK41" s="100">
        <v>4620</v>
      </c>
      <c r="BL41" s="100">
        <v>6</v>
      </c>
      <c r="BM41" s="100">
        <v>3960</v>
      </c>
      <c r="BN41" s="100">
        <v>6</v>
      </c>
      <c r="BO41" s="100">
        <v>3960</v>
      </c>
      <c r="BP41" s="100">
        <v>9</v>
      </c>
      <c r="BQ41" s="100">
        <v>5940</v>
      </c>
      <c r="BR41" s="100">
        <v>9</v>
      </c>
      <c r="BS41" s="100">
        <v>5940</v>
      </c>
      <c r="BT41" s="100">
        <v>10</v>
      </c>
      <c r="BU41" s="100">
        <v>6600</v>
      </c>
      <c r="BV41" s="100">
        <v>11</v>
      </c>
      <c r="BW41" s="100">
        <v>7260</v>
      </c>
      <c r="BX41" s="100">
        <v>15</v>
      </c>
      <c r="BY41" s="100">
        <v>9900</v>
      </c>
      <c r="BZ41" s="100">
        <v>12</v>
      </c>
      <c r="CA41" s="100">
        <v>7920</v>
      </c>
      <c r="CB41" s="100">
        <v>13</v>
      </c>
      <c r="CC41" s="100">
        <v>8580</v>
      </c>
      <c r="CD41" s="100">
        <v>13</v>
      </c>
      <c r="CE41" s="100">
        <v>8580</v>
      </c>
      <c r="CF41" s="100">
        <v>47</v>
      </c>
      <c r="CG41" s="100">
        <v>31020</v>
      </c>
      <c r="CH41" s="100">
        <v>46</v>
      </c>
      <c r="CI41" s="100">
        <v>30360</v>
      </c>
      <c r="CJ41" s="100">
        <v>60</v>
      </c>
      <c r="CK41" s="100">
        <v>39600</v>
      </c>
      <c r="CL41" s="100">
        <v>49</v>
      </c>
      <c r="CM41" s="100">
        <v>32340</v>
      </c>
      <c r="CN41" s="100">
        <v>7</v>
      </c>
      <c r="CO41" s="100">
        <v>4620</v>
      </c>
      <c r="CP41" s="100">
        <v>10.864268403768069</v>
      </c>
      <c r="CQ41" s="100">
        <v>7170.417146486925</v>
      </c>
      <c r="CR41" s="100">
        <v>8.3369695724050707</v>
      </c>
      <c r="CS41" s="100">
        <v>5502.3999177873466</v>
      </c>
      <c r="CT41" s="100">
        <v>9.5361514090028976</v>
      </c>
      <c r="CU41" s="100">
        <v>6293.859929941912</v>
      </c>
    </row>
    <row r="42" spans="2:99">
      <c r="C42" s="99" t="s">
        <v>208</v>
      </c>
      <c r="D42" s="100">
        <v>17</v>
      </c>
      <c r="E42" s="100">
        <v>14382</v>
      </c>
      <c r="F42" s="100">
        <v>19</v>
      </c>
      <c r="G42" s="100">
        <v>16074</v>
      </c>
      <c r="H42" s="100">
        <v>12</v>
      </c>
      <c r="I42" s="100">
        <v>10152</v>
      </c>
      <c r="J42" s="100">
        <v>13</v>
      </c>
      <c r="K42" s="100">
        <v>10998</v>
      </c>
      <c r="L42" s="100">
        <v>3</v>
      </c>
      <c r="M42" s="100">
        <v>2538</v>
      </c>
      <c r="N42" s="100">
        <v>6</v>
      </c>
      <c r="O42" s="100">
        <v>5076</v>
      </c>
      <c r="P42" s="100">
        <v>4</v>
      </c>
      <c r="Q42" s="100">
        <v>3384</v>
      </c>
      <c r="R42" s="100">
        <v>4</v>
      </c>
      <c r="S42" s="100">
        <v>3384</v>
      </c>
      <c r="T42" s="100">
        <v>7</v>
      </c>
      <c r="U42" s="100">
        <v>5922</v>
      </c>
      <c r="V42" s="100">
        <v>9</v>
      </c>
      <c r="W42" s="100">
        <v>7614</v>
      </c>
      <c r="X42" s="100">
        <v>8</v>
      </c>
      <c r="Y42" s="100">
        <v>6768</v>
      </c>
      <c r="Z42" s="100">
        <v>7</v>
      </c>
      <c r="AA42" s="100">
        <v>5922</v>
      </c>
      <c r="AB42" s="100">
        <v>16</v>
      </c>
      <c r="AC42" s="100">
        <v>13536</v>
      </c>
      <c r="AD42" s="100">
        <v>18</v>
      </c>
      <c r="AE42" s="100">
        <v>15228</v>
      </c>
      <c r="AF42" s="100">
        <v>13</v>
      </c>
      <c r="AG42" s="100">
        <v>10998</v>
      </c>
      <c r="AH42" s="100">
        <v>26</v>
      </c>
      <c r="AI42" s="100">
        <v>21996</v>
      </c>
      <c r="AJ42" s="100">
        <v>19</v>
      </c>
      <c r="AK42" s="100">
        <v>16074</v>
      </c>
      <c r="AL42" s="100">
        <v>17</v>
      </c>
      <c r="AM42" s="100">
        <v>14382</v>
      </c>
      <c r="AN42" s="100">
        <v>16</v>
      </c>
      <c r="AO42" s="100">
        <v>13536</v>
      </c>
      <c r="AP42" s="100">
        <v>18</v>
      </c>
      <c r="AQ42" s="100">
        <v>15228</v>
      </c>
      <c r="AR42" s="100">
        <v>85</v>
      </c>
      <c r="AS42" s="100">
        <v>71910</v>
      </c>
      <c r="AT42" s="100">
        <v>83</v>
      </c>
      <c r="AU42" s="100">
        <v>70218</v>
      </c>
      <c r="AV42" s="100">
        <v>55</v>
      </c>
      <c r="AW42" s="100">
        <v>46530</v>
      </c>
      <c r="AX42" s="100">
        <v>51</v>
      </c>
      <c r="AY42" s="100">
        <v>43146</v>
      </c>
      <c r="AZ42" s="100">
        <v>101</v>
      </c>
      <c r="BA42" s="100">
        <v>85446</v>
      </c>
      <c r="BB42" s="100">
        <v>80</v>
      </c>
      <c r="BC42" s="100">
        <v>67680</v>
      </c>
      <c r="BD42" s="100">
        <v>66</v>
      </c>
      <c r="BE42" s="100">
        <v>55836</v>
      </c>
      <c r="BF42" s="100">
        <v>65</v>
      </c>
      <c r="BG42" s="100">
        <v>54990</v>
      </c>
      <c r="BH42" s="100">
        <v>8</v>
      </c>
      <c r="BI42" s="100">
        <v>6768</v>
      </c>
      <c r="BJ42" s="100">
        <v>7</v>
      </c>
      <c r="BK42" s="100">
        <v>5922</v>
      </c>
      <c r="BL42" s="100">
        <v>6</v>
      </c>
      <c r="BM42" s="100">
        <v>5076</v>
      </c>
      <c r="BN42" s="100">
        <v>5</v>
      </c>
      <c r="BO42" s="100">
        <v>4230</v>
      </c>
      <c r="BP42" s="100">
        <v>9</v>
      </c>
      <c r="BQ42" s="100">
        <v>7614</v>
      </c>
      <c r="BR42" s="100">
        <v>7</v>
      </c>
      <c r="BS42" s="100">
        <v>5922</v>
      </c>
      <c r="BT42" s="100">
        <v>11</v>
      </c>
      <c r="BU42" s="100">
        <v>9306</v>
      </c>
      <c r="BV42" s="100">
        <v>11</v>
      </c>
      <c r="BW42" s="100">
        <v>9306</v>
      </c>
      <c r="BX42" s="100">
        <v>14</v>
      </c>
      <c r="BY42" s="100">
        <v>11844</v>
      </c>
      <c r="BZ42" s="100">
        <v>10</v>
      </c>
      <c r="CA42" s="100">
        <v>8460</v>
      </c>
      <c r="CB42" s="100">
        <v>13</v>
      </c>
      <c r="CC42" s="100">
        <v>10998</v>
      </c>
      <c r="CD42" s="100">
        <v>13</v>
      </c>
      <c r="CE42" s="100">
        <v>10998</v>
      </c>
      <c r="CF42" s="100">
        <v>48</v>
      </c>
      <c r="CG42" s="100">
        <v>40608</v>
      </c>
      <c r="CH42" s="100">
        <v>44</v>
      </c>
      <c r="CI42" s="100">
        <v>37224</v>
      </c>
      <c r="CJ42" s="100">
        <v>55</v>
      </c>
      <c r="CK42" s="100">
        <v>46530</v>
      </c>
      <c r="CL42" s="100">
        <v>45</v>
      </c>
      <c r="CM42" s="100">
        <v>38070</v>
      </c>
      <c r="CN42" s="100">
        <v>7.6400911639406175</v>
      </c>
      <c r="CO42" s="100">
        <v>6463.5171246937625</v>
      </c>
      <c r="CP42" s="100">
        <v>8.6838553324356749</v>
      </c>
      <c r="CQ42" s="100">
        <v>7346.541611240581</v>
      </c>
      <c r="CR42" s="100">
        <v>8.3139943742865441</v>
      </c>
      <c r="CS42" s="100">
        <v>7033.6392406464165</v>
      </c>
      <c r="CT42" s="100">
        <v>9.8370507287151057</v>
      </c>
      <c r="CU42" s="100">
        <v>8322.14491649298</v>
      </c>
    </row>
    <row r="43" spans="2:99">
      <c r="C43" s="99" t="s">
        <v>209</v>
      </c>
      <c r="D43" s="100">
        <v>20</v>
      </c>
      <c r="E43" s="100">
        <v>20448</v>
      </c>
      <c r="F43" s="100">
        <v>19</v>
      </c>
      <c r="G43" s="100">
        <v>19425.599999999999</v>
      </c>
      <c r="H43" s="100">
        <v>13</v>
      </c>
      <c r="I43" s="100">
        <v>13291.199999999999</v>
      </c>
      <c r="J43" s="100">
        <v>13</v>
      </c>
      <c r="K43" s="100">
        <v>13291.199999999999</v>
      </c>
      <c r="L43" s="100">
        <v>4</v>
      </c>
      <c r="M43" s="100">
        <v>4089.6</v>
      </c>
      <c r="N43" s="100">
        <v>6</v>
      </c>
      <c r="O43" s="100">
        <v>6134.4</v>
      </c>
      <c r="P43" s="100">
        <v>4</v>
      </c>
      <c r="Q43" s="100">
        <v>4089.6</v>
      </c>
      <c r="R43" s="100">
        <v>3</v>
      </c>
      <c r="S43" s="100">
        <v>3067.2</v>
      </c>
      <c r="T43" s="100">
        <v>7</v>
      </c>
      <c r="U43" s="100">
        <v>7156.8</v>
      </c>
      <c r="V43" s="100">
        <v>8</v>
      </c>
      <c r="W43" s="100">
        <v>8179.2</v>
      </c>
      <c r="X43" s="100">
        <v>8</v>
      </c>
      <c r="Y43" s="100">
        <v>8179.2</v>
      </c>
      <c r="Z43" s="100">
        <v>6</v>
      </c>
      <c r="AA43" s="100">
        <v>6134.4</v>
      </c>
      <c r="AB43" s="100">
        <v>16</v>
      </c>
      <c r="AC43" s="100">
        <v>16358.4</v>
      </c>
      <c r="AD43" s="100">
        <v>18</v>
      </c>
      <c r="AE43" s="100">
        <v>18403.2</v>
      </c>
      <c r="AF43" s="100">
        <v>14</v>
      </c>
      <c r="AG43" s="100">
        <v>14313.6</v>
      </c>
      <c r="AH43" s="100">
        <v>24</v>
      </c>
      <c r="AI43" s="100">
        <v>24537.599999999999</v>
      </c>
      <c r="AJ43" s="100">
        <v>20</v>
      </c>
      <c r="AK43" s="100">
        <v>20448</v>
      </c>
      <c r="AL43" s="100">
        <v>17</v>
      </c>
      <c r="AM43" s="100">
        <v>17380.8</v>
      </c>
      <c r="AN43" s="100">
        <v>14</v>
      </c>
      <c r="AO43" s="100">
        <v>14313.6</v>
      </c>
      <c r="AP43" s="100">
        <v>16</v>
      </c>
      <c r="AQ43" s="100">
        <v>16358.4</v>
      </c>
      <c r="AR43" s="100">
        <v>76</v>
      </c>
      <c r="AS43" s="100">
        <v>77702.399999999994</v>
      </c>
      <c r="AT43" s="100">
        <v>70</v>
      </c>
      <c r="AU43" s="100">
        <v>71568</v>
      </c>
      <c r="AV43" s="100">
        <v>54</v>
      </c>
      <c r="AW43" s="100">
        <v>55209.599999999999</v>
      </c>
      <c r="AX43" s="100">
        <v>59</v>
      </c>
      <c r="AY43" s="100">
        <v>60321.599999999999</v>
      </c>
      <c r="AZ43" s="100">
        <v>102</v>
      </c>
      <c r="BA43" s="100">
        <v>104284.8</v>
      </c>
      <c r="BB43" s="100">
        <v>86</v>
      </c>
      <c r="BC43" s="100">
        <v>87926.399999999994</v>
      </c>
      <c r="BD43" s="100">
        <v>65</v>
      </c>
      <c r="BE43" s="100">
        <v>66456</v>
      </c>
      <c r="BF43" s="100">
        <v>63</v>
      </c>
      <c r="BG43" s="100">
        <v>64411.199999999997</v>
      </c>
      <c r="BH43" s="100">
        <v>7</v>
      </c>
      <c r="BI43" s="100">
        <v>7156.8</v>
      </c>
      <c r="BJ43" s="100">
        <v>7</v>
      </c>
      <c r="BK43" s="100">
        <v>7156.8</v>
      </c>
      <c r="BL43" s="100">
        <v>5</v>
      </c>
      <c r="BM43" s="100">
        <v>5112</v>
      </c>
      <c r="BN43" s="100">
        <v>5</v>
      </c>
      <c r="BO43" s="100">
        <v>5112</v>
      </c>
      <c r="BP43" s="100">
        <v>8</v>
      </c>
      <c r="BQ43" s="100">
        <v>8179.2</v>
      </c>
      <c r="BR43" s="100">
        <v>8</v>
      </c>
      <c r="BS43" s="100">
        <v>8179.2</v>
      </c>
      <c r="BT43" s="100">
        <v>11</v>
      </c>
      <c r="BU43" s="100">
        <v>11246.4</v>
      </c>
      <c r="BV43" s="100">
        <v>10</v>
      </c>
      <c r="BW43" s="100">
        <v>10224</v>
      </c>
      <c r="BX43" s="100">
        <v>13</v>
      </c>
      <c r="BY43" s="100">
        <v>13291.199999999999</v>
      </c>
      <c r="BZ43" s="100">
        <v>10</v>
      </c>
      <c r="CA43" s="100">
        <v>10224</v>
      </c>
      <c r="CB43" s="100">
        <v>13</v>
      </c>
      <c r="CC43" s="100">
        <v>13291.199999999999</v>
      </c>
      <c r="CD43" s="100">
        <v>12</v>
      </c>
      <c r="CE43" s="100">
        <v>12268.8</v>
      </c>
      <c r="CF43" s="100">
        <v>48</v>
      </c>
      <c r="CG43" s="100">
        <v>49075.199999999997</v>
      </c>
      <c r="CH43" s="100">
        <v>45</v>
      </c>
      <c r="CI43" s="100">
        <v>46008</v>
      </c>
      <c r="CJ43" s="100">
        <v>52</v>
      </c>
      <c r="CK43" s="100">
        <v>53164.799999999996</v>
      </c>
      <c r="CL43" s="100">
        <v>43</v>
      </c>
      <c r="CM43" s="100">
        <v>43963.199999999997</v>
      </c>
      <c r="CN43" s="100">
        <v>7</v>
      </c>
      <c r="CO43" s="100">
        <v>7156.8</v>
      </c>
      <c r="CP43" s="100">
        <v>9.7740618681018709</v>
      </c>
      <c r="CQ43" s="100">
        <v>9993.0008539473529</v>
      </c>
      <c r="CR43" s="100">
        <v>7.3139943742865432</v>
      </c>
      <c r="CS43" s="100">
        <v>7477.8278482705618</v>
      </c>
      <c r="CT43" s="100">
        <v>9.6651082603081289</v>
      </c>
      <c r="CU43" s="100">
        <v>9881.6066853390312</v>
      </c>
    </row>
    <row r="44" spans="2:99">
      <c r="C44" s="99" t="s">
        <v>210</v>
      </c>
      <c r="D44" s="100">
        <v>18</v>
      </c>
      <c r="E44" s="100">
        <v>18403.2</v>
      </c>
      <c r="F44" s="100">
        <v>20</v>
      </c>
      <c r="G44" s="100">
        <v>20448</v>
      </c>
      <c r="H44" s="100">
        <v>13</v>
      </c>
      <c r="I44" s="100">
        <v>13291.199999999999</v>
      </c>
      <c r="J44" s="100">
        <v>11</v>
      </c>
      <c r="K44" s="100">
        <v>11246.4</v>
      </c>
      <c r="L44" s="100">
        <v>3</v>
      </c>
      <c r="M44" s="100">
        <v>3067.2</v>
      </c>
      <c r="N44" s="100">
        <v>6</v>
      </c>
      <c r="O44" s="100">
        <v>6134.4</v>
      </c>
      <c r="P44" s="100">
        <v>4</v>
      </c>
      <c r="Q44" s="100">
        <v>4089.6</v>
      </c>
      <c r="R44" s="100">
        <v>3</v>
      </c>
      <c r="S44" s="100">
        <v>3067.2</v>
      </c>
      <c r="T44" s="100">
        <v>8</v>
      </c>
      <c r="U44" s="100">
        <v>8179.2</v>
      </c>
      <c r="V44" s="100">
        <v>9</v>
      </c>
      <c r="W44" s="100">
        <v>9201.6</v>
      </c>
      <c r="X44" s="100">
        <v>8</v>
      </c>
      <c r="Y44" s="100">
        <v>8179.2</v>
      </c>
      <c r="Z44" s="100">
        <v>7</v>
      </c>
      <c r="AA44" s="100">
        <v>7156.8</v>
      </c>
      <c r="AB44" s="100">
        <v>18</v>
      </c>
      <c r="AC44" s="100">
        <v>18403.2</v>
      </c>
      <c r="AD44" s="100">
        <v>19</v>
      </c>
      <c r="AE44" s="100">
        <v>19425.599999999999</v>
      </c>
      <c r="AF44" s="100">
        <v>15</v>
      </c>
      <c r="AG44" s="100">
        <v>15336</v>
      </c>
      <c r="AH44" s="100">
        <v>22</v>
      </c>
      <c r="AI44" s="100">
        <v>22492.799999999999</v>
      </c>
      <c r="AJ44" s="100">
        <v>19</v>
      </c>
      <c r="AK44" s="100">
        <v>19425.599999999999</v>
      </c>
      <c r="AL44" s="100">
        <v>17</v>
      </c>
      <c r="AM44" s="100">
        <v>17380.8</v>
      </c>
      <c r="AN44" s="100">
        <v>14</v>
      </c>
      <c r="AO44" s="100">
        <v>14313.6</v>
      </c>
      <c r="AP44" s="100">
        <v>19</v>
      </c>
      <c r="AQ44" s="100">
        <v>19425.599999999999</v>
      </c>
      <c r="AR44" s="100">
        <v>78</v>
      </c>
      <c r="AS44" s="100">
        <v>79747.199999999997</v>
      </c>
      <c r="AT44" s="100">
        <v>71</v>
      </c>
      <c r="AU44" s="100">
        <v>72590.399999999994</v>
      </c>
      <c r="AV44" s="100">
        <v>50</v>
      </c>
      <c r="AW44" s="100">
        <v>51120</v>
      </c>
      <c r="AX44" s="100">
        <v>52</v>
      </c>
      <c r="AY44" s="100">
        <v>53164.799999999996</v>
      </c>
      <c r="AZ44" s="100">
        <v>85</v>
      </c>
      <c r="BA44" s="100">
        <v>86904</v>
      </c>
      <c r="BB44" s="100">
        <v>84</v>
      </c>
      <c r="BC44" s="100">
        <v>85881.599999999991</v>
      </c>
      <c r="BD44" s="100">
        <v>57</v>
      </c>
      <c r="BE44" s="100">
        <v>58276.799999999996</v>
      </c>
      <c r="BF44" s="100">
        <v>67</v>
      </c>
      <c r="BG44" s="100">
        <v>68500.800000000003</v>
      </c>
      <c r="BH44" s="100">
        <v>7</v>
      </c>
      <c r="BI44" s="100">
        <v>7156.8</v>
      </c>
      <c r="BJ44" s="100">
        <v>7</v>
      </c>
      <c r="BK44" s="100">
        <v>7156.8</v>
      </c>
      <c r="BL44" s="100">
        <v>6</v>
      </c>
      <c r="BM44" s="100">
        <v>6134.4</v>
      </c>
      <c r="BN44" s="100">
        <v>5</v>
      </c>
      <c r="BO44" s="100">
        <v>5112</v>
      </c>
      <c r="BP44" s="100">
        <v>9</v>
      </c>
      <c r="BQ44" s="100">
        <v>9201.6</v>
      </c>
      <c r="BR44" s="100">
        <v>7</v>
      </c>
      <c r="BS44" s="100">
        <v>7156.8</v>
      </c>
      <c r="BT44" s="100">
        <v>10</v>
      </c>
      <c r="BU44" s="100">
        <v>10224</v>
      </c>
      <c r="BV44" s="100">
        <v>12</v>
      </c>
      <c r="BW44" s="100">
        <v>12268.8</v>
      </c>
      <c r="BX44" s="100">
        <v>13</v>
      </c>
      <c r="BY44" s="100">
        <v>13291.199999999999</v>
      </c>
      <c r="BZ44" s="100">
        <v>12</v>
      </c>
      <c r="CA44" s="100">
        <v>12268.8</v>
      </c>
      <c r="CB44" s="100">
        <v>13</v>
      </c>
      <c r="CC44" s="100">
        <v>13291.199999999999</v>
      </c>
      <c r="CD44" s="100">
        <v>14</v>
      </c>
      <c r="CE44" s="100">
        <v>14313.6</v>
      </c>
      <c r="CF44" s="100">
        <v>44</v>
      </c>
      <c r="CG44" s="100">
        <v>44985.599999999999</v>
      </c>
      <c r="CH44" s="100">
        <v>48</v>
      </c>
      <c r="CI44" s="100">
        <v>49075.199999999997</v>
      </c>
      <c r="CJ44" s="100">
        <v>58</v>
      </c>
      <c r="CK44" s="100">
        <v>59299.199999999997</v>
      </c>
      <c r="CL44" s="100">
        <v>44</v>
      </c>
      <c r="CM44" s="100">
        <v>44985.599999999999</v>
      </c>
      <c r="CN44" s="100">
        <v>7</v>
      </c>
      <c r="CO44" s="100">
        <v>7156.8</v>
      </c>
      <c r="CP44" s="100">
        <v>8.5034422611032809</v>
      </c>
      <c r="CQ44" s="100">
        <v>8693.9193677519943</v>
      </c>
      <c r="CR44" s="100">
        <v>8.2910191761680156</v>
      </c>
      <c r="CS44" s="100">
        <v>8476.7380057141781</v>
      </c>
      <c r="CT44" s="100">
        <v>9.8800363458168494</v>
      </c>
      <c r="CU44" s="100">
        <v>10101.349159963147</v>
      </c>
    </row>
    <row r="45" spans="2:99">
      <c r="C45" s="99" t="s">
        <v>211</v>
      </c>
      <c r="D45" s="100">
        <v>18</v>
      </c>
      <c r="E45" s="100">
        <v>22485.600000000002</v>
      </c>
      <c r="F45" s="100">
        <v>17</v>
      </c>
      <c r="G45" s="100">
        <v>21236.400000000001</v>
      </c>
      <c r="H45" s="100">
        <v>11</v>
      </c>
      <c r="I45" s="100">
        <v>13741.2</v>
      </c>
      <c r="J45" s="100">
        <v>11</v>
      </c>
      <c r="K45" s="100">
        <v>13741.2</v>
      </c>
      <c r="L45" s="100">
        <v>3</v>
      </c>
      <c r="M45" s="100">
        <v>3747.6000000000004</v>
      </c>
      <c r="N45" s="100">
        <v>7</v>
      </c>
      <c r="O45" s="100">
        <v>8744.4</v>
      </c>
      <c r="P45" s="100">
        <v>4</v>
      </c>
      <c r="Q45" s="100">
        <v>4996.8</v>
      </c>
      <c r="R45" s="100">
        <v>3</v>
      </c>
      <c r="S45" s="100">
        <v>3747.6000000000004</v>
      </c>
      <c r="T45" s="100">
        <v>7</v>
      </c>
      <c r="U45" s="100">
        <v>8744.4</v>
      </c>
      <c r="V45" s="100">
        <v>9</v>
      </c>
      <c r="W45" s="100">
        <v>11242.800000000001</v>
      </c>
      <c r="X45" s="100">
        <v>8</v>
      </c>
      <c r="Y45" s="100">
        <v>9993.6</v>
      </c>
      <c r="Z45" s="100">
        <v>6</v>
      </c>
      <c r="AA45" s="100">
        <v>7495.2000000000007</v>
      </c>
      <c r="AB45" s="100">
        <v>15</v>
      </c>
      <c r="AC45" s="100">
        <v>18738</v>
      </c>
      <c r="AD45" s="100">
        <v>17</v>
      </c>
      <c r="AE45" s="100">
        <v>21236.400000000001</v>
      </c>
      <c r="AF45" s="100">
        <v>13</v>
      </c>
      <c r="AG45" s="100">
        <v>16239.6</v>
      </c>
      <c r="AH45" s="100">
        <v>22</v>
      </c>
      <c r="AI45" s="100">
        <v>27482.400000000001</v>
      </c>
      <c r="AJ45" s="100">
        <v>17</v>
      </c>
      <c r="AK45" s="100">
        <v>21236.400000000001</v>
      </c>
      <c r="AL45" s="100">
        <v>15</v>
      </c>
      <c r="AM45" s="100">
        <v>18738</v>
      </c>
      <c r="AN45" s="100">
        <v>14</v>
      </c>
      <c r="AO45" s="100">
        <v>17488.8</v>
      </c>
      <c r="AP45" s="100">
        <v>17</v>
      </c>
      <c r="AQ45" s="100">
        <v>21236.400000000001</v>
      </c>
      <c r="AR45" s="100">
        <v>73</v>
      </c>
      <c r="AS45" s="100">
        <v>91191.6</v>
      </c>
      <c r="AT45" s="100">
        <v>75</v>
      </c>
      <c r="AU45" s="100">
        <v>93690</v>
      </c>
      <c r="AV45" s="100">
        <v>52</v>
      </c>
      <c r="AW45" s="100">
        <v>64958.400000000001</v>
      </c>
      <c r="AX45" s="100">
        <v>54</v>
      </c>
      <c r="AY45" s="100">
        <v>67456.800000000003</v>
      </c>
      <c r="AZ45" s="100">
        <v>86</v>
      </c>
      <c r="BA45" s="100">
        <v>107431.2</v>
      </c>
      <c r="BB45" s="100">
        <v>75</v>
      </c>
      <c r="BC45" s="100">
        <v>93690</v>
      </c>
      <c r="BD45" s="100">
        <v>58</v>
      </c>
      <c r="BE45" s="100">
        <v>72453.600000000006</v>
      </c>
      <c r="BF45" s="100">
        <v>68</v>
      </c>
      <c r="BG45" s="100">
        <v>84945.600000000006</v>
      </c>
      <c r="BH45" s="100">
        <v>7</v>
      </c>
      <c r="BI45" s="100">
        <v>8744.4</v>
      </c>
      <c r="BJ45" s="100">
        <v>8</v>
      </c>
      <c r="BK45" s="100">
        <v>9993.6</v>
      </c>
      <c r="BL45" s="100">
        <v>6</v>
      </c>
      <c r="BM45" s="100">
        <v>7495.2000000000007</v>
      </c>
      <c r="BN45" s="100">
        <v>5</v>
      </c>
      <c r="BO45" s="100">
        <v>6246</v>
      </c>
      <c r="BP45" s="100">
        <v>9</v>
      </c>
      <c r="BQ45" s="100">
        <v>11242.800000000001</v>
      </c>
      <c r="BR45" s="100">
        <v>8</v>
      </c>
      <c r="BS45" s="100">
        <v>9993.6</v>
      </c>
      <c r="BT45" s="100">
        <v>10</v>
      </c>
      <c r="BU45" s="100">
        <v>12492</v>
      </c>
      <c r="BV45" s="100">
        <v>10</v>
      </c>
      <c r="BW45" s="100">
        <v>12492</v>
      </c>
      <c r="BX45" s="100">
        <v>13</v>
      </c>
      <c r="BY45" s="100">
        <v>16239.6</v>
      </c>
      <c r="BZ45" s="100">
        <v>11</v>
      </c>
      <c r="CA45" s="100">
        <v>13741.2</v>
      </c>
      <c r="CB45" s="100">
        <v>14</v>
      </c>
      <c r="CC45" s="100">
        <v>17488.8</v>
      </c>
      <c r="CD45" s="100">
        <v>12</v>
      </c>
      <c r="CE45" s="100">
        <v>14990.400000000001</v>
      </c>
      <c r="CF45" s="100">
        <v>47</v>
      </c>
      <c r="CG45" s="100">
        <v>58712.4</v>
      </c>
      <c r="CH45" s="100">
        <v>48</v>
      </c>
      <c r="CI45" s="100">
        <v>59961.600000000006</v>
      </c>
      <c r="CJ45" s="100">
        <v>52</v>
      </c>
      <c r="CK45" s="100">
        <v>64958.400000000001</v>
      </c>
      <c r="CL45" s="100">
        <v>46</v>
      </c>
      <c r="CM45" s="100">
        <v>57463.200000000004</v>
      </c>
      <c r="CN45" s="100">
        <v>7.5770107345582858</v>
      </c>
      <c r="CO45" s="100">
        <v>9465.2018096102111</v>
      </c>
      <c r="CP45" s="100">
        <v>9.6537864872136101</v>
      </c>
      <c r="CQ45" s="100">
        <v>12059.510079827241</v>
      </c>
      <c r="CR45" s="100">
        <v>7.2910191761680156</v>
      </c>
      <c r="CS45" s="100">
        <v>9107.9411548690859</v>
      </c>
      <c r="CT45" s="100">
        <v>9.321223323494177</v>
      </c>
      <c r="CU45" s="100">
        <v>11644.072175708927</v>
      </c>
    </row>
    <row r="46" spans="2:99">
      <c r="C46" s="99" t="s">
        <v>212</v>
      </c>
      <c r="D46" s="100">
        <v>17</v>
      </c>
      <c r="E46" s="100">
        <v>20604</v>
      </c>
      <c r="F46" s="100">
        <v>19</v>
      </c>
      <c r="G46" s="100">
        <v>23028</v>
      </c>
      <c r="H46" s="100">
        <v>13</v>
      </c>
      <c r="I46" s="100">
        <v>15756</v>
      </c>
      <c r="J46" s="100">
        <v>13</v>
      </c>
      <c r="K46" s="100">
        <v>15756</v>
      </c>
      <c r="L46" s="100">
        <v>3</v>
      </c>
      <c r="M46" s="100">
        <v>3636</v>
      </c>
      <c r="N46" s="100">
        <v>6</v>
      </c>
      <c r="O46" s="100">
        <v>7272</v>
      </c>
      <c r="P46" s="100">
        <v>4</v>
      </c>
      <c r="Q46" s="100">
        <v>4848</v>
      </c>
      <c r="R46" s="100">
        <v>4</v>
      </c>
      <c r="S46" s="100">
        <v>4848</v>
      </c>
      <c r="T46" s="100">
        <v>7</v>
      </c>
      <c r="U46" s="100">
        <v>8484</v>
      </c>
      <c r="V46" s="100">
        <v>8</v>
      </c>
      <c r="W46" s="100">
        <v>9696</v>
      </c>
      <c r="X46" s="100">
        <v>8</v>
      </c>
      <c r="Y46" s="100">
        <v>9696</v>
      </c>
      <c r="Z46" s="100">
        <v>6</v>
      </c>
      <c r="AA46" s="100">
        <v>7272</v>
      </c>
      <c r="AB46" s="100">
        <v>17</v>
      </c>
      <c r="AC46" s="100">
        <v>20604</v>
      </c>
      <c r="AD46" s="100">
        <v>18</v>
      </c>
      <c r="AE46" s="100">
        <v>21816</v>
      </c>
      <c r="AF46" s="100">
        <v>12</v>
      </c>
      <c r="AG46" s="100">
        <v>14544</v>
      </c>
      <c r="AH46" s="100">
        <v>25</v>
      </c>
      <c r="AI46" s="100">
        <v>30300</v>
      </c>
      <c r="AJ46" s="100">
        <v>19</v>
      </c>
      <c r="AK46" s="100">
        <v>23028</v>
      </c>
      <c r="AL46" s="100">
        <v>17</v>
      </c>
      <c r="AM46" s="100">
        <v>20604</v>
      </c>
      <c r="AN46" s="100">
        <v>14</v>
      </c>
      <c r="AO46" s="100">
        <v>16968</v>
      </c>
      <c r="AP46" s="100">
        <v>18</v>
      </c>
      <c r="AQ46" s="100">
        <v>21816</v>
      </c>
      <c r="AR46" s="100">
        <v>70</v>
      </c>
      <c r="AS46" s="100">
        <v>84840</v>
      </c>
      <c r="AT46" s="100">
        <v>65</v>
      </c>
      <c r="AU46" s="100">
        <v>78780</v>
      </c>
      <c r="AV46" s="100">
        <v>48</v>
      </c>
      <c r="AW46" s="100">
        <v>58176</v>
      </c>
      <c r="AX46" s="100">
        <v>54</v>
      </c>
      <c r="AY46" s="100">
        <v>65448</v>
      </c>
      <c r="AZ46" s="100">
        <v>85</v>
      </c>
      <c r="BA46" s="100">
        <v>103020</v>
      </c>
      <c r="BB46" s="100">
        <v>81</v>
      </c>
      <c r="BC46" s="100">
        <v>98172</v>
      </c>
      <c r="BD46" s="100">
        <v>63</v>
      </c>
      <c r="BE46" s="100">
        <v>76356</v>
      </c>
      <c r="BF46" s="100">
        <v>60</v>
      </c>
      <c r="BG46" s="100">
        <v>72720</v>
      </c>
      <c r="BH46" s="100">
        <v>7</v>
      </c>
      <c r="BI46" s="100">
        <v>8484</v>
      </c>
      <c r="BJ46" s="100">
        <v>8</v>
      </c>
      <c r="BK46" s="100">
        <v>9696</v>
      </c>
      <c r="BL46" s="100">
        <v>6</v>
      </c>
      <c r="BM46" s="100">
        <v>7272</v>
      </c>
      <c r="BN46" s="100">
        <v>5</v>
      </c>
      <c r="BO46" s="100">
        <v>6060</v>
      </c>
      <c r="BP46" s="100">
        <v>8</v>
      </c>
      <c r="BQ46" s="100">
        <v>9696</v>
      </c>
      <c r="BR46" s="100">
        <v>8</v>
      </c>
      <c r="BS46" s="100">
        <v>9696</v>
      </c>
      <c r="BT46" s="100">
        <v>9</v>
      </c>
      <c r="BU46" s="100">
        <v>10908</v>
      </c>
      <c r="BV46" s="100">
        <v>10</v>
      </c>
      <c r="BW46" s="100">
        <v>12120</v>
      </c>
      <c r="BX46" s="100">
        <v>13</v>
      </c>
      <c r="BY46" s="100">
        <v>15756</v>
      </c>
      <c r="BZ46" s="100">
        <v>11</v>
      </c>
      <c r="CA46" s="100">
        <v>13332</v>
      </c>
      <c r="CB46" s="100">
        <v>12</v>
      </c>
      <c r="CC46" s="100">
        <v>14544</v>
      </c>
      <c r="CD46" s="100">
        <v>13</v>
      </c>
      <c r="CE46" s="100">
        <v>15756</v>
      </c>
      <c r="CF46" s="100">
        <v>45</v>
      </c>
      <c r="CG46" s="100">
        <v>54540</v>
      </c>
      <c r="CH46" s="100">
        <v>41</v>
      </c>
      <c r="CI46" s="100">
        <v>49692</v>
      </c>
      <c r="CJ46" s="100">
        <v>53</v>
      </c>
      <c r="CK46" s="100">
        <v>64236</v>
      </c>
      <c r="CL46" s="100">
        <v>50</v>
      </c>
      <c r="CM46" s="100">
        <v>60600</v>
      </c>
      <c r="CN46" s="100">
        <v>7.76625202270528</v>
      </c>
      <c r="CO46" s="100">
        <v>9412.6974515187994</v>
      </c>
      <c r="CP46" s="100">
        <v>9.5335111063253475</v>
      </c>
      <c r="CQ46" s="100">
        <v>11554.615460866322</v>
      </c>
      <c r="CR46" s="100">
        <v>7.3216527736593857</v>
      </c>
      <c r="CS46" s="100">
        <v>8873.843161675175</v>
      </c>
      <c r="CT46" s="100">
        <v>9.6221226432063851</v>
      </c>
      <c r="CU46" s="100">
        <v>11662.012643566139</v>
      </c>
    </row>
    <row r="47" spans="2:99">
      <c r="C47" s="99" t="s">
        <v>213</v>
      </c>
      <c r="D47" s="100">
        <v>19</v>
      </c>
      <c r="E47" s="100">
        <v>29024.399999999998</v>
      </c>
      <c r="F47" s="100">
        <v>19</v>
      </c>
      <c r="G47" s="100">
        <v>29024.399999999998</v>
      </c>
      <c r="H47" s="100">
        <v>12</v>
      </c>
      <c r="I47" s="100">
        <v>18331.199999999997</v>
      </c>
      <c r="J47" s="100">
        <v>12</v>
      </c>
      <c r="K47" s="100">
        <v>18331.199999999997</v>
      </c>
      <c r="L47" s="100">
        <v>3</v>
      </c>
      <c r="M47" s="100">
        <v>4582.7999999999993</v>
      </c>
      <c r="N47" s="100">
        <v>7</v>
      </c>
      <c r="O47" s="100">
        <v>10693.199999999999</v>
      </c>
      <c r="P47" s="100">
        <v>4</v>
      </c>
      <c r="Q47" s="100">
        <v>6110.4</v>
      </c>
      <c r="R47" s="100">
        <v>3</v>
      </c>
      <c r="S47" s="100">
        <v>4582.7999999999993</v>
      </c>
      <c r="T47" s="100">
        <v>7</v>
      </c>
      <c r="U47" s="100">
        <v>10693.199999999999</v>
      </c>
      <c r="V47" s="100">
        <v>9</v>
      </c>
      <c r="W47" s="100">
        <v>13748.4</v>
      </c>
      <c r="X47" s="100">
        <v>8</v>
      </c>
      <c r="Y47" s="100">
        <v>12220.8</v>
      </c>
      <c r="Z47" s="100">
        <v>7</v>
      </c>
      <c r="AA47" s="100">
        <v>10693.199999999999</v>
      </c>
      <c r="AB47" s="100">
        <v>17</v>
      </c>
      <c r="AC47" s="100">
        <v>25969.199999999997</v>
      </c>
      <c r="AD47" s="100">
        <v>18</v>
      </c>
      <c r="AE47" s="100">
        <v>27496.799999999999</v>
      </c>
      <c r="AF47" s="100">
        <v>12</v>
      </c>
      <c r="AG47" s="100">
        <v>18331.199999999997</v>
      </c>
      <c r="AH47" s="100">
        <v>21</v>
      </c>
      <c r="AI47" s="100">
        <v>32079.599999999999</v>
      </c>
      <c r="AJ47" s="100">
        <v>16</v>
      </c>
      <c r="AK47" s="100">
        <v>24441.599999999999</v>
      </c>
      <c r="AL47" s="100">
        <v>16</v>
      </c>
      <c r="AM47" s="100">
        <v>24441.599999999999</v>
      </c>
      <c r="AN47" s="100">
        <v>14</v>
      </c>
      <c r="AO47" s="100">
        <v>21386.399999999998</v>
      </c>
      <c r="AP47" s="100">
        <v>16</v>
      </c>
      <c r="AQ47" s="100">
        <v>24441.599999999999</v>
      </c>
      <c r="AR47" s="100">
        <v>68</v>
      </c>
      <c r="AS47" s="100">
        <v>103876.79999999999</v>
      </c>
      <c r="AT47" s="100">
        <v>68</v>
      </c>
      <c r="AU47" s="100">
        <v>103876.79999999999</v>
      </c>
      <c r="AV47" s="100">
        <v>43</v>
      </c>
      <c r="AW47" s="100">
        <v>65686.8</v>
      </c>
      <c r="AX47" s="100">
        <v>49</v>
      </c>
      <c r="AY47" s="100">
        <v>74852.399999999994</v>
      </c>
      <c r="AZ47" s="100">
        <v>78</v>
      </c>
      <c r="BA47" s="100">
        <v>119152.79999999999</v>
      </c>
      <c r="BB47" s="100">
        <v>69</v>
      </c>
      <c r="BC47" s="100">
        <v>105404.4</v>
      </c>
      <c r="BD47" s="100">
        <v>52</v>
      </c>
      <c r="BE47" s="100">
        <v>79435.199999999997</v>
      </c>
      <c r="BF47" s="100">
        <v>57</v>
      </c>
      <c r="BG47" s="100">
        <v>87073.2</v>
      </c>
      <c r="BH47" s="100">
        <v>7</v>
      </c>
      <c r="BI47" s="100">
        <v>10693.199999999999</v>
      </c>
      <c r="BJ47" s="100">
        <v>7</v>
      </c>
      <c r="BK47" s="100">
        <v>10693.199999999999</v>
      </c>
      <c r="BL47" s="100">
        <v>6</v>
      </c>
      <c r="BM47" s="100">
        <v>9165.5999999999985</v>
      </c>
      <c r="BN47" s="100">
        <v>5</v>
      </c>
      <c r="BO47" s="100">
        <v>7638</v>
      </c>
      <c r="BP47" s="100">
        <v>8</v>
      </c>
      <c r="BQ47" s="100">
        <v>12220.8</v>
      </c>
      <c r="BR47" s="100">
        <v>7</v>
      </c>
      <c r="BS47" s="100">
        <v>10693.199999999999</v>
      </c>
      <c r="BT47" s="100">
        <v>9</v>
      </c>
      <c r="BU47" s="100">
        <v>13748.4</v>
      </c>
      <c r="BV47" s="100">
        <v>10</v>
      </c>
      <c r="BW47" s="100">
        <v>15276</v>
      </c>
      <c r="BX47" s="100">
        <v>13</v>
      </c>
      <c r="BY47" s="100">
        <v>19858.8</v>
      </c>
      <c r="BZ47" s="100">
        <v>10</v>
      </c>
      <c r="CA47" s="100">
        <v>15276</v>
      </c>
      <c r="CB47" s="100">
        <v>14</v>
      </c>
      <c r="CC47" s="100">
        <v>21386.399999999998</v>
      </c>
      <c r="CD47" s="100">
        <v>13</v>
      </c>
      <c r="CE47" s="100">
        <v>19858.8</v>
      </c>
      <c r="CF47" s="100">
        <v>39</v>
      </c>
      <c r="CG47" s="100">
        <v>59576.399999999994</v>
      </c>
      <c r="CH47" s="100">
        <v>45</v>
      </c>
      <c r="CI47" s="100">
        <v>68742</v>
      </c>
      <c r="CJ47" s="100">
        <v>46</v>
      </c>
      <c r="CK47" s="100">
        <v>70269.599999999991</v>
      </c>
      <c r="CL47" s="100">
        <v>40</v>
      </c>
      <c r="CM47" s="100">
        <v>61104</v>
      </c>
      <c r="CN47" s="100">
        <v>7.76625202270528</v>
      </c>
      <c r="CO47" s="100">
        <v>11863.726589884585</v>
      </c>
      <c r="CP47" s="100">
        <v>9.5034422611032809</v>
      </c>
      <c r="CQ47" s="100">
        <v>14517.458398061372</v>
      </c>
      <c r="CR47" s="100">
        <v>7.3063359749137007</v>
      </c>
      <c r="CS47" s="100">
        <v>11161.158835278169</v>
      </c>
      <c r="CT47" s="100">
        <v>9.4931657919011521</v>
      </c>
      <c r="CU47" s="100">
        <v>14501.7600637082</v>
      </c>
    </row>
    <row r="48" spans="2:99">
      <c r="C48" s="99" t="s">
        <v>214</v>
      </c>
      <c r="D48" s="100">
        <v>20</v>
      </c>
      <c r="E48" s="100">
        <v>17352</v>
      </c>
      <c r="F48" s="100">
        <v>20</v>
      </c>
      <c r="G48" s="100">
        <v>17352</v>
      </c>
      <c r="H48" s="100">
        <v>13</v>
      </c>
      <c r="I48" s="100">
        <v>11278.800000000001</v>
      </c>
      <c r="J48" s="100">
        <v>14</v>
      </c>
      <c r="K48" s="100">
        <v>12146.4</v>
      </c>
      <c r="L48" s="100">
        <v>4</v>
      </c>
      <c r="M48" s="100">
        <v>3470.4</v>
      </c>
      <c r="N48" s="100">
        <v>6</v>
      </c>
      <c r="O48" s="100">
        <v>5205.6000000000004</v>
      </c>
      <c r="P48" s="100">
        <v>4</v>
      </c>
      <c r="Q48" s="100">
        <v>3470.4</v>
      </c>
      <c r="R48" s="100">
        <v>3</v>
      </c>
      <c r="S48" s="100">
        <v>2602.8000000000002</v>
      </c>
      <c r="T48" s="100">
        <v>7</v>
      </c>
      <c r="U48" s="100">
        <v>6073.2</v>
      </c>
      <c r="V48" s="100">
        <v>8</v>
      </c>
      <c r="W48" s="100">
        <v>6940.8</v>
      </c>
      <c r="X48" s="100">
        <v>8</v>
      </c>
      <c r="Y48" s="100">
        <v>6940.8</v>
      </c>
      <c r="Z48" s="100">
        <v>6</v>
      </c>
      <c r="AA48" s="100">
        <v>5205.6000000000004</v>
      </c>
      <c r="AB48" s="100">
        <v>17</v>
      </c>
      <c r="AC48" s="100">
        <v>14749.2</v>
      </c>
      <c r="AD48" s="100">
        <v>18</v>
      </c>
      <c r="AE48" s="100">
        <v>15616.800000000001</v>
      </c>
      <c r="AF48" s="100">
        <v>14</v>
      </c>
      <c r="AG48" s="100">
        <v>12146.4</v>
      </c>
      <c r="AH48" s="100">
        <v>23</v>
      </c>
      <c r="AI48" s="100">
        <v>19954.8</v>
      </c>
      <c r="AJ48" s="100">
        <v>19</v>
      </c>
      <c r="AK48" s="100">
        <v>16484.400000000001</v>
      </c>
      <c r="AL48" s="100">
        <v>16</v>
      </c>
      <c r="AM48" s="100">
        <v>13881.6</v>
      </c>
      <c r="AN48" s="100">
        <v>16</v>
      </c>
      <c r="AO48" s="100">
        <v>13881.6</v>
      </c>
      <c r="AP48" s="100">
        <v>18</v>
      </c>
      <c r="AQ48" s="100">
        <v>15616.800000000001</v>
      </c>
      <c r="AR48" s="100">
        <v>74</v>
      </c>
      <c r="AS48" s="100">
        <v>64202.400000000001</v>
      </c>
      <c r="AT48" s="100">
        <v>82</v>
      </c>
      <c r="AU48" s="100">
        <v>71143.199999999997</v>
      </c>
      <c r="AV48" s="100">
        <v>53</v>
      </c>
      <c r="AW48" s="100">
        <v>45982.8</v>
      </c>
      <c r="AX48" s="100">
        <v>60</v>
      </c>
      <c r="AY48" s="100">
        <v>52056</v>
      </c>
      <c r="AZ48" s="100">
        <v>99</v>
      </c>
      <c r="BA48" s="100">
        <v>85892.400000000009</v>
      </c>
      <c r="BB48" s="100">
        <v>87</v>
      </c>
      <c r="BC48" s="100">
        <v>75481.2</v>
      </c>
      <c r="BD48" s="100">
        <v>63</v>
      </c>
      <c r="BE48" s="100">
        <v>54658.8</v>
      </c>
      <c r="BF48" s="100">
        <v>64</v>
      </c>
      <c r="BG48" s="100">
        <v>55526.400000000001</v>
      </c>
      <c r="BH48" s="100">
        <v>7</v>
      </c>
      <c r="BI48" s="100">
        <v>6073.2</v>
      </c>
      <c r="BJ48" s="100">
        <v>7</v>
      </c>
      <c r="BK48" s="100">
        <v>6073.2</v>
      </c>
      <c r="BL48" s="100">
        <v>6</v>
      </c>
      <c r="BM48" s="100">
        <v>5205.6000000000004</v>
      </c>
      <c r="BN48" s="100">
        <v>6</v>
      </c>
      <c r="BO48" s="100">
        <v>5205.6000000000004</v>
      </c>
      <c r="BP48" s="100">
        <v>9</v>
      </c>
      <c r="BQ48" s="100">
        <v>7808.4000000000005</v>
      </c>
      <c r="BR48" s="100">
        <v>8</v>
      </c>
      <c r="BS48" s="100">
        <v>6940.8</v>
      </c>
      <c r="BT48" s="100">
        <v>11</v>
      </c>
      <c r="BU48" s="100">
        <v>9543.6</v>
      </c>
      <c r="BV48" s="100">
        <v>11</v>
      </c>
      <c r="BW48" s="100">
        <v>9543.6</v>
      </c>
      <c r="BX48" s="100">
        <v>13</v>
      </c>
      <c r="BY48" s="100">
        <v>11278.800000000001</v>
      </c>
      <c r="BZ48" s="100">
        <v>12</v>
      </c>
      <c r="CA48" s="100">
        <v>10411.200000000001</v>
      </c>
      <c r="CB48" s="100">
        <v>13</v>
      </c>
      <c r="CC48" s="100">
        <v>11278.800000000001</v>
      </c>
      <c r="CD48" s="100">
        <v>14</v>
      </c>
      <c r="CE48" s="100">
        <v>12146.4</v>
      </c>
      <c r="CF48" s="100">
        <v>44</v>
      </c>
      <c r="CG48" s="100">
        <v>38174.400000000001</v>
      </c>
      <c r="CH48" s="100">
        <v>48</v>
      </c>
      <c r="CI48" s="100">
        <v>41644.800000000003</v>
      </c>
      <c r="CJ48" s="100">
        <v>59</v>
      </c>
      <c r="CK48" s="100">
        <v>51188.4</v>
      </c>
      <c r="CL48" s="100">
        <v>45</v>
      </c>
      <c r="CM48" s="100">
        <v>39042</v>
      </c>
      <c r="CN48" s="100">
        <v>8.8608726667787785</v>
      </c>
      <c r="CO48" s="100">
        <v>7687.6931256972684</v>
      </c>
      <c r="CP48" s="100">
        <v>9.7439930228798062</v>
      </c>
      <c r="CQ48" s="100">
        <v>8453.8883466505195</v>
      </c>
      <c r="CR48" s="100">
        <v>8.3446279717779142</v>
      </c>
      <c r="CS48" s="100">
        <v>7239.7992283145186</v>
      </c>
      <c r="CT48" s="100">
        <v>9.5791370261046414</v>
      </c>
      <c r="CU48" s="100">
        <v>8310.8592838483873</v>
      </c>
    </row>
    <row r="49" spans="2:99">
      <c r="B49" s="99" t="s">
        <v>129</v>
      </c>
      <c r="C49" s="99" t="s">
        <v>215</v>
      </c>
      <c r="D49" s="100">
        <v>10</v>
      </c>
      <c r="E49" s="100">
        <v>9852</v>
      </c>
      <c r="F49" s="100">
        <v>9</v>
      </c>
      <c r="G49" s="100">
        <v>8866.7999999999993</v>
      </c>
      <c r="H49" s="100">
        <v>6</v>
      </c>
      <c r="I49" s="100">
        <v>5911.2</v>
      </c>
      <c r="J49" s="100">
        <v>7.4689662194476583</v>
      </c>
      <c r="K49" s="100">
        <v>7358.4255193998324</v>
      </c>
      <c r="L49" s="100">
        <v>10.572079010996182</v>
      </c>
      <c r="M49" s="100">
        <v>10415.612241633438</v>
      </c>
      <c r="N49" s="100">
        <v>15.676912070965333</v>
      </c>
      <c r="O49" s="100">
        <v>15444.893772315045</v>
      </c>
      <c r="P49" s="100">
        <v>9.6197086715310824</v>
      </c>
      <c r="Q49" s="100">
        <v>9477.336983192421</v>
      </c>
      <c r="R49" s="100">
        <v>10.569838075067475</v>
      </c>
      <c r="S49" s="100">
        <v>10413.404471556476</v>
      </c>
      <c r="T49" s="100">
        <v>4.3212358057624254</v>
      </c>
      <c r="U49" s="100">
        <v>4257.2815158371413</v>
      </c>
      <c r="V49" s="100">
        <v>4.5744027491458077</v>
      </c>
      <c r="W49" s="100">
        <v>4506.7015884584498</v>
      </c>
      <c r="X49" s="100">
        <v>4.4702085759797754</v>
      </c>
      <c r="Y49" s="100">
        <v>4404.0494890552745</v>
      </c>
      <c r="Z49" s="100">
        <v>3.5216781209575627</v>
      </c>
      <c r="AA49" s="100">
        <v>3469.5572847673907</v>
      </c>
      <c r="AB49" s="100">
        <v>6.3705029248062335</v>
      </c>
      <c r="AC49" s="100">
        <v>6276.2194815191006</v>
      </c>
      <c r="AD49" s="100">
        <v>8.4127419600238067</v>
      </c>
      <c r="AE49" s="100">
        <v>8288.2333790154535</v>
      </c>
      <c r="AF49" s="100">
        <v>7.2673001836178148</v>
      </c>
      <c r="AG49" s="100">
        <v>7159.7441409002704</v>
      </c>
      <c r="AH49" s="100">
        <v>6.3068190557419603</v>
      </c>
      <c r="AI49" s="100">
        <v>6213.4781337169788</v>
      </c>
      <c r="AJ49" s="100">
        <v>13.402961355030738</v>
      </c>
      <c r="AK49" s="100">
        <v>13204.597526976282</v>
      </c>
      <c r="AL49" s="100">
        <v>14.468108992820225</v>
      </c>
      <c r="AM49" s="100">
        <v>14253.980979726484</v>
      </c>
      <c r="AN49" s="100">
        <v>9.3519995155250051</v>
      </c>
      <c r="AO49" s="100">
        <v>9213.5899226952351</v>
      </c>
      <c r="AP49" s="100">
        <v>13.409463417354864</v>
      </c>
      <c r="AQ49" s="100">
        <v>13211.003358778011</v>
      </c>
      <c r="AR49" s="100">
        <v>35.69008012383668</v>
      </c>
      <c r="AS49" s="100">
        <v>35161.866938003892</v>
      </c>
      <c r="AT49" s="100">
        <v>45</v>
      </c>
      <c r="AU49" s="100">
        <v>44334</v>
      </c>
      <c r="AV49" s="100">
        <v>49</v>
      </c>
      <c r="AW49" s="100">
        <v>48274.799999999996</v>
      </c>
      <c r="AX49" s="100">
        <v>34.867148767399897</v>
      </c>
      <c r="AY49" s="100">
        <v>34351.114965642373</v>
      </c>
      <c r="AZ49" s="100">
        <v>16.662691873594252</v>
      </c>
      <c r="BA49" s="100">
        <v>16416.084033865056</v>
      </c>
      <c r="BB49" s="100">
        <v>20</v>
      </c>
      <c r="BC49" s="100">
        <v>19704</v>
      </c>
      <c r="BD49" s="100">
        <v>11</v>
      </c>
      <c r="BE49" s="100">
        <v>10837.199999999999</v>
      </c>
      <c r="BF49" s="100">
        <v>18</v>
      </c>
      <c r="BG49" s="100">
        <v>17733.599999999999</v>
      </c>
      <c r="BH49" s="100">
        <v>23.90465210109398</v>
      </c>
      <c r="BI49" s="100">
        <v>23550.863249997787</v>
      </c>
      <c r="BJ49" s="100">
        <v>19.646004760453533</v>
      </c>
      <c r="BK49" s="100">
        <v>19355.243889998819</v>
      </c>
      <c r="BL49" s="100">
        <v>24.166193838534312</v>
      </c>
      <c r="BM49" s="100">
        <v>23808.534169724004</v>
      </c>
      <c r="BN49" s="100">
        <v>23</v>
      </c>
      <c r="BO49" s="100">
        <v>22659.599999999999</v>
      </c>
      <c r="BP49" s="100">
        <v>5.1843348948136132</v>
      </c>
      <c r="BQ49" s="100">
        <v>5107.6067383703712</v>
      </c>
      <c r="BR49" s="100">
        <v>3.7123785784456782</v>
      </c>
      <c r="BS49" s="100">
        <v>3657.435375484682</v>
      </c>
      <c r="BT49" s="100">
        <v>4.9567979079178599</v>
      </c>
      <c r="BU49" s="100">
        <v>4883.4372988806754</v>
      </c>
      <c r="BV49" s="100">
        <v>3.6251855012045731</v>
      </c>
      <c r="BW49" s="100">
        <v>3571.5327557867449</v>
      </c>
      <c r="BX49" s="100">
        <v>21.524454489157673</v>
      </c>
      <c r="BY49" s="100">
        <v>21205.892562718138</v>
      </c>
      <c r="BZ49" s="100">
        <v>20.465260885671157</v>
      </c>
      <c r="CA49" s="100">
        <v>20162.375024563222</v>
      </c>
      <c r="CB49" s="100">
        <v>13.506742226285361</v>
      </c>
      <c r="CC49" s="100">
        <v>13306.842441336337</v>
      </c>
      <c r="CD49" s="100">
        <v>17.416674274201785</v>
      </c>
      <c r="CE49" s="100">
        <v>17158.907494943596</v>
      </c>
      <c r="CF49" s="100">
        <v>48.238957316938567</v>
      </c>
      <c r="CG49" s="100">
        <v>47525.020748647876</v>
      </c>
      <c r="CH49" s="100">
        <v>52.230974523626877</v>
      </c>
      <c r="CI49" s="100">
        <v>51457.956100677198</v>
      </c>
      <c r="CJ49" s="100">
        <v>41.187989232158849</v>
      </c>
      <c r="CK49" s="100">
        <v>40578.406991522897</v>
      </c>
      <c r="CL49" s="100">
        <v>32.198018288998767</v>
      </c>
      <c r="CM49" s="100">
        <v>31721.487618321582</v>
      </c>
      <c r="CN49" s="100">
        <v>35</v>
      </c>
      <c r="CO49" s="100">
        <v>34482</v>
      </c>
      <c r="CP49" s="100">
        <v>60</v>
      </c>
      <c r="CQ49" s="100">
        <v>59111.999999999993</v>
      </c>
      <c r="CR49" s="100">
        <v>59.193825213855092</v>
      </c>
      <c r="CS49" s="100">
        <v>58317.756600690031</v>
      </c>
      <c r="CT49" s="100">
        <v>33.018525118815369</v>
      </c>
      <c r="CU49" s="100">
        <v>32529.850947056901</v>
      </c>
    </row>
    <row r="50" spans="2:99">
      <c r="C50" s="99" t="s">
        <v>216</v>
      </c>
      <c r="D50" s="100">
        <v>10</v>
      </c>
      <c r="E50" s="100">
        <v>2820</v>
      </c>
      <c r="F50" s="100">
        <v>10</v>
      </c>
      <c r="G50" s="100">
        <v>2820</v>
      </c>
      <c r="H50" s="100">
        <v>6</v>
      </c>
      <c r="I50" s="100">
        <v>1692</v>
      </c>
      <c r="J50" s="100">
        <v>7</v>
      </c>
      <c r="K50" s="100">
        <v>1974</v>
      </c>
      <c r="L50" s="100">
        <v>10</v>
      </c>
      <c r="M50" s="100">
        <v>2820</v>
      </c>
      <c r="N50" s="100">
        <v>15</v>
      </c>
      <c r="O50" s="100">
        <v>4230</v>
      </c>
      <c r="P50" s="100">
        <v>9</v>
      </c>
      <c r="Q50" s="100">
        <v>2538</v>
      </c>
      <c r="R50" s="100">
        <v>9</v>
      </c>
      <c r="S50" s="100">
        <v>2538</v>
      </c>
      <c r="T50" s="100">
        <v>5</v>
      </c>
      <c r="U50" s="100">
        <v>1410</v>
      </c>
      <c r="V50" s="100">
        <v>4</v>
      </c>
      <c r="W50" s="100">
        <v>1128</v>
      </c>
      <c r="X50" s="100">
        <v>4</v>
      </c>
      <c r="Y50" s="100">
        <v>1128</v>
      </c>
      <c r="Z50" s="100">
        <v>3</v>
      </c>
      <c r="AA50" s="100">
        <v>846</v>
      </c>
      <c r="AB50" s="100">
        <v>7</v>
      </c>
      <c r="AC50" s="100">
        <v>1974</v>
      </c>
      <c r="AD50" s="100">
        <v>9</v>
      </c>
      <c r="AE50" s="100">
        <v>2538</v>
      </c>
      <c r="AF50" s="100">
        <v>6</v>
      </c>
      <c r="AG50" s="100">
        <v>1692</v>
      </c>
      <c r="AH50" s="100">
        <v>6</v>
      </c>
      <c r="AI50" s="100">
        <v>1692</v>
      </c>
      <c r="AJ50" s="100">
        <v>13</v>
      </c>
      <c r="AK50" s="100">
        <v>3666</v>
      </c>
      <c r="AL50" s="100">
        <v>16</v>
      </c>
      <c r="AM50" s="100">
        <v>4512</v>
      </c>
      <c r="AN50" s="100">
        <v>11</v>
      </c>
      <c r="AO50" s="100">
        <v>3102</v>
      </c>
      <c r="AP50" s="100">
        <v>14</v>
      </c>
      <c r="AQ50" s="100">
        <v>3948</v>
      </c>
      <c r="AR50" s="100">
        <v>41</v>
      </c>
      <c r="AS50" s="100">
        <v>11562</v>
      </c>
      <c r="AT50" s="100">
        <v>48</v>
      </c>
      <c r="AU50" s="100">
        <v>13536</v>
      </c>
      <c r="AV50" s="100">
        <v>53</v>
      </c>
      <c r="AW50" s="100">
        <v>14946</v>
      </c>
      <c r="AX50" s="100">
        <v>44</v>
      </c>
      <c r="AY50" s="100">
        <v>12408</v>
      </c>
      <c r="AZ50" s="100">
        <v>16</v>
      </c>
      <c r="BA50" s="100">
        <v>4512</v>
      </c>
      <c r="BB50" s="100">
        <v>19</v>
      </c>
      <c r="BC50" s="100">
        <v>5358</v>
      </c>
      <c r="BD50" s="100">
        <v>13</v>
      </c>
      <c r="BE50" s="100">
        <v>3666</v>
      </c>
      <c r="BF50" s="100">
        <v>19</v>
      </c>
      <c r="BG50" s="100">
        <v>5358</v>
      </c>
      <c r="BH50" s="100">
        <v>27</v>
      </c>
      <c r="BI50" s="100">
        <v>7614</v>
      </c>
      <c r="BJ50" s="100">
        <v>22</v>
      </c>
      <c r="BK50" s="100">
        <v>6204</v>
      </c>
      <c r="BL50" s="100">
        <v>26</v>
      </c>
      <c r="BM50" s="100">
        <v>7332</v>
      </c>
      <c r="BN50" s="100">
        <v>24</v>
      </c>
      <c r="BO50" s="100">
        <v>6768</v>
      </c>
      <c r="BP50" s="100">
        <v>4</v>
      </c>
      <c r="BQ50" s="100">
        <v>1128</v>
      </c>
      <c r="BR50" s="100">
        <v>3</v>
      </c>
      <c r="BS50" s="100">
        <v>846</v>
      </c>
      <c r="BT50" s="100">
        <v>4</v>
      </c>
      <c r="BU50" s="100">
        <v>1128</v>
      </c>
      <c r="BV50" s="100">
        <v>3</v>
      </c>
      <c r="BW50" s="100">
        <v>846</v>
      </c>
      <c r="BX50" s="100">
        <v>21</v>
      </c>
      <c r="BY50" s="100">
        <v>5922</v>
      </c>
      <c r="BZ50" s="100">
        <v>22</v>
      </c>
      <c r="CA50" s="100">
        <v>6204</v>
      </c>
      <c r="CB50" s="100">
        <v>14</v>
      </c>
      <c r="CC50" s="100">
        <v>3948</v>
      </c>
      <c r="CD50" s="100">
        <v>21</v>
      </c>
      <c r="CE50" s="100">
        <v>5922</v>
      </c>
      <c r="CF50" s="100">
        <v>51</v>
      </c>
      <c r="CG50" s="100">
        <v>14382</v>
      </c>
      <c r="CH50" s="100">
        <v>54</v>
      </c>
      <c r="CI50" s="100">
        <v>15228</v>
      </c>
      <c r="CJ50" s="100">
        <v>43</v>
      </c>
      <c r="CK50" s="100">
        <v>12126</v>
      </c>
      <c r="CL50" s="100">
        <v>37</v>
      </c>
      <c r="CM50" s="100">
        <v>10434</v>
      </c>
      <c r="CN50" s="100">
        <v>38</v>
      </c>
      <c r="CO50" s="100">
        <v>10716</v>
      </c>
      <c r="CP50" s="100">
        <v>69</v>
      </c>
      <c r="CQ50" s="100">
        <v>19458</v>
      </c>
      <c r="CR50" s="100">
        <v>63.490137559861921</v>
      </c>
      <c r="CS50" s="100">
        <v>17904.218791881063</v>
      </c>
      <c r="CT50" s="100">
        <v>42</v>
      </c>
      <c r="CU50" s="100">
        <v>11844</v>
      </c>
    </row>
    <row r="51" spans="2:99">
      <c r="C51" s="99" t="s">
        <v>217</v>
      </c>
      <c r="D51" s="100">
        <v>11</v>
      </c>
      <c r="E51" s="100">
        <v>9398.4</v>
      </c>
      <c r="F51" s="100">
        <v>10</v>
      </c>
      <c r="G51" s="100">
        <v>8544</v>
      </c>
      <c r="H51" s="100">
        <v>6</v>
      </c>
      <c r="I51" s="100">
        <v>5126.3999999999996</v>
      </c>
      <c r="J51" s="100">
        <v>8</v>
      </c>
      <c r="K51" s="100">
        <v>6835.2</v>
      </c>
      <c r="L51" s="100">
        <v>9</v>
      </c>
      <c r="M51" s="100">
        <v>7689.5999999999995</v>
      </c>
      <c r="N51" s="100">
        <v>15</v>
      </c>
      <c r="O51" s="100">
        <v>12816</v>
      </c>
      <c r="P51" s="100">
        <v>8</v>
      </c>
      <c r="Q51" s="100">
        <v>6835.2</v>
      </c>
      <c r="R51" s="100">
        <v>9</v>
      </c>
      <c r="S51" s="100">
        <v>7689.5999999999995</v>
      </c>
      <c r="T51" s="100">
        <v>5</v>
      </c>
      <c r="U51" s="100">
        <v>4272</v>
      </c>
      <c r="V51" s="100">
        <v>4</v>
      </c>
      <c r="W51" s="100">
        <v>3417.6</v>
      </c>
      <c r="X51" s="100">
        <v>4</v>
      </c>
      <c r="Y51" s="100">
        <v>3417.6</v>
      </c>
      <c r="Z51" s="100">
        <v>3</v>
      </c>
      <c r="AA51" s="100">
        <v>2563.1999999999998</v>
      </c>
      <c r="AB51" s="100">
        <v>6</v>
      </c>
      <c r="AC51" s="100">
        <v>5126.3999999999996</v>
      </c>
      <c r="AD51" s="100">
        <v>7</v>
      </c>
      <c r="AE51" s="100">
        <v>5980.8</v>
      </c>
      <c r="AF51" s="100">
        <v>6</v>
      </c>
      <c r="AG51" s="100">
        <v>5126.3999999999996</v>
      </c>
      <c r="AH51" s="100">
        <v>6</v>
      </c>
      <c r="AI51" s="100">
        <v>5126.3999999999996</v>
      </c>
      <c r="AJ51" s="100">
        <v>13</v>
      </c>
      <c r="AK51" s="100">
        <v>11107.199999999999</v>
      </c>
      <c r="AL51" s="100">
        <v>16</v>
      </c>
      <c r="AM51" s="100">
        <v>13670.4</v>
      </c>
      <c r="AN51" s="100">
        <v>9</v>
      </c>
      <c r="AO51" s="100">
        <v>7689.5999999999995</v>
      </c>
      <c r="AP51" s="100">
        <v>13</v>
      </c>
      <c r="AQ51" s="100">
        <v>11107.199999999999</v>
      </c>
      <c r="AR51" s="100">
        <v>42</v>
      </c>
      <c r="AS51" s="100">
        <v>35884.799999999996</v>
      </c>
      <c r="AT51" s="100">
        <v>44</v>
      </c>
      <c r="AU51" s="100">
        <v>37593.599999999999</v>
      </c>
      <c r="AV51" s="100">
        <v>44</v>
      </c>
      <c r="AW51" s="100">
        <v>37593.599999999999</v>
      </c>
      <c r="AX51" s="100">
        <v>34</v>
      </c>
      <c r="AY51" s="100">
        <v>29049.599999999999</v>
      </c>
      <c r="AZ51" s="100">
        <v>16</v>
      </c>
      <c r="BA51" s="100">
        <v>13670.4</v>
      </c>
      <c r="BB51" s="100">
        <v>18</v>
      </c>
      <c r="BC51" s="100">
        <v>15379.199999999999</v>
      </c>
      <c r="BD51" s="100">
        <v>11</v>
      </c>
      <c r="BE51" s="100">
        <v>9398.4</v>
      </c>
      <c r="BF51" s="100">
        <v>17</v>
      </c>
      <c r="BG51" s="100">
        <v>14524.8</v>
      </c>
      <c r="BH51" s="100">
        <v>25</v>
      </c>
      <c r="BI51" s="100">
        <v>21360</v>
      </c>
      <c r="BJ51" s="100">
        <v>18</v>
      </c>
      <c r="BK51" s="100">
        <v>15379.199999999999</v>
      </c>
      <c r="BL51" s="100">
        <v>24</v>
      </c>
      <c r="BM51" s="100">
        <v>20505.599999999999</v>
      </c>
      <c r="BN51" s="100">
        <v>19</v>
      </c>
      <c r="BO51" s="100">
        <v>16233.6</v>
      </c>
      <c r="BP51" s="100">
        <v>4</v>
      </c>
      <c r="BQ51" s="100">
        <v>3417.6</v>
      </c>
      <c r="BR51" s="100">
        <v>2</v>
      </c>
      <c r="BS51" s="100">
        <v>1708.8</v>
      </c>
      <c r="BT51" s="100">
        <v>4</v>
      </c>
      <c r="BU51" s="100">
        <v>3417.6</v>
      </c>
      <c r="BV51" s="100">
        <v>4</v>
      </c>
      <c r="BW51" s="100">
        <v>3417.6</v>
      </c>
      <c r="BX51" s="100">
        <v>20</v>
      </c>
      <c r="BY51" s="100">
        <v>17088</v>
      </c>
      <c r="BZ51" s="100">
        <v>22</v>
      </c>
      <c r="CA51" s="100">
        <v>18796.8</v>
      </c>
      <c r="CB51" s="100">
        <v>14</v>
      </c>
      <c r="CC51" s="100">
        <v>11961.6</v>
      </c>
      <c r="CD51" s="100">
        <v>20</v>
      </c>
      <c r="CE51" s="100">
        <v>17088</v>
      </c>
      <c r="CF51" s="100">
        <v>46</v>
      </c>
      <c r="CG51" s="100">
        <v>39302.400000000001</v>
      </c>
      <c r="CH51" s="100">
        <v>46</v>
      </c>
      <c r="CI51" s="100">
        <v>39302.400000000001</v>
      </c>
      <c r="CJ51" s="100">
        <v>38</v>
      </c>
      <c r="CK51" s="100">
        <v>32467.200000000001</v>
      </c>
      <c r="CL51" s="100">
        <v>34</v>
      </c>
      <c r="CM51" s="100">
        <v>29049.599999999999</v>
      </c>
      <c r="CN51" s="100">
        <v>34</v>
      </c>
      <c r="CO51" s="100">
        <v>29049.599999999999</v>
      </c>
      <c r="CP51" s="100">
        <v>65</v>
      </c>
      <c r="CQ51" s="100">
        <v>55536</v>
      </c>
      <c r="CR51" s="100">
        <v>57.444187163624868</v>
      </c>
      <c r="CS51" s="100">
        <v>49080.313512601089</v>
      </c>
      <c r="CT51" s="100">
        <v>38</v>
      </c>
      <c r="CU51" s="100">
        <v>32467.200000000001</v>
      </c>
    </row>
    <row r="52" spans="2:99">
      <c r="C52" s="99" t="s">
        <v>218</v>
      </c>
      <c r="D52" s="100">
        <v>11</v>
      </c>
      <c r="E52" s="100">
        <v>5940</v>
      </c>
      <c r="F52" s="100">
        <v>9</v>
      </c>
      <c r="G52" s="100">
        <v>4860</v>
      </c>
      <c r="H52" s="100">
        <v>6</v>
      </c>
      <c r="I52" s="100">
        <v>3240</v>
      </c>
      <c r="J52" s="100">
        <v>7</v>
      </c>
      <c r="K52" s="100">
        <v>3780</v>
      </c>
      <c r="L52" s="100">
        <v>10</v>
      </c>
      <c r="M52" s="100">
        <v>5400</v>
      </c>
      <c r="N52" s="100">
        <v>15</v>
      </c>
      <c r="O52" s="100">
        <v>8100</v>
      </c>
      <c r="P52" s="100">
        <v>9</v>
      </c>
      <c r="Q52" s="100">
        <v>4860</v>
      </c>
      <c r="R52" s="100">
        <v>10</v>
      </c>
      <c r="S52" s="100">
        <v>5400</v>
      </c>
      <c r="T52" s="100">
        <v>5</v>
      </c>
      <c r="U52" s="100">
        <v>2700</v>
      </c>
      <c r="V52" s="100">
        <v>4</v>
      </c>
      <c r="W52" s="100">
        <v>2160</v>
      </c>
      <c r="X52" s="100">
        <v>5</v>
      </c>
      <c r="Y52" s="100">
        <v>2700</v>
      </c>
      <c r="Z52" s="100">
        <v>3</v>
      </c>
      <c r="AA52" s="100">
        <v>1620</v>
      </c>
      <c r="AB52" s="100">
        <v>7</v>
      </c>
      <c r="AC52" s="100">
        <v>3780</v>
      </c>
      <c r="AD52" s="100">
        <v>8</v>
      </c>
      <c r="AE52" s="100">
        <v>4320</v>
      </c>
      <c r="AF52" s="100">
        <v>7</v>
      </c>
      <c r="AG52" s="100">
        <v>3780</v>
      </c>
      <c r="AH52" s="100">
        <v>5</v>
      </c>
      <c r="AI52" s="100">
        <v>2700</v>
      </c>
      <c r="AJ52" s="100">
        <v>14</v>
      </c>
      <c r="AK52" s="100">
        <v>7560</v>
      </c>
      <c r="AL52" s="100">
        <v>14</v>
      </c>
      <c r="AM52" s="100">
        <v>7560</v>
      </c>
      <c r="AN52" s="100">
        <v>10</v>
      </c>
      <c r="AO52" s="100">
        <v>5400</v>
      </c>
      <c r="AP52" s="100">
        <v>14</v>
      </c>
      <c r="AQ52" s="100">
        <v>7560</v>
      </c>
      <c r="AR52" s="100">
        <v>37</v>
      </c>
      <c r="AS52" s="100">
        <v>19980</v>
      </c>
      <c r="AT52" s="100">
        <v>44</v>
      </c>
      <c r="AU52" s="100">
        <v>23760</v>
      </c>
      <c r="AV52" s="100">
        <v>51</v>
      </c>
      <c r="AW52" s="100">
        <v>27540</v>
      </c>
      <c r="AX52" s="100">
        <v>40</v>
      </c>
      <c r="AY52" s="100">
        <v>21600</v>
      </c>
      <c r="AZ52" s="100">
        <v>16</v>
      </c>
      <c r="BA52" s="100">
        <v>8640</v>
      </c>
      <c r="BB52" s="100">
        <v>18</v>
      </c>
      <c r="BC52" s="100">
        <v>9720</v>
      </c>
      <c r="BD52" s="100">
        <v>12</v>
      </c>
      <c r="BE52" s="100">
        <v>6480</v>
      </c>
      <c r="BF52" s="100">
        <v>17</v>
      </c>
      <c r="BG52" s="100">
        <v>9180</v>
      </c>
      <c r="BH52" s="100">
        <v>23</v>
      </c>
      <c r="BI52" s="100">
        <v>12420</v>
      </c>
      <c r="BJ52" s="100">
        <v>20</v>
      </c>
      <c r="BK52" s="100">
        <v>10800</v>
      </c>
      <c r="BL52" s="100">
        <v>26</v>
      </c>
      <c r="BM52" s="100">
        <v>14040</v>
      </c>
      <c r="BN52" s="100">
        <v>24</v>
      </c>
      <c r="BO52" s="100">
        <v>12960</v>
      </c>
      <c r="BP52" s="100">
        <v>4</v>
      </c>
      <c r="BQ52" s="100">
        <v>2160</v>
      </c>
      <c r="BR52" s="100">
        <v>3</v>
      </c>
      <c r="BS52" s="100">
        <v>1620</v>
      </c>
      <c r="BT52" s="100">
        <v>3</v>
      </c>
      <c r="BU52" s="100">
        <v>1620</v>
      </c>
      <c r="BV52" s="100">
        <v>3</v>
      </c>
      <c r="BW52" s="100">
        <v>1620</v>
      </c>
      <c r="BX52" s="100">
        <v>24</v>
      </c>
      <c r="BY52" s="100">
        <v>12960</v>
      </c>
      <c r="BZ52" s="100">
        <v>23</v>
      </c>
      <c r="CA52" s="100">
        <v>12420</v>
      </c>
      <c r="CB52" s="100">
        <v>14</v>
      </c>
      <c r="CC52" s="100">
        <v>7560</v>
      </c>
      <c r="CD52" s="100">
        <v>20</v>
      </c>
      <c r="CE52" s="100">
        <v>10800</v>
      </c>
      <c r="CF52" s="100">
        <v>45</v>
      </c>
      <c r="CG52" s="100">
        <v>24300</v>
      </c>
      <c r="CH52" s="100">
        <v>51</v>
      </c>
      <c r="CI52" s="100">
        <v>27540</v>
      </c>
      <c r="CJ52" s="100">
        <v>45</v>
      </c>
      <c r="CK52" s="100">
        <v>24300</v>
      </c>
      <c r="CL52" s="100">
        <v>35</v>
      </c>
      <c r="CM52" s="100">
        <v>18900</v>
      </c>
      <c r="CN52" s="100">
        <v>40</v>
      </c>
      <c r="CO52" s="100">
        <v>21600</v>
      </c>
      <c r="CP52" s="100">
        <v>73</v>
      </c>
      <c r="CQ52" s="100">
        <v>39420</v>
      </c>
      <c r="CR52" s="100">
        <v>56.474820761116234</v>
      </c>
      <c r="CS52" s="100">
        <v>30496.403211002766</v>
      </c>
      <c r="CT52" s="100">
        <v>37</v>
      </c>
      <c r="CU52" s="100">
        <v>19980</v>
      </c>
    </row>
    <row r="53" spans="2:99">
      <c r="C53" s="99" t="s">
        <v>219</v>
      </c>
      <c r="D53" s="100">
        <v>10</v>
      </c>
      <c r="E53" s="100">
        <v>4068</v>
      </c>
      <c r="F53" s="100">
        <v>10</v>
      </c>
      <c r="G53" s="100">
        <v>4068</v>
      </c>
      <c r="H53" s="100">
        <v>5</v>
      </c>
      <c r="I53" s="100">
        <v>2034</v>
      </c>
      <c r="J53" s="100">
        <v>8</v>
      </c>
      <c r="K53" s="100">
        <v>3254.4</v>
      </c>
      <c r="L53" s="100">
        <v>10</v>
      </c>
      <c r="M53" s="100">
        <v>4068</v>
      </c>
      <c r="N53" s="100">
        <v>14</v>
      </c>
      <c r="O53" s="100">
        <v>5695.2</v>
      </c>
      <c r="P53" s="100">
        <v>8</v>
      </c>
      <c r="Q53" s="100">
        <v>3254.4</v>
      </c>
      <c r="R53" s="100">
        <v>9</v>
      </c>
      <c r="S53" s="100">
        <v>3661.2000000000003</v>
      </c>
      <c r="T53" s="100">
        <v>5</v>
      </c>
      <c r="U53" s="100">
        <v>2034</v>
      </c>
      <c r="V53" s="100">
        <v>4</v>
      </c>
      <c r="W53" s="100">
        <v>1627.2</v>
      </c>
      <c r="X53" s="100">
        <v>5</v>
      </c>
      <c r="Y53" s="100">
        <v>2034</v>
      </c>
      <c r="Z53" s="100">
        <v>3</v>
      </c>
      <c r="AA53" s="100">
        <v>1220.4000000000001</v>
      </c>
      <c r="AB53" s="100">
        <v>7</v>
      </c>
      <c r="AC53" s="100">
        <v>2847.6</v>
      </c>
      <c r="AD53" s="100">
        <v>9</v>
      </c>
      <c r="AE53" s="100">
        <v>3661.2000000000003</v>
      </c>
      <c r="AF53" s="100">
        <v>7</v>
      </c>
      <c r="AG53" s="100">
        <v>2847.6</v>
      </c>
      <c r="AH53" s="100">
        <v>6</v>
      </c>
      <c r="AI53" s="100">
        <v>2440.8000000000002</v>
      </c>
      <c r="AJ53" s="100">
        <v>14</v>
      </c>
      <c r="AK53" s="100">
        <v>5695.2</v>
      </c>
      <c r="AL53" s="100">
        <v>14</v>
      </c>
      <c r="AM53" s="100">
        <v>5695.2</v>
      </c>
      <c r="AN53" s="100">
        <v>10</v>
      </c>
      <c r="AO53" s="100">
        <v>4068</v>
      </c>
      <c r="AP53" s="100">
        <v>14</v>
      </c>
      <c r="AQ53" s="100">
        <v>5695.2</v>
      </c>
      <c r="AR53" s="100">
        <v>42</v>
      </c>
      <c r="AS53" s="100">
        <v>17085.600000000002</v>
      </c>
      <c r="AT53" s="100">
        <v>47</v>
      </c>
      <c r="AU53" s="100">
        <v>19119.600000000002</v>
      </c>
      <c r="AV53" s="100">
        <v>48</v>
      </c>
      <c r="AW53" s="100">
        <v>19526.400000000001</v>
      </c>
      <c r="AX53" s="100">
        <v>42</v>
      </c>
      <c r="AY53" s="100">
        <v>17085.600000000002</v>
      </c>
      <c r="AZ53" s="100">
        <v>15</v>
      </c>
      <c r="BA53" s="100">
        <v>6102</v>
      </c>
      <c r="BB53" s="100">
        <v>18</v>
      </c>
      <c r="BC53" s="100">
        <v>7322.4000000000005</v>
      </c>
      <c r="BD53" s="100">
        <v>13</v>
      </c>
      <c r="BE53" s="100">
        <v>5288.4000000000005</v>
      </c>
      <c r="BF53" s="100">
        <v>17</v>
      </c>
      <c r="BG53" s="100">
        <v>6915.6</v>
      </c>
      <c r="BH53" s="100">
        <v>27</v>
      </c>
      <c r="BI53" s="100">
        <v>10983.6</v>
      </c>
      <c r="BJ53" s="100">
        <v>19</v>
      </c>
      <c r="BK53" s="100">
        <v>7729.2</v>
      </c>
      <c r="BL53" s="100">
        <v>24</v>
      </c>
      <c r="BM53" s="100">
        <v>9763.2000000000007</v>
      </c>
      <c r="BN53" s="100">
        <v>25</v>
      </c>
      <c r="BO53" s="100">
        <v>10170</v>
      </c>
      <c r="BP53" s="100">
        <v>5</v>
      </c>
      <c r="BQ53" s="100">
        <v>2034</v>
      </c>
      <c r="BR53" s="100">
        <v>3</v>
      </c>
      <c r="BS53" s="100">
        <v>1220.4000000000001</v>
      </c>
      <c r="BT53" s="100">
        <v>3</v>
      </c>
      <c r="BU53" s="100">
        <v>1220.4000000000001</v>
      </c>
      <c r="BV53" s="100">
        <v>4</v>
      </c>
      <c r="BW53" s="100">
        <v>1627.2</v>
      </c>
      <c r="BX53" s="100">
        <v>21</v>
      </c>
      <c r="BY53" s="100">
        <v>8542.8000000000011</v>
      </c>
      <c r="BZ53" s="100">
        <v>25</v>
      </c>
      <c r="CA53" s="100">
        <v>10170</v>
      </c>
      <c r="CB53" s="100">
        <v>16</v>
      </c>
      <c r="CC53" s="100">
        <v>6508.8</v>
      </c>
      <c r="CD53" s="100">
        <v>19</v>
      </c>
      <c r="CE53" s="100">
        <v>7729.2</v>
      </c>
      <c r="CF53" s="100">
        <v>51</v>
      </c>
      <c r="CG53" s="100">
        <v>20746.8</v>
      </c>
      <c r="CH53" s="100">
        <v>52</v>
      </c>
      <c r="CI53" s="100">
        <v>21153.600000000002</v>
      </c>
      <c r="CJ53" s="100">
        <v>42</v>
      </c>
      <c r="CK53" s="100">
        <v>17085.600000000002</v>
      </c>
      <c r="CL53" s="100">
        <v>35</v>
      </c>
      <c r="CM53" s="100">
        <v>14238</v>
      </c>
      <c r="CN53" s="100">
        <v>39</v>
      </c>
      <c r="CO53" s="100">
        <v>15865.2</v>
      </c>
      <c r="CP53" s="100">
        <v>71</v>
      </c>
      <c r="CQ53" s="100">
        <v>28882.799999999999</v>
      </c>
      <c r="CR53" s="100">
        <v>67.505454358607608</v>
      </c>
      <c r="CS53" s="100">
        <v>27461.218833081577</v>
      </c>
      <c r="CT53" s="100">
        <v>41</v>
      </c>
      <c r="CU53" s="100">
        <v>16678.8</v>
      </c>
    </row>
    <row r="54" spans="2:99">
      <c r="C54" s="99" t="s">
        <v>220</v>
      </c>
      <c r="D54" s="100">
        <v>10</v>
      </c>
      <c r="E54" s="100">
        <v>3348</v>
      </c>
      <c r="F54" s="100">
        <v>11</v>
      </c>
      <c r="G54" s="100">
        <v>3682.8</v>
      </c>
      <c r="H54" s="100">
        <v>6</v>
      </c>
      <c r="I54" s="100">
        <v>2008.8000000000002</v>
      </c>
      <c r="J54" s="100">
        <v>8</v>
      </c>
      <c r="K54" s="100">
        <v>2678.4</v>
      </c>
      <c r="L54" s="100">
        <v>10</v>
      </c>
      <c r="M54" s="100">
        <v>3348</v>
      </c>
      <c r="N54" s="100">
        <v>16</v>
      </c>
      <c r="O54" s="100">
        <v>5356.8</v>
      </c>
      <c r="P54" s="100">
        <v>8</v>
      </c>
      <c r="Q54" s="100">
        <v>2678.4</v>
      </c>
      <c r="R54" s="100">
        <v>10</v>
      </c>
      <c r="S54" s="100">
        <v>3348</v>
      </c>
      <c r="T54" s="100">
        <v>5</v>
      </c>
      <c r="U54" s="100">
        <v>1674</v>
      </c>
      <c r="V54" s="100">
        <v>4</v>
      </c>
      <c r="W54" s="100">
        <v>1339.2</v>
      </c>
      <c r="X54" s="100">
        <v>5</v>
      </c>
      <c r="Y54" s="100">
        <v>1674</v>
      </c>
      <c r="Z54" s="100">
        <v>3</v>
      </c>
      <c r="AA54" s="100">
        <v>1004.4000000000001</v>
      </c>
      <c r="AB54" s="100">
        <v>7</v>
      </c>
      <c r="AC54" s="100">
        <v>2343.6</v>
      </c>
      <c r="AD54" s="100">
        <v>8</v>
      </c>
      <c r="AE54" s="100">
        <v>2678.4</v>
      </c>
      <c r="AF54" s="100">
        <v>6</v>
      </c>
      <c r="AG54" s="100">
        <v>2008.8000000000002</v>
      </c>
      <c r="AH54" s="100">
        <v>6</v>
      </c>
      <c r="AI54" s="100">
        <v>2008.8000000000002</v>
      </c>
      <c r="AJ54" s="100">
        <v>13</v>
      </c>
      <c r="AK54" s="100">
        <v>4352.4000000000005</v>
      </c>
      <c r="AL54" s="100">
        <v>15</v>
      </c>
      <c r="AM54" s="100">
        <v>5022</v>
      </c>
      <c r="AN54" s="100">
        <v>11</v>
      </c>
      <c r="AO54" s="100">
        <v>3682.8</v>
      </c>
      <c r="AP54" s="100">
        <v>14</v>
      </c>
      <c r="AQ54" s="100">
        <v>4687.2</v>
      </c>
      <c r="AR54" s="100">
        <v>46</v>
      </c>
      <c r="AS54" s="100">
        <v>15400.800000000001</v>
      </c>
      <c r="AT54" s="100">
        <v>49</v>
      </c>
      <c r="AU54" s="100">
        <v>16405.2</v>
      </c>
      <c r="AV54" s="100">
        <v>51</v>
      </c>
      <c r="AW54" s="100">
        <v>17074.8</v>
      </c>
      <c r="AX54" s="100">
        <v>37</v>
      </c>
      <c r="AY54" s="100">
        <v>12387.6</v>
      </c>
      <c r="AZ54" s="100">
        <v>17</v>
      </c>
      <c r="BA54" s="100">
        <v>5691.6</v>
      </c>
      <c r="BB54" s="100">
        <v>21</v>
      </c>
      <c r="BC54" s="100">
        <v>7030.8</v>
      </c>
      <c r="BD54" s="100">
        <v>12</v>
      </c>
      <c r="BE54" s="100">
        <v>4017.6000000000004</v>
      </c>
      <c r="BF54" s="100">
        <v>20</v>
      </c>
      <c r="BG54" s="100">
        <v>6696</v>
      </c>
      <c r="BH54" s="100">
        <v>27</v>
      </c>
      <c r="BI54" s="100">
        <v>9039.6</v>
      </c>
      <c r="BJ54" s="100">
        <v>21</v>
      </c>
      <c r="BK54" s="100">
        <v>7030.8</v>
      </c>
      <c r="BL54" s="100">
        <v>24</v>
      </c>
      <c r="BM54" s="100">
        <v>8035.2000000000007</v>
      </c>
      <c r="BN54" s="100">
        <v>25</v>
      </c>
      <c r="BO54" s="100">
        <v>8370</v>
      </c>
      <c r="BP54" s="100">
        <v>4</v>
      </c>
      <c r="BQ54" s="100">
        <v>1339.2</v>
      </c>
      <c r="BR54" s="100">
        <v>3</v>
      </c>
      <c r="BS54" s="100">
        <v>1004.4000000000001</v>
      </c>
      <c r="BT54" s="100">
        <v>3</v>
      </c>
      <c r="BU54" s="100">
        <v>1004.4000000000001</v>
      </c>
      <c r="BV54" s="100">
        <v>4</v>
      </c>
      <c r="BW54" s="100">
        <v>1339.2</v>
      </c>
      <c r="BX54" s="100">
        <v>21</v>
      </c>
      <c r="BY54" s="100">
        <v>7030.8</v>
      </c>
      <c r="BZ54" s="100">
        <v>23</v>
      </c>
      <c r="CA54" s="100">
        <v>7700.4000000000005</v>
      </c>
      <c r="CB54" s="100">
        <v>15</v>
      </c>
      <c r="CC54" s="100">
        <v>5022</v>
      </c>
      <c r="CD54" s="100">
        <v>18</v>
      </c>
      <c r="CE54" s="100">
        <v>6026.4000000000005</v>
      </c>
      <c r="CF54" s="100">
        <v>53</v>
      </c>
      <c r="CG54" s="100">
        <v>17744.400000000001</v>
      </c>
      <c r="CH54" s="100">
        <v>55</v>
      </c>
      <c r="CI54" s="100">
        <v>18414</v>
      </c>
      <c r="CJ54" s="100">
        <v>43</v>
      </c>
      <c r="CK54" s="100">
        <v>14396.4</v>
      </c>
      <c r="CL54" s="100">
        <v>40</v>
      </c>
      <c r="CM54" s="100">
        <v>13392</v>
      </c>
      <c r="CN54" s="100">
        <v>42</v>
      </c>
      <c r="CO54" s="100">
        <v>14061.6</v>
      </c>
      <c r="CP54" s="100">
        <v>69</v>
      </c>
      <c r="CQ54" s="100">
        <v>23101.200000000001</v>
      </c>
      <c r="CR54" s="100">
        <v>61.490137559861921</v>
      </c>
      <c r="CS54" s="100">
        <v>20586.898055041773</v>
      </c>
      <c r="CT54" s="100">
        <v>41</v>
      </c>
      <c r="CU54" s="100">
        <v>13726.800000000001</v>
      </c>
    </row>
    <row r="55" spans="2:99">
      <c r="C55" s="99" t="s">
        <v>221</v>
      </c>
      <c r="D55" s="100">
        <v>10</v>
      </c>
      <c r="E55" s="100">
        <v>6636</v>
      </c>
      <c r="F55" s="100">
        <v>9</v>
      </c>
      <c r="G55" s="100">
        <v>5972.4000000000005</v>
      </c>
      <c r="H55" s="100">
        <v>6</v>
      </c>
      <c r="I55" s="100">
        <v>3981.6000000000004</v>
      </c>
      <c r="J55" s="100">
        <v>8</v>
      </c>
      <c r="K55" s="100">
        <v>5308.8</v>
      </c>
      <c r="L55" s="100">
        <v>9</v>
      </c>
      <c r="M55" s="100">
        <v>5972.4000000000005</v>
      </c>
      <c r="N55" s="100">
        <v>14</v>
      </c>
      <c r="O55" s="100">
        <v>9290.4</v>
      </c>
      <c r="P55" s="100">
        <v>9</v>
      </c>
      <c r="Q55" s="100">
        <v>5972.4000000000005</v>
      </c>
      <c r="R55" s="100">
        <v>10</v>
      </c>
      <c r="S55" s="100">
        <v>6636</v>
      </c>
      <c r="T55" s="100">
        <v>5</v>
      </c>
      <c r="U55" s="100">
        <v>3318</v>
      </c>
      <c r="V55" s="100">
        <v>4</v>
      </c>
      <c r="W55" s="100">
        <v>2654.4</v>
      </c>
      <c r="X55" s="100">
        <v>4</v>
      </c>
      <c r="Y55" s="100">
        <v>2654.4</v>
      </c>
      <c r="Z55" s="100">
        <v>3</v>
      </c>
      <c r="AA55" s="100">
        <v>1990.8000000000002</v>
      </c>
      <c r="AB55" s="100">
        <v>7</v>
      </c>
      <c r="AC55" s="100">
        <v>4645.2</v>
      </c>
      <c r="AD55" s="100">
        <v>8</v>
      </c>
      <c r="AE55" s="100">
        <v>5308.8</v>
      </c>
      <c r="AF55" s="100">
        <v>6</v>
      </c>
      <c r="AG55" s="100">
        <v>3981.6000000000004</v>
      </c>
      <c r="AH55" s="100">
        <v>6</v>
      </c>
      <c r="AI55" s="100">
        <v>3981.6000000000004</v>
      </c>
      <c r="AJ55" s="100">
        <v>14</v>
      </c>
      <c r="AK55" s="100">
        <v>9290.4</v>
      </c>
      <c r="AL55" s="100">
        <v>15</v>
      </c>
      <c r="AM55" s="100">
        <v>9954</v>
      </c>
      <c r="AN55" s="100">
        <v>11</v>
      </c>
      <c r="AO55" s="100">
        <v>7299.6</v>
      </c>
      <c r="AP55" s="100">
        <v>12</v>
      </c>
      <c r="AQ55" s="100">
        <v>7963.2000000000007</v>
      </c>
      <c r="AR55" s="100">
        <v>43</v>
      </c>
      <c r="AS55" s="100">
        <v>28534.799999999999</v>
      </c>
      <c r="AT55" s="100">
        <v>45</v>
      </c>
      <c r="AU55" s="100">
        <v>29862</v>
      </c>
      <c r="AV55" s="100">
        <v>53</v>
      </c>
      <c r="AW55" s="100">
        <v>35170.800000000003</v>
      </c>
      <c r="AX55" s="100">
        <v>35</v>
      </c>
      <c r="AY55" s="100">
        <v>23226</v>
      </c>
      <c r="AZ55" s="100">
        <v>15</v>
      </c>
      <c r="BA55" s="100">
        <v>9954</v>
      </c>
      <c r="BB55" s="100">
        <v>19</v>
      </c>
      <c r="BC55" s="100">
        <v>12608.4</v>
      </c>
      <c r="BD55" s="100">
        <v>12</v>
      </c>
      <c r="BE55" s="100">
        <v>7963.2000000000007</v>
      </c>
      <c r="BF55" s="100">
        <v>17</v>
      </c>
      <c r="BG55" s="100">
        <v>11281.2</v>
      </c>
      <c r="BH55" s="100">
        <v>24</v>
      </c>
      <c r="BI55" s="100">
        <v>15926.400000000001</v>
      </c>
      <c r="BJ55" s="100">
        <v>20</v>
      </c>
      <c r="BK55" s="100">
        <v>13272</v>
      </c>
      <c r="BL55" s="100">
        <v>23</v>
      </c>
      <c r="BM55" s="100">
        <v>15262.800000000001</v>
      </c>
      <c r="BN55" s="100">
        <v>23</v>
      </c>
      <c r="BO55" s="100">
        <v>15262.800000000001</v>
      </c>
      <c r="BP55" s="100">
        <v>4</v>
      </c>
      <c r="BQ55" s="100">
        <v>2654.4</v>
      </c>
      <c r="BR55" s="100">
        <v>3</v>
      </c>
      <c r="BS55" s="100">
        <v>1990.8000000000002</v>
      </c>
      <c r="BT55" s="100">
        <v>3</v>
      </c>
      <c r="BU55" s="100">
        <v>1990.8000000000002</v>
      </c>
      <c r="BV55" s="100">
        <v>3</v>
      </c>
      <c r="BW55" s="100">
        <v>1990.8000000000002</v>
      </c>
      <c r="BX55" s="100">
        <v>21</v>
      </c>
      <c r="BY55" s="100">
        <v>13935.6</v>
      </c>
      <c r="BZ55" s="100">
        <v>24</v>
      </c>
      <c r="CA55" s="100">
        <v>15926.400000000001</v>
      </c>
      <c r="CB55" s="100">
        <v>14</v>
      </c>
      <c r="CC55" s="100">
        <v>9290.4</v>
      </c>
      <c r="CD55" s="100">
        <v>18</v>
      </c>
      <c r="CE55" s="100">
        <v>11944.800000000001</v>
      </c>
      <c r="CF55" s="100">
        <v>45</v>
      </c>
      <c r="CG55" s="100">
        <v>29862</v>
      </c>
      <c r="CH55" s="100">
        <v>56</v>
      </c>
      <c r="CI55" s="100">
        <v>37161.599999999999</v>
      </c>
      <c r="CJ55" s="100">
        <v>42</v>
      </c>
      <c r="CK55" s="100">
        <v>27871.200000000001</v>
      </c>
      <c r="CL55" s="100">
        <v>38</v>
      </c>
      <c r="CM55" s="100">
        <v>25216.799999999999</v>
      </c>
      <c r="CN55" s="100">
        <v>37</v>
      </c>
      <c r="CO55" s="100">
        <v>24553.200000000001</v>
      </c>
      <c r="CP55" s="100">
        <v>59</v>
      </c>
      <c r="CQ55" s="100">
        <v>39152.400000000001</v>
      </c>
      <c r="CR55" s="100">
        <v>65.497795959234764</v>
      </c>
      <c r="CS55" s="100">
        <v>43464.337398548189</v>
      </c>
      <c r="CT55" s="100">
        <v>36</v>
      </c>
      <c r="CU55" s="100">
        <v>23889.600000000002</v>
      </c>
    </row>
    <row r="56" spans="2:99">
      <c r="C56" s="99" t="s">
        <v>222</v>
      </c>
      <c r="D56" s="100">
        <v>10</v>
      </c>
      <c r="E56" s="100">
        <v>11508</v>
      </c>
      <c r="F56" s="100">
        <v>9</v>
      </c>
      <c r="G56" s="100">
        <v>10357.199999999999</v>
      </c>
      <c r="H56" s="100">
        <v>6</v>
      </c>
      <c r="I56" s="100">
        <v>6904.7999999999993</v>
      </c>
      <c r="J56" s="100">
        <v>7.4328918948747615</v>
      </c>
      <c r="K56" s="100">
        <v>8553.7719926218761</v>
      </c>
      <c r="L56" s="100">
        <v>9.6160850887651197</v>
      </c>
      <c r="M56" s="100">
        <v>11066.190720150898</v>
      </c>
      <c r="N56" s="100">
        <v>15.631784599567643</v>
      </c>
      <c r="O56" s="100">
        <v>17989.057717182444</v>
      </c>
      <c r="P56" s="100">
        <v>8.6197086715310824</v>
      </c>
      <c r="Q56" s="100">
        <v>9919.5607391979702</v>
      </c>
      <c r="R56" s="100">
        <v>9.4821706789032483</v>
      </c>
      <c r="S56" s="100">
        <v>10912.082017281858</v>
      </c>
      <c r="T56" s="100">
        <v>5.3569286730693619</v>
      </c>
      <c r="U56" s="100">
        <v>6164.7535169682214</v>
      </c>
      <c r="V56" s="100">
        <v>4.4978157159263672</v>
      </c>
      <c r="W56" s="100">
        <v>5176.0863258880636</v>
      </c>
      <c r="X56" s="100">
        <v>4.4702085759797754</v>
      </c>
      <c r="Y56" s="100">
        <v>5144.3160292375251</v>
      </c>
      <c r="Z56" s="100">
        <v>3.4844153980320223</v>
      </c>
      <c r="AA56" s="100">
        <v>4009.865240055251</v>
      </c>
      <c r="AB56" s="100">
        <v>7.3420026998211387</v>
      </c>
      <c r="AC56" s="100">
        <v>8449.1767069541656</v>
      </c>
      <c r="AD56" s="100">
        <v>8.4127419600238067</v>
      </c>
      <c r="AE56" s="100">
        <v>9681.3834475953972</v>
      </c>
      <c r="AF56" s="100">
        <v>6.2970002040197937</v>
      </c>
      <c r="AG56" s="100">
        <v>7246.587834785978</v>
      </c>
      <c r="AH56" s="100">
        <v>5.3375009613161559</v>
      </c>
      <c r="AI56" s="100">
        <v>6142.396106282632</v>
      </c>
      <c r="AJ56" s="100">
        <v>12.3504011782876</v>
      </c>
      <c r="AK56" s="100">
        <v>14212.841675973368</v>
      </c>
      <c r="AL56" s="100">
        <v>13.468108992820225</v>
      </c>
      <c r="AM56" s="100">
        <v>15499.099828937515</v>
      </c>
      <c r="AN56" s="100">
        <v>10.404799442853756</v>
      </c>
      <c r="AO56" s="100">
        <v>11973.843198836103</v>
      </c>
      <c r="AP56" s="100">
        <v>12.409463417354864</v>
      </c>
      <c r="AQ56" s="100">
        <v>14280.810500691978</v>
      </c>
      <c r="AR56" s="100">
        <v>39.558636290724934</v>
      </c>
      <c r="AS56" s="100">
        <v>45524.078643366251</v>
      </c>
      <c r="AT56" s="100">
        <v>46</v>
      </c>
      <c r="AU56" s="100">
        <v>52936.799999999996</v>
      </c>
      <c r="AV56" s="100">
        <v>45</v>
      </c>
      <c r="AW56" s="100">
        <v>51786</v>
      </c>
      <c r="AX56" s="100">
        <v>37</v>
      </c>
      <c r="AY56" s="100">
        <v>42579.6</v>
      </c>
      <c r="AZ56" s="100">
        <v>16.62127363149461</v>
      </c>
      <c r="BA56" s="100">
        <v>19127.761695123998</v>
      </c>
      <c r="BB56" s="100">
        <v>17</v>
      </c>
      <c r="BC56" s="100">
        <v>19563.599999999999</v>
      </c>
      <c r="BD56" s="100">
        <v>10</v>
      </c>
      <c r="BE56" s="100">
        <v>11508</v>
      </c>
      <c r="BF56" s="100">
        <v>18</v>
      </c>
      <c r="BG56" s="100">
        <v>20714.399999999998</v>
      </c>
      <c r="BH56" s="100">
        <v>22.765474854771831</v>
      </c>
      <c r="BI56" s="100">
        <v>26198.508462871421</v>
      </c>
      <c r="BJ56" s="100">
        <v>19.646004760453533</v>
      </c>
      <c r="BK56" s="100">
        <v>22608.622278329924</v>
      </c>
      <c r="BL56" s="100">
        <v>22.357658498592183</v>
      </c>
      <c r="BM56" s="100">
        <v>25729.193400179884</v>
      </c>
      <c r="BN56" s="100">
        <v>22</v>
      </c>
      <c r="BO56" s="100">
        <v>25317.599999999999</v>
      </c>
      <c r="BP56" s="100">
        <v>5.0828204752581607</v>
      </c>
      <c r="BQ56" s="100">
        <v>5849.3098029270914</v>
      </c>
      <c r="BR56" s="100">
        <v>3.6758463436535922</v>
      </c>
      <c r="BS56" s="100">
        <v>4230.163972276554</v>
      </c>
      <c r="BT56" s="100">
        <v>3.9567979079178603</v>
      </c>
      <c r="BU56" s="100">
        <v>4553.4830324318737</v>
      </c>
      <c r="BV56" s="100">
        <v>3.535873286746777</v>
      </c>
      <c r="BW56" s="100">
        <v>4069.0829783881909</v>
      </c>
      <c r="BX56" s="100">
        <v>20.611863570683955</v>
      </c>
      <c r="BY56" s="100">
        <v>23720.132597143096</v>
      </c>
      <c r="BZ56" s="100">
        <v>20.42296444151923</v>
      </c>
      <c r="CA56" s="100">
        <v>23502.747479300331</v>
      </c>
      <c r="CB56" s="100">
        <v>15.552809701402213</v>
      </c>
      <c r="CC56" s="100">
        <v>17898.173404373665</v>
      </c>
      <c r="CD56" s="100">
        <v>18.375006846781606</v>
      </c>
      <c r="CE56" s="100">
        <v>21145.95787927627</v>
      </c>
      <c r="CF56" s="100">
        <v>42.212406503945395</v>
      </c>
      <c r="CG56" s="100">
        <v>48578.03740474036</v>
      </c>
      <c r="CH56" s="100">
        <v>50.230974523626877</v>
      </c>
      <c r="CI56" s="100">
        <v>57805.805481789808</v>
      </c>
      <c r="CJ56" s="100">
        <v>37.211487886178702</v>
      </c>
      <c r="CK56" s="100">
        <v>42822.980259414449</v>
      </c>
      <c r="CL56" s="100">
        <v>36.198018288998767</v>
      </c>
      <c r="CM56" s="100">
        <v>41656.679446979782</v>
      </c>
      <c r="CN56" s="100">
        <v>33</v>
      </c>
      <c r="CO56" s="100">
        <v>37976.400000000001</v>
      </c>
      <c r="CP56" s="100">
        <v>57</v>
      </c>
      <c r="CQ56" s="100">
        <v>65595.599999999991</v>
      </c>
      <c r="CR56" s="100">
        <v>57.193825213855092</v>
      </c>
      <c r="CS56" s="100">
        <v>65818.654056104438</v>
      </c>
      <c r="CT56" s="100">
        <v>32.975183624397694</v>
      </c>
      <c r="CU56" s="100">
        <v>37947.841314956866</v>
      </c>
    </row>
    <row r="57" spans="2:99">
      <c r="C57" s="99" t="s">
        <v>223</v>
      </c>
      <c r="D57" s="100">
        <v>9</v>
      </c>
      <c r="E57" s="100">
        <v>12700.800000000001</v>
      </c>
      <c r="F57" s="100">
        <v>9</v>
      </c>
      <c r="G57" s="100">
        <v>12700.800000000001</v>
      </c>
      <c r="H57" s="100">
        <v>5</v>
      </c>
      <c r="I57" s="100">
        <v>7056</v>
      </c>
      <c r="J57" s="100">
        <v>7</v>
      </c>
      <c r="K57" s="100">
        <v>9878.4</v>
      </c>
      <c r="L57" s="100">
        <v>10</v>
      </c>
      <c r="M57" s="100">
        <v>14112</v>
      </c>
      <c r="N57" s="100">
        <v>14</v>
      </c>
      <c r="O57" s="100">
        <v>19756.8</v>
      </c>
      <c r="P57" s="100">
        <v>8</v>
      </c>
      <c r="Q57" s="100">
        <v>11289.6</v>
      </c>
      <c r="R57" s="100">
        <v>8</v>
      </c>
      <c r="S57" s="100">
        <v>11289.6</v>
      </c>
      <c r="T57" s="100">
        <v>4</v>
      </c>
      <c r="U57" s="100">
        <v>5644.8</v>
      </c>
      <c r="V57" s="100">
        <v>4</v>
      </c>
      <c r="W57" s="100">
        <v>5644.8</v>
      </c>
      <c r="X57" s="100">
        <v>4</v>
      </c>
      <c r="Y57" s="100">
        <v>5644.8</v>
      </c>
      <c r="Z57" s="100">
        <v>3</v>
      </c>
      <c r="AA57" s="100">
        <v>4233.6000000000004</v>
      </c>
      <c r="AB57" s="100">
        <v>7</v>
      </c>
      <c r="AC57" s="100">
        <v>9878.4</v>
      </c>
      <c r="AD57" s="100">
        <v>7</v>
      </c>
      <c r="AE57" s="100">
        <v>9878.4</v>
      </c>
      <c r="AF57" s="100">
        <v>6</v>
      </c>
      <c r="AG57" s="100">
        <v>8467.2000000000007</v>
      </c>
      <c r="AH57" s="100">
        <v>5</v>
      </c>
      <c r="AI57" s="100">
        <v>7056</v>
      </c>
      <c r="AJ57" s="100">
        <v>13</v>
      </c>
      <c r="AK57" s="100">
        <v>18345.600000000002</v>
      </c>
      <c r="AL57" s="100">
        <v>14</v>
      </c>
      <c r="AM57" s="100">
        <v>19756.8</v>
      </c>
      <c r="AN57" s="100">
        <v>9</v>
      </c>
      <c r="AO57" s="100">
        <v>12700.800000000001</v>
      </c>
      <c r="AP57" s="100">
        <v>13</v>
      </c>
      <c r="AQ57" s="100">
        <v>18345.600000000002</v>
      </c>
      <c r="AR57" s="100">
        <v>35</v>
      </c>
      <c r="AS57" s="100">
        <v>49392</v>
      </c>
      <c r="AT57" s="100">
        <v>41</v>
      </c>
      <c r="AU57" s="100">
        <v>57859.200000000004</v>
      </c>
      <c r="AV57" s="100">
        <v>39</v>
      </c>
      <c r="AW57" s="100">
        <v>55036.800000000003</v>
      </c>
      <c r="AX57" s="100">
        <v>31</v>
      </c>
      <c r="AY57" s="100">
        <v>43747.200000000004</v>
      </c>
      <c r="AZ57" s="100">
        <v>15</v>
      </c>
      <c r="BA57" s="100">
        <v>21168</v>
      </c>
      <c r="BB57" s="100">
        <v>19</v>
      </c>
      <c r="BC57" s="100">
        <v>26812.799999999999</v>
      </c>
      <c r="BD57" s="100">
        <v>10</v>
      </c>
      <c r="BE57" s="100">
        <v>14112</v>
      </c>
      <c r="BF57" s="100">
        <v>15</v>
      </c>
      <c r="BG57" s="100">
        <v>21168</v>
      </c>
      <c r="BH57" s="100">
        <v>23</v>
      </c>
      <c r="BI57" s="100">
        <v>32457.600000000002</v>
      </c>
      <c r="BJ57" s="100">
        <v>17</v>
      </c>
      <c r="BK57" s="100">
        <v>23990.400000000001</v>
      </c>
      <c r="BL57" s="100">
        <v>22</v>
      </c>
      <c r="BM57" s="100">
        <v>31046.400000000001</v>
      </c>
      <c r="BN57" s="100">
        <v>19</v>
      </c>
      <c r="BO57" s="100">
        <v>26812.799999999999</v>
      </c>
      <c r="BP57" s="100">
        <v>4</v>
      </c>
      <c r="BQ57" s="100">
        <v>5644.8</v>
      </c>
      <c r="BR57" s="100">
        <v>2</v>
      </c>
      <c r="BS57" s="100">
        <v>2822.4</v>
      </c>
      <c r="BT57" s="100">
        <v>3</v>
      </c>
      <c r="BU57" s="100">
        <v>4233.6000000000004</v>
      </c>
      <c r="BV57" s="100">
        <v>3</v>
      </c>
      <c r="BW57" s="100">
        <v>4233.6000000000004</v>
      </c>
      <c r="BX57" s="100">
        <v>21</v>
      </c>
      <c r="BY57" s="100">
        <v>29635.200000000001</v>
      </c>
      <c r="BZ57" s="100">
        <v>19</v>
      </c>
      <c r="CA57" s="100">
        <v>26812.799999999999</v>
      </c>
      <c r="CB57" s="100">
        <v>12</v>
      </c>
      <c r="CC57" s="100">
        <v>16934.400000000001</v>
      </c>
      <c r="CD57" s="100">
        <v>16</v>
      </c>
      <c r="CE57" s="100">
        <v>22579.200000000001</v>
      </c>
      <c r="CF57" s="100">
        <v>42</v>
      </c>
      <c r="CG57" s="100">
        <v>59270.400000000001</v>
      </c>
      <c r="CH57" s="100">
        <v>41</v>
      </c>
      <c r="CI57" s="100">
        <v>57859.200000000004</v>
      </c>
      <c r="CJ57" s="100">
        <v>35</v>
      </c>
      <c r="CK57" s="100">
        <v>49392</v>
      </c>
      <c r="CL57" s="100">
        <v>33</v>
      </c>
      <c r="CM57" s="100">
        <v>46569.599999999999</v>
      </c>
      <c r="CN57" s="100">
        <v>29</v>
      </c>
      <c r="CO57" s="100">
        <v>40924.800000000003</v>
      </c>
      <c r="CP57" s="100">
        <v>57</v>
      </c>
      <c r="CQ57" s="100">
        <v>80438.400000000009</v>
      </c>
      <c r="CR57" s="100">
        <v>56.436528764252024</v>
      </c>
      <c r="CS57" s="100">
        <v>79643.229392112466</v>
      </c>
      <c r="CT57" s="100">
        <v>34</v>
      </c>
      <c r="CU57" s="100">
        <v>47980.800000000003</v>
      </c>
    </row>
    <row r="58" spans="2:99">
      <c r="C58" s="99" t="s">
        <v>224</v>
      </c>
      <c r="D58" s="100">
        <v>11</v>
      </c>
      <c r="E58" s="100">
        <v>12949.2</v>
      </c>
      <c r="F58" s="100">
        <v>10</v>
      </c>
      <c r="G58" s="100">
        <v>11772</v>
      </c>
      <c r="H58" s="100">
        <v>5</v>
      </c>
      <c r="I58" s="100">
        <v>5886</v>
      </c>
      <c r="J58" s="100">
        <v>7.505040544020555</v>
      </c>
      <c r="K58" s="100">
        <v>8834.9337284209978</v>
      </c>
      <c r="L58" s="100">
        <v>10.61608508876512</v>
      </c>
      <c r="M58" s="100">
        <v>12497.255366494299</v>
      </c>
      <c r="N58" s="100">
        <v>14.722039542363021</v>
      </c>
      <c r="O58" s="100">
        <v>17330.78494926975</v>
      </c>
      <c r="P58" s="100">
        <v>8.5754437664217189</v>
      </c>
      <c r="Q58" s="100">
        <v>10095.012401831647</v>
      </c>
      <c r="R58" s="100">
        <v>8.5698380750674747</v>
      </c>
      <c r="S58" s="100">
        <v>10088.413381969433</v>
      </c>
      <c r="T58" s="100">
        <v>4.3212358057624254</v>
      </c>
      <c r="U58" s="100">
        <v>5086.9587905435274</v>
      </c>
      <c r="V58" s="100">
        <v>4.5361092325360879</v>
      </c>
      <c r="W58" s="100">
        <v>5339.9077885414827</v>
      </c>
      <c r="X58" s="100">
        <v>5.4702085759797754</v>
      </c>
      <c r="Y58" s="100">
        <v>6439.5295356433917</v>
      </c>
      <c r="Z58" s="100">
        <v>3.4844153980320223</v>
      </c>
      <c r="AA58" s="100">
        <v>4101.8538065632965</v>
      </c>
      <c r="AB58" s="100">
        <v>7.3990031497913282</v>
      </c>
      <c r="AC58" s="100">
        <v>8710.1065079343516</v>
      </c>
      <c r="AD58" s="100">
        <v>7.4127419600238067</v>
      </c>
      <c r="AE58" s="100">
        <v>8726.2798353400249</v>
      </c>
      <c r="AF58" s="100">
        <v>6.2970002040197937</v>
      </c>
      <c r="AG58" s="100">
        <v>7412.8286401721016</v>
      </c>
      <c r="AH58" s="100">
        <v>6.3068190557419603</v>
      </c>
      <c r="AI58" s="100">
        <v>7424.3873924194359</v>
      </c>
      <c r="AJ58" s="100">
        <v>12.315361060458839</v>
      </c>
      <c r="AK58" s="100">
        <v>14497.643040372146</v>
      </c>
      <c r="AL58" s="100">
        <v>15.417954457875201</v>
      </c>
      <c r="AM58" s="100">
        <v>18150.015987810686</v>
      </c>
      <c r="AN58" s="100">
        <v>9.404799442853756</v>
      </c>
      <c r="AO58" s="100">
        <v>11071.329904127442</v>
      </c>
      <c r="AP58" s="100">
        <v>11.431014123531437</v>
      </c>
      <c r="AQ58" s="100">
        <v>13456.589826221209</v>
      </c>
      <c r="AR58" s="100">
        <v>34.624358207280807</v>
      </c>
      <c r="AS58" s="100">
        <v>40759.794481610967</v>
      </c>
      <c r="AT58" s="100">
        <v>41</v>
      </c>
      <c r="AU58" s="100">
        <v>48265.200000000004</v>
      </c>
      <c r="AV58" s="100">
        <v>41</v>
      </c>
      <c r="AW58" s="100">
        <v>48265.200000000004</v>
      </c>
      <c r="AX58" s="100">
        <v>37.836179168564186</v>
      </c>
      <c r="AY58" s="100">
        <v>44540.750117233765</v>
      </c>
      <c r="AZ58" s="100">
        <v>14.621273631494612</v>
      </c>
      <c r="BA58" s="100">
        <v>17212.163318995459</v>
      </c>
      <c r="BB58" s="100">
        <v>17</v>
      </c>
      <c r="BC58" s="100">
        <v>20012.400000000001</v>
      </c>
      <c r="BD58" s="100">
        <v>11.534286471062911</v>
      </c>
      <c r="BE58" s="100">
        <v>13578.16203373526</v>
      </c>
      <c r="BF58" s="100">
        <v>16</v>
      </c>
      <c r="BG58" s="100">
        <v>18835.2</v>
      </c>
      <c r="BH58" s="100">
        <v>22.835063477932906</v>
      </c>
      <c r="BI58" s="100">
        <v>26881.436726222619</v>
      </c>
      <c r="BJ58" s="100">
        <v>20.810605236498887</v>
      </c>
      <c r="BK58" s="100">
        <v>24498.244484406492</v>
      </c>
      <c r="BL58" s="100">
        <v>23.305440864030945</v>
      </c>
      <c r="BM58" s="100">
        <v>27435.164985137231</v>
      </c>
      <c r="BN58" s="100">
        <v>21</v>
      </c>
      <c r="BO58" s="100">
        <v>24721.200000000001</v>
      </c>
      <c r="BP58" s="100">
        <v>6.2520111745172482</v>
      </c>
      <c r="BQ58" s="100">
        <v>7359.8675546417053</v>
      </c>
      <c r="BR58" s="100">
        <v>3.6758463436535922</v>
      </c>
      <c r="BS58" s="100">
        <v>4327.2063157490093</v>
      </c>
      <c r="BT58" s="100">
        <v>3.878691956251096</v>
      </c>
      <c r="BU58" s="100">
        <v>4565.9961708987903</v>
      </c>
      <c r="BV58" s="100">
        <v>3.607323058313014</v>
      </c>
      <c r="BW58" s="100">
        <v>4246.5407042460802</v>
      </c>
      <c r="BX58" s="100">
        <v>21.524454489157673</v>
      </c>
      <c r="BY58" s="100">
        <v>25338.587824636415</v>
      </c>
      <c r="BZ58" s="100">
        <v>22.42296444151923</v>
      </c>
      <c r="CA58" s="100">
        <v>26396.313740556438</v>
      </c>
      <c r="CB58" s="100">
        <v>13.552809701402213</v>
      </c>
      <c r="CC58" s="100">
        <v>15954.367580490685</v>
      </c>
      <c r="CD58" s="100">
        <v>16.416674274201785</v>
      </c>
      <c r="CE58" s="100">
        <v>19325.708955590344</v>
      </c>
      <c r="CF58" s="100">
        <v>42.238957316938567</v>
      </c>
      <c r="CG58" s="100">
        <v>49723.700553500086</v>
      </c>
      <c r="CH58" s="100">
        <v>46.207877071264193</v>
      </c>
      <c r="CI58" s="100">
        <v>54395.912888292209</v>
      </c>
      <c r="CJ58" s="100">
        <v>41.187989232158849</v>
      </c>
      <c r="CK58" s="100">
        <v>48486.500924097396</v>
      </c>
      <c r="CL58" s="100">
        <v>34.173266002873923</v>
      </c>
      <c r="CM58" s="100">
        <v>40228.768738583181</v>
      </c>
      <c r="CN58" s="100">
        <v>31</v>
      </c>
      <c r="CO58" s="100">
        <v>36493.200000000004</v>
      </c>
      <c r="CP58" s="100">
        <v>55</v>
      </c>
      <c r="CQ58" s="100">
        <v>64746</v>
      </c>
      <c r="CR58" s="100">
        <v>50.298546723842378</v>
      </c>
      <c r="CS58" s="100">
        <v>59211.449203307253</v>
      </c>
      <c r="CT58" s="100">
        <v>33.910171382771182</v>
      </c>
      <c r="CU58" s="100">
        <v>39919.053751798237</v>
      </c>
    </row>
    <row r="59" spans="2:99">
      <c r="C59" s="99" t="s">
        <v>225</v>
      </c>
      <c r="D59" s="100">
        <v>10</v>
      </c>
      <c r="E59" s="100">
        <v>3035.9999999999995</v>
      </c>
      <c r="F59" s="100">
        <v>11</v>
      </c>
      <c r="G59" s="100">
        <v>3339.5999999999995</v>
      </c>
      <c r="H59" s="100">
        <v>5</v>
      </c>
      <c r="I59" s="100">
        <v>1517.9999999999998</v>
      </c>
      <c r="J59" s="100">
        <v>7</v>
      </c>
      <c r="K59" s="100">
        <v>2125.1999999999998</v>
      </c>
      <c r="L59" s="100">
        <v>9</v>
      </c>
      <c r="M59" s="100">
        <v>2732.3999999999996</v>
      </c>
      <c r="N59" s="100">
        <v>16</v>
      </c>
      <c r="O59" s="100">
        <v>4857.5999999999995</v>
      </c>
      <c r="P59" s="100">
        <v>9</v>
      </c>
      <c r="Q59" s="100">
        <v>2732.3999999999996</v>
      </c>
      <c r="R59" s="100">
        <v>9</v>
      </c>
      <c r="S59" s="100">
        <v>2732.3999999999996</v>
      </c>
      <c r="T59" s="100">
        <v>5</v>
      </c>
      <c r="U59" s="100">
        <v>1517.9999999999998</v>
      </c>
      <c r="V59" s="100">
        <v>5</v>
      </c>
      <c r="W59" s="100">
        <v>1517.9999999999998</v>
      </c>
      <c r="X59" s="100">
        <v>5</v>
      </c>
      <c r="Y59" s="100">
        <v>1517.9999999999998</v>
      </c>
      <c r="Z59" s="100">
        <v>3</v>
      </c>
      <c r="AA59" s="100">
        <v>910.8</v>
      </c>
      <c r="AB59" s="100">
        <v>7</v>
      </c>
      <c r="AC59" s="100">
        <v>2125.1999999999998</v>
      </c>
      <c r="AD59" s="100">
        <v>8</v>
      </c>
      <c r="AE59" s="100">
        <v>2428.7999999999997</v>
      </c>
      <c r="AF59" s="100">
        <v>6</v>
      </c>
      <c r="AG59" s="100">
        <v>1821.6</v>
      </c>
      <c r="AH59" s="100">
        <v>6</v>
      </c>
      <c r="AI59" s="100">
        <v>1821.6</v>
      </c>
      <c r="AJ59" s="100">
        <v>13</v>
      </c>
      <c r="AK59" s="100">
        <v>3946.7999999999997</v>
      </c>
      <c r="AL59" s="100">
        <v>17</v>
      </c>
      <c r="AM59" s="100">
        <v>5161.2</v>
      </c>
      <c r="AN59" s="100">
        <v>12</v>
      </c>
      <c r="AO59" s="100">
        <v>3643.2</v>
      </c>
      <c r="AP59" s="100">
        <v>13</v>
      </c>
      <c r="AQ59" s="100">
        <v>3946.7999999999997</v>
      </c>
      <c r="AR59" s="100">
        <v>42</v>
      </c>
      <c r="AS59" s="100">
        <v>12751.199999999999</v>
      </c>
      <c r="AT59" s="100">
        <v>49</v>
      </c>
      <c r="AU59" s="100">
        <v>14876.399999999998</v>
      </c>
      <c r="AV59" s="100">
        <v>57</v>
      </c>
      <c r="AW59" s="100">
        <v>17305.199999999997</v>
      </c>
      <c r="AX59" s="100">
        <v>36</v>
      </c>
      <c r="AY59" s="100">
        <v>10929.599999999999</v>
      </c>
      <c r="AZ59" s="100">
        <v>15</v>
      </c>
      <c r="BA59" s="100">
        <v>4553.9999999999991</v>
      </c>
      <c r="BB59" s="100">
        <v>21</v>
      </c>
      <c r="BC59" s="100">
        <v>6375.5999999999995</v>
      </c>
      <c r="BD59" s="100">
        <v>12</v>
      </c>
      <c r="BE59" s="100">
        <v>3643.2</v>
      </c>
      <c r="BF59" s="100">
        <v>18</v>
      </c>
      <c r="BG59" s="100">
        <v>5464.7999999999993</v>
      </c>
      <c r="BH59" s="100">
        <v>23</v>
      </c>
      <c r="BI59" s="100">
        <v>6982.7999999999993</v>
      </c>
      <c r="BJ59" s="100">
        <v>20</v>
      </c>
      <c r="BK59" s="100">
        <v>6071.9999999999991</v>
      </c>
      <c r="BL59" s="100">
        <v>24</v>
      </c>
      <c r="BM59" s="100">
        <v>7286.4</v>
      </c>
      <c r="BN59" s="100">
        <v>22</v>
      </c>
      <c r="BO59" s="100">
        <v>6679.1999999999989</v>
      </c>
      <c r="BP59" s="100">
        <v>4</v>
      </c>
      <c r="BQ59" s="100">
        <v>1214.3999999999999</v>
      </c>
      <c r="BR59" s="100">
        <v>3</v>
      </c>
      <c r="BS59" s="100">
        <v>910.8</v>
      </c>
      <c r="BT59" s="100">
        <v>3</v>
      </c>
      <c r="BU59" s="100">
        <v>910.8</v>
      </c>
      <c r="BV59" s="100">
        <v>4</v>
      </c>
      <c r="BW59" s="100">
        <v>1214.3999999999999</v>
      </c>
      <c r="BX59" s="100">
        <v>24</v>
      </c>
      <c r="BY59" s="100">
        <v>7286.4</v>
      </c>
      <c r="BZ59" s="100">
        <v>23</v>
      </c>
      <c r="CA59" s="100">
        <v>6982.7999999999993</v>
      </c>
      <c r="CB59" s="100">
        <v>14</v>
      </c>
      <c r="CC59" s="100">
        <v>4250.3999999999996</v>
      </c>
      <c r="CD59" s="100">
        <v>19</v>
      </c>
      <c r="CE59" s="100">
        <v>5768.4</v>
      </c>
      <c r="CF59" s="100">
        <v>49</v>
      </c>
      <c r="CG59" s="100">
        <v>14876.399999999998</v>
      </c>
      <c r="CH59" s="100">
        <v>52</v>
      </c>
      <c r="CI59" s="100">
        <v>15787.199999999999</v>
      </c>
      <c r="CJ59" s="100">
        <v>41</v>
      </c>
      <c r="CK59" s="100">
        <v>12447.599999999999</v>
      </c>
      <c r="CL59" s="100">
        <v>43</v>
      </c>
      <c r="CM59" s="100">
        <v>13054.8</v>
      </c>
      <c r="CN59" s="100">
        <v>42</v>
      </c>
      <c r="CO59" s="100">
        <v>12751.199999999999</v>
      </c>
      <c r="CP59" s="100">
        <v>66</v>
      </c>
      <c r="CQ59" s="100">
        <v>20037.599999999999</v>
      </c>
      <c r="CR59" s="100">
        <v>60.543746355471818</v>
      </c>
      <c r="CS59" s="100">
        <v>18381.081393521243</v>
      </c>
      <c r="CT59" s="100">
        <v>41</v>
      </c>
      <c r="CU59" s="100">
        <v>12447.599999999999</v>
      </c>
    </row>
    <row r="60" spans="2:99">
      <c r="C60" s="99" t="s">
        <v>226</v>
      </c>
      <c r="D60" s="100">
        <v>10</v>
      </c>
      <c r="E60" s="100">
        <v>6516</v>
      </c>
      <c r="F60" s="100">
        <v>11</v>
      </c>
      <c r="G60" s="100">
        <v>7167.6</v>
      </c>
      <c r="H60" s="100">
        <v>5</v>
      </c>
      <c r="I60" s="100">
        <v>3258</v>
      </c>
      <c r="J60" s="100">
        <v>7</v>
      </c>
      <c r="K60" s="100">
        <v>4561.2</v>
      </c>
      <c r="L60" s="100">
        <v>9</v>
      </c>
      <c r="M60" s="100">
        <v>5864.4000000000005</v>
      </c>
      <c r="N60" s="100">
        <v>14</v>
      </c>
      <c r="O60" s="100">
        <v>9122.4</v>
      </c>
      <c r="P60" s="100">
        <v>10</v>
      </c>
      <c r="Q60" s="100">
        <v>6516</v>
      </c>
      <c r="R60" s="100">
        <v>10</v>
      </c>
      <c r="S60" s="100">
        <v>6516</v>
      </c>
      <c r="T60" s="100">
        <v>5</v>
      </c>
      <c r="U60" s="100">
        <v>3258</v>
      </c>
      <c r="V60" s="100">
        <v>4</v>
      </c>
      <c r="W60" s="100">
        <v>2606.4</v>
      </c>
      <c r="X60" s="100">
        <v>4</v>
      </c>
      <c r="Y60" s="100">
        <v>2606.4</v>
      </c>
      <c r="Z60" s="100">
        <v>3</v>
      </c>
      <c r="AA60" s="100">
        <v>1954.8000000000002</v>
      </c>
      <c r="AB60" s="100">
        <v>7</v>
      </c>
      <c r="AC60" s="100">
        <v>4561.2</v>
      </c>
      <c r="AD60" s="100">
        <v>8</v>
      </c>
      <c r="AE60" s="100">
        <v>5212.8</v>
      </c>
      <c r="AF60" s="100">
        <v>6</v>
      </c>
      <c r="AG60" s="100">
        <v>3909.6000000000004</v>
      </c>
      <c r="AH60" s="100">
        <v>5</v>
      </c>
      <c r="AI60" s="100">
        <v>3258</v>
      </c>
      <c r="AJ60" s="100">
        <v>12</v>
      </c>
      <c r="AK60" s="100">
        <v>7819.2000000000007</v>
      </c>
      <c r="AL60" s="100">
        <v>16</v>
      </c>
      <c r="AM60" s="100">
        <v>10425.6</v>
      </c>
      <c r="AN60" s="100">
        <v>10</v>
      </c>
      <c r="AO60" s="100">
        <v>6516</v>
      </c>
      <c r="AP60" s="100">
        <v>13</v>
      </c>
      <c r="AQ60" s="100">
        <v>8470.8000000000011</v>
      </c>
      <c r="AR60" s="100">
        <v>39</v>
      </c>
      <c r="AS60" s="100">
        <v>25412.400000000001</v>
      </c>
      <c r="AT60" s="100">
        <v>43</v>
      </c>
      <c r="AU60" s="100">
        <v>28018.799999999999</v>
      </c>
      <c r="AV60" s="100">
        <v>49</v>
      </c>
      <c r="AW60" s="100">
        <v>31928.400000000001</v>
      </c>
      <c r="AX60" s="100">
        <v>34</v>
      </c>
      <c r="AY60" s="100">
        <v>22154.400000000001</v>
      </c>
      <c r="AZ60" s="100">
        <v>14</v>
      </c>
      <c r="BA60" s="100">
        <v>9122.4</v>
      </c>
      <c r="BB60" s="100">
        <v>18</v>
      </c>
      <c r="BC60" s="100">
        <v>11728.800000000001</v>
      </c>
      <c r="BD60" s="100">
        <v>12</v>
      </c>
      <c r="BE60" s="100">
        <v>7819.2000000000007</v>
      </c>
      <c r="BF60" s="100">
        <v>17</v>
      </c>
      <c r="BG60" s="100">
        <v>11077.2</v>
      </c>
      <c r="BH60" s="100">
        <v>22</v>
      </c>
      <c r="BI60" s="100">
        <v>14335.2</v>
      </c>
      <c r="BJ60" s="100">
        <v>20</v>
      </c>
      <c r="BK60" s="100">
        <v>13032</v>
      </c>
      <c r="BL60" s="100">
        <v>24</v>
      </c>
      <c r="BM60" s="100">
        <v>15638.400000000001</v>
      </c>
      <c r="BN60" s="100">
        <v>23</v>
      </c>
      <c r="BO60" s="100">
        <v>14986.800000000001</v>
      </c>
      <c r="BP60" s="100">
        <v>4</v>
      </c>
      <c r="BQ60" s="100">
        <v>2606.4</v>
      </c>
      <c r="BR60" s="100">
        <v>3</v>
      </c>
      <c r="BS60" s="100">
        <v>1954.8000000000002</v>
      </c>
      <c r="BT60" s="100">
        <v>3</v>
      </c>
      <c r="BU60" s="100">
        <v>1954.8000000000002</v>
      </c>
      <c r="BV60" s="100">
        <v>3</v>
      </c>
      <c r="BW60" s="100">
        <v>1954.8000000000002</v>
      </c>
      <c r="BX60" s="100">
        <v>22</v>
      </c>
      <c r="BY60" s="100">
        <v>14335.2</v>
      </c>
      <c r="BZ60" s="100">
        <v>24</v>
      </c>
      <c r="CA60" s="100">
        <v>15638.400000000001</v>
      </c>
      <c r="CB60" s="100">
        <v>16</v>
      </c>
      <c r="CC60" s="100">
        <v>10425.6</v>
      </c>
      <c r="CD60" s="100">
        <v>19</v>
      </c>
      <c r="CE60" s="100">
        <v>12380.4</v>
      </c>
      <c r="CF60" s="100">
        <v>50</v>
      </c>
      <c r="CG60" s="100">
        <v>32580</v>
      </c>
      <c r="CH60" s="100">
        <v>49</v>
      </c>
      <c r="CI60" s="100">
        <v>31928.400000000001</v>
      </c>
      <c r="CJ60" s="100">
        <v>45</v>
      </c>
      <c r="CK60" s="100">
        <v>29322</v>
      </c>
      <c r="CL60" s="100">
        <v>35</v>
      </c>
      <c r="CM60" s="100">
        <v>22806</v>
      </c>
      <c r="CN60" s="100">
        <v>39</v>
      </c>
      <c r="CO60" s="100">
        <v>25412.400000000001</v>
      </c>
      <c r="CP60" s="100">
        <v>71</v>
      </c>
      <c r="CQ60" s="100">
        <v>46263.6</v>
      </c>
      <c r="CR60" s="100">
        <v>61.497795959234764</v>
      </c>
      <c r="CS60" s="100">
        <v>40071.963847037376</v>
      </c>
      <c r="CT60" s="100">
        <v>38</v>
      </c>
      <c r="CU60" s="100">
        <v>24760.799999999999</v>
      </c>
    </row>
    <row r="61" spans="2:99">
      <c r="C61" s="99" t="s">
        <v>227</v>
      </c>
      <c r="D61" s="100">
        <v>11</v>
      </c>
      <c r="E61" s="100">
        <v>10467.599999999999</v>
      </c>
      <c r="F61" s="100">
        <v>9</v>
      </c>
      <c r="G61" s="100">
        <v>8564.4</v>
      </c>
      <c r="H61" s="100">
        <v>5</v>
      </c>
      <c r="I61" s="100">
        <v>4758</v>
      </c>
      <c r="J61" s="100">
        <v>7</v>
      </c>
      <c r="K61" s="100">
        <v>6661.1999999999989</v>
      </c>
      <c r="L61" s="100">
        <v>10</v>
      </c>
      <c r="M61" s="100">
        <v>9516</v>
      </c>
      <c r="N61" s="100">
        <v>14</v>
      </c>
      <c r="O61" s="100">
        <v>13322.399999999998</v>
      </c>
      <c r="P61" s="100">
        <v>9</v>
      </c>
      <c r="Q61" s="100">
        <v>8564.4</v>
      </c>
      <c r="R61" s="100">
        <v>8</v>
      </c>
      <c r="S61" s="100">
        <v>7612.7999999999993</v>
      </c>
      <c r="T61" s="100">
        <v>4</v>
      </c>
      <c r="U61" s="100">
        <v>3806.3999999999996</v>
      </c>
      <c r="V61" s="100">
        <v>4</v>
      </c>
      <c r="W61" s="100">
        <v>3806.3999999999996</v>
      </c>
      <c r="X61" s="100">
        <v>5</v>
      </c>
      <c r="Y61" s="100">
        <v>4758</v>
      </c>
      <c r="Z61" s="100">
        <v>3</v>
      </c>
      <c r="AA61" s="100">
        <v>2854.7999999999997</v>
      </c>
      <c r="AB61" s="100">
        <v>6</v>
      </c>
      <c r="AC61" s="100">
        <v>5709.5999999999995</v>
      </c>
      <c r="AD61" s="100">
        <v>8</v>
      </c>
      <c r="AE61" s="100">
        <v>7612.7999999999993</v>
      </c>
      <c r="AF61" s="100">
        <v>6</v>
      </c>
      <c r="AG61" s="100">
        <v>5709.5999999999995</v>
      </c>
      <c r="AH61" s="100">
        <v>6</v>
      </c>
      <c r="AI61" s="100">
        <v>5709.5999999999995</v>
      </c>
      <c r="AJ61" s="100">
        <v>11</v>
      </c>
      <c r="AK61" s="100">
        <v>10467.599999999999</v>
      </c>
      <c r="AL61" s="100">
        <v>14</v>
      </c>
      <c r="AM61" s="100">
        <v>13322.399999999998</v>
      </c>
      <c r="AN61" s="100">
        <v>9</v>
      </c>
      <c r="AO61" s="100">
        <v>8564.4</v>
      </c>
      <c r="AP61" s="100">
        <v>11</v>
      </c>
      <c r="AQ61" s="100">
        <v>10467.599999999999</v>
      </c>
      <c r="AR61" s="100">
        <v>38</v>
      </c>
      <c r="AS61" s="100">
        <v>36160.799999999996</v>
      </c>
      <c r="AT61" s="100">
        <v>44</v>
      </c>
      <c r="AU61" s="100">
        <v>41870.399999999994</v>
      </c>
      <c r="AV61" s="100">
        <v>48</v>
      </c>
      <c r="AW61" s="100">
        <v>45676.799999999996</v>
      </c>
      <c r="AX61" s="100">
        <v>38</v>
      </c>
      <c r="AY61" s="100">
        <v>36160.799999999996</v>
      </c>
      <c r="AZ61" s="100">
        <v>14</v>
      </c>
      <c r="BA61" s="100">
        <v>13322.399999999998</v>
      </c>
      <c r="BB61" s="100">
        <v>17</v>
      </c>
      <c r="BC61" s="100">
        <v>16177.199999999999</v>
      </c>
      <c r="BD61" s="100">
        <v>10</v>
      </c>
      <c r="BE61" s="100">
        <v>9516</v>
      </c>
      <c r="BF61" s="100">
        <v>18</v>
      </c>
      <c r="BG61" s="100">
        <v>17128.8</v>
      </c>
      <c r="BH61" s="100">
        <v>21</v>
      </c>
      <c r="BI61" s="100">
        <v>19983.599999999999</v>
      </c>
      <c r="BJ61" s="100">
        <v>18</v>
      </c>
      <c r="BK61" s="100">
        <v>17128.8</v>
      </c>
      <c r="BL61" s="100">
        <v>24</v>
      </c>
      <c r="BM61" s="100">
        <v>22838.399999999998</v>
      </c>
      <c r="BN61" s="100">
        <v>23</v>
      </c>
      <c r="BO61" s="100">
        <v>21886.799999999999</v>
      </c>
      <c r="BP61" s="100">
        <v>4</v>
      </c>
      <c r="BQ61" s="100">
        <v>3806.3999999999996</v>
      </c>
      <c r="BR61" s="100">
        <v>3</v>
      </c>
      <c r="BS61" s="100">
        <v>2854.7999999999997</v>
      </c>
      <c r="BT61" s="100">
        <v>3</v>
      </c>
      <c r="BU61" s="100">
        <v>2854.7999999999997</v>
      </c>
      <c r="BV61" s="100">
        <v>3</v>
      </c>
      <c r="BW61" s="100">
        <v>2854.7999999999997</v>
      </c>
      <c r="BX61" s="100">
        <v>21</v>
      </c>
      <c r="BY61" s="100">
        <v>19983.599999999999</v>
      </c>
      <c r="BZ61" s="100">
        <v>21</v>
      </c>
      <c r="CA61" s="100">
        <v>19983.599999999999</v>
      </c>
      <c r="CB61" s="100">
        <v>15</v>
      </c>
      <c r="CC61" s="100">
        <v>14273.999999999998</v>
      </c>
      <c r="CD61" s="100">
        <v>19</v>
      </c>
      <c r="CE61" s="100">
        <v>18080.399999999998</v>
      </c>
      <c r="CF61" s="100">
        <v>43</v>
      </c>
      <c r="CG61" s="100">
        <v>40918.799999999996</v>
      </c>
      <c r="CH61" s="100">
        <v>53</v>
      </c>
      <c r="CI61" s="100">
        <v>50434.799999999996</v>
      </c>
      <c r="CJ61" s="100">
        <v>42</v>
      </c>
      <c r="CK61" s="100">
        <v>39967.199999999997</v>
      </c>
      <c r="CL61" s="100">
        <v>34</v>
      </c>
      <c r="CM61" s="100">
        <v>32354.399999999998</v>
      </c>
      <c r="CN61" s="100">
        <v>36</v>
      </c>
      <c r="CO61" s="100">
        <v>34257.599999999999</v>
      </c>
      <c r="CP61" s="100">
        <v>63</v>
      </c>
      <c r="CQ61" s="100">
        <v>59950.799999999996</v>
      </c>
      <c r="CR61" s="100">
        <v>61.436528764252024</v>
      </c>
      <c r="CS61" s="100">
        <v>58463.000772062223</v>
      </c>
      <c r="CT61" s="100">
        <v>34</v>
      </c>
      <c r="CU61" s="100">
        <v>32354.399999999998</v>
      </c>
    </row>
    <row r="62" spans="2:99">
      <c r="C62" s="99" t="s">
        <v>228</v>
      </c>
      <c r="D62" s="100">
        <v>9</v>
      </c>
      <c r="E62" s="100">
        <v>15346.800000000001</v>
      </c>
      <c r="F62" s="100">
        <v>9</v>
      </c>
      <c r="G62" s="100">
        <v>15346.800000000001</v>
      </c>
      <c r="H62" s="100">
        <v>5</v>
      </c>
      <c r="I62" s="100">
        <v>8526</v>
      </c>
      <c r="J62" s="100">
        <v>7</v>
      </c>
      <c r="K62" s="100">
        <v>11936.4</v>
      </c>
      <c r="L62" s="100">
        <v>8</v>
      </c>
      <c r="M62" s="100">
        <v>13641.6</v>
      </c>
      <c r="N62" s="100">
        <v>14</v>
      </c>
      <c r="O62" s="100">
        <v>23872.799999999999</v>
      </c>
      <c r="P62" s="100">
        <v>8</v>
      </c>
      <c r="Q62" s="100">
        <v>13641.6</v>
      </c>
      <c r="R62" s="100">
        <v>8</v>
      </c>
      <c r="S62" s="100">
        <v>13641.6</v>
      </c>
      <c r="T62" s="100">
        <v>4</v>
      </c>
      <c r="U62" s="100">
        <v>6820.8</v>
      </c>
      <c r="V62" s="100">
        <v>4</v>
      </c>
      <c r="W62" s="100">
        <v>6820.8</v>
      </c>
      <c r="X62" s="100">
        <v>4</v>
      </c>
      <c r="Y62" s="100">
        <v>6820.8</v>
      </c>
      <c r="Z62" s="100">
        <v>3</v>
      </c>
      <c r="AA62" s="100">
        <v>5115.6000000000004</v>
      </c>
      <c r="AB62" s="100">
        <v>6</v>
      </c>
      <c r="AC62" s="100">
        <v>10231.200000000001</v>
      </c>
      <c r="AD62" s="100">
        <v>7</v>
      </c>
      <c r="AE62" s="100">
        <v>11936.4</v>
      </c>
      <c r="AF62" s="100">
        <v>6</v>
      </c>
      <c r="AG62" s="100">
        <v>10231.200000000001</v>
      </c>
      <c r="AH62" s="100">
        <v>5</v>
      </c>
      <c r="AI62" s="100">
        <v>8526</v>
      </c>
      <c r="AJ62" s="100">
        <v>11</v>
      </c>
      <c r="AK62" s="100">
        <v>18757.2</v>
      </c>
      <c r="AL62" s="100">
        <v>12</v>
      </c>
      <c r="AM62" s="100">
        <v>20462.400000000001</v>
      </c>
      <c r="AN62" s="100">
        <v>9</v>
      </c>
      <c r="AO62" s="100">
        <v>15346.800000000001</v>
      </c>
      <c r="AP62" s="100">
        <v>11</v>
      </c>
      <c r="AQ62" s="100">
        <v>18757.2</v>
      </c>
      <c r="AR62" s="100">
        <v>31</v>
      </c>
      <c r="AS62" s="100">
        <v>52861.200000000004</v>
      </c>
      <c r="AT62" s="100">
        <v>41</v>
      </c>
      <c r="AU62" s="100">
        <v>69913.2</v>
      </c>
      <c r="AV62" s="100">
        <v>43</v>
      </c>
      <c r="AW62" s="100">
        <v>73323.600000000006</v>
      </c>
      <c r="AX62" s="100">
        <v>30</v>
      </c>
      <c r="AY62" s="100">
        <v>51156</v>
      </c>
      <c r="AZ62" s="100">
        <v>13</v>
      </c>
      <c r="BA62" s="100">
        <v>22167.600000000002</v>
      </c>
      <c r="BB62" s="100">
        <v>18</v>
      </c>
      <c r="BC62" s="100">
        <v>30693.600000000002</v>
      </c>
      <c r="BD62" s="100">
        <v>9</v>
      </c>
      <c r="BE62" s="100">
        <v>15346.800000000001</v>
      </c>
      <c r="BF62" s="100">
        <v>14</v>
      </c>
      <c r="BG62" s="100">
        <v>23872.799999999999</v>
      </c>
      <c r="BH62" s="100">
        <v>22</v>
      </c>
      <c r="BI62" s="100">
        <v>37514.400000000001</v>
      </c>
      <c r="BJ62" s="100">
        <v>18</v>
      </c>
      <c r="BK62" s="100">
        <v>30693.600000000002</v>
      </c>
      <c r="BL62" s="100">
        <v>22</v>
      </c>
      <c r="BM62" s="100">
        <v>37514.400000000001</v>
      </c>
      <c r="BN62" s="100">
        <v>20</v>
      </c>
      <c r="BO62" s="100">
        <v>34104</v>
      </c>
      <c r="BP62" s="100">
        <v>4</v>
      </c>
      <c r="BQ62" s="100">
        <v>6820.8</v>
      </c>
      <c r="BR62" s="100">
        <v>3</v>
      </c>
      <c r="BS62" s="100">
        <v>5115.6000000000004</v>
      </c>
      <c r="BT62" s="100">
        <v>3</v>
      </c>
      <c r="BU62" s="100">
        <v>5115.6000000000004</v>
      </c>
      <c r="BV62" s="100">
        <v>3</v>
      </c>
      <c r="BW62" s="100">
        <v>5115.6000000000004</v>
      </c>
      <c r="BX62" s="100">
        <v>18</v>
      </c>
      <c r="BY62" s="100">
        <v>30693.600000000002</v>
      </c>
      <c r="BZ62" s="100">
        <v>18</v>
      </c>
      <c r="CA62" s="100">
        <v>30693.600000000002</v>
      </c>
      <c r="CB62" s="100">
        <v>14</v>
      </c>
      <c r="CC62" s="100">
        <v>23872.799999999999</v>
      </c>
      <c r="CD62" s="100">
        <v>15</v>
      </c>
      <c r="CE62" s="100">
        <v>25578</v>
      </c>
      <c r="CF62" s="100">
        <v>43</v>
      </c>
      <c r="CG62" s="100">
        <v>73323.600000000006</v>
      </c>
      <c r="CH62" s="100">
        <v>41</v>
      </c>
      <c r="CI62" s="100">
        <v>69913.2</v>
      </c>
      <c r="CJ62" s="100">
        <v>35</v>
      </c>
      <c r="CK62" s="100">
        <v>59682</v>
      </c>
      <c r="CL62" s="100">
        <v>32</v>
      </c>
      <c r="CM62" s="100">
        <v>54566.400000000001</v>
      </c>
      <c r="CN62" s="100">
        <v>31</v>
      </c>
      <c r="CO62" s="100">
        <v>52861.200000000004</v>
      </c>
      <c r="CP62" s="100">
        <v>54</v>
      </c>
      <c r="CQ62" s="100">
        <v>92080.8</v>
      </c>
      <c r="CR62" s="100">
        <v>49.382919968642128</v>
      </c>
      <c r="CS62" s="100">
        <v>84207.75513052856</v>
      </c>
      <c r="CT62" s="100">
        <v>30</v>
      </c>
      <c r="CU62" s="100">
        <v>51156</v>
      </c>
    </row>
    <row r="63" spans="2:99">
      <c r="C63" s="99" t="s">
        <v>229</v>
      </c>
      <c r="D63" s="100">
        <v>10</v>
      </c>
      <c r="E63" s="100">
        <v>7956</v>
      </c>
      <c r="F63" s="100">
        <v>10</v>
      </c>
      <c r="G63" s="100">
        <v>7956</v>
      </c>
      <c r="H63" s="100">
        <v>5</v>
      </c>
      <c r="I63" s="100">
        <v>3978</v>
      </c>
      <c r="J63" s="100">
        <v>7</v>
      </c>
      <c r="K63" s="100">
        <v>5569.2</v>
      </c>
      <c r="L63" s="100">
        <v>10</v>
      </c>
      <c r="M63" s="100">
        <v>7956</v>
      </c>
      <c r="N63" s="100">
        <v>14</v>
      </c>
      <c r="O63" s="100">
        <v>11138.4</v>
      </c>
      <c r="P63" s="100">
        <v>8</v>
      </c>
      <c r="Q63" s="100">
        <v>6364.8</v>
      </c>
      <c r="R63" s="100">
        <v>9</v>
      </c>
      <c r="S63" s="100">
        <v>7160.4000000000005</v>
      </c>
      <c r="T63" s="100">
        <v>5</v>
      </c>
      <c r="U63" s="100">
        <v>3978</v>
      </c>
      <c r="V63" s="100">
        <v>4</v>
      </c>
      <c r="W63" s="100">
        <v>3182.4</v>
      </c>
      <c r="X63" s="100">
        <v>4</v>
      </c>
      <c r="Y63" s="100">
        <v>3182.4</v>
      </c>
      <c r="Z63" s="100">
        <v>3</v>
      </c>
      <c r="AA63" s="100">
        <v>2386.8000000000002</v>
      </c>
      <c r="AB63" s="100">
        <v>6</v>
      </c>
      <c r="AC63" s="100">
        <v>4773.6000000000004</v>
      </c>
      <c r="AD63" s="100">
        <v>8</v>
      </c>
      <c r="AE63" s="100">
        <v>6364.8</v>
      </c>
      <c r="AF63" s="100">
        <v>6</v>
      </c>
      <c r="AG63" s="100">
        <v>4773.6000000000004</v>
      </c>
      <c r="AH63" s="100">
        <v>5</v>
      </c>
      <c r="AI63" s="100">
        <v>3978</v>
      </c>
      <c r="AJ63" s="100">
        <v>14</v>
      </c>
      <c r="AK63" s="100">
        <v>11138.4</v>
      </c>
      <c r="AL63" s="100">
        <v>13</v>
      </c>
      <c r="AM63" s="100">
        <v>10342.800000000001</v>
      </c>
      <c r="AN63" s="100">
        <v>11</v>
      </c>
      <c r="AO63" s="100">
        <v>8751.6</v>
      </c>
      <c r="AP63" s="100">
        <v>13</v>
      </c>
      <c r="AQ63" s="100">
        <v>10342.800000000001</v>
      </c>
      <c r="AR63" s="100">
        <v>39</v>
      </c>
      <c r="AS63" s="100">
        <v>31028.400000000001</v>
      </c>
      <c r="AT63" s="100">
        <v>41</v>
      </c>
      <c r="AU63" s="100">
        <v>32619.600000000002</v>
      </c>
      <c r="AV63" s="100">
        <v>43</v>
      </c>
      <c r="AW63" s="100">
        <v>34210.800000000003</v>
      </c>
      <c r="AX63" s="100">
        <v>33</v>
      </c>
      <c r="AY63" s="100">
        <v>26254.799999999999</v>
      </c>
      <c r="AZ63" s="100">
        <v>14</v>
      </c>
      <c r="BA63" s="100">
        <v>11138.4</v>
      </c>
      <c r="BB63" s="100">
        <v>21</v>
      </c>
      <c r="BC63" s="100">
        <v>16707.600000000002</v>
      </c>
      <c r="BD63" s="100">
        <v>12</v>
      </c>
      <c r="BE63" s="100">
        <v>9547.2000000000007</v>
      </c>
      <c r="BF63" s="100">
        <v>16</v>
      </c>
      <c r="BG63" s="100">
        <v>12729.6</v>
      </c>
      <c r="BH63" s="100">
        <v>21</v>
      </c>
      <c r="BI63" s="100">
        <v>16707.600000000002</v>
      </c>
      <c r="BJ63" s="100">
        <v>19</v>
      </c>
      <c r="BK63" s="100">
        <v>15116.4</v>
      </c>
      <c r="BL63" s="100">
        <v>22</v>
      </c>
      <c r="BM63" s="100">
        <v>17503.2</v>
      </c>
      <c r="BN63" s="100">
        <v>21</v>
      </c>
      <c r="BO63" s="100">
        <v>16707.600000000002</v>
      </c>
      <c r="BP63" s="100">
        <v>4</v>
      </c>
      <c r="BQ63" s="100">
        <v>3182.4</v>
      </c>
      <c r="BR63" s="100">
        <v>3</v>
      </c>
      <c r="BS63" s="100">
        <v>2386.8000000000002</v>
      </c>
      <c r="BT63" s="100">
        <v>3</v>
      </c>
      <c r="BU63" s="100">
        <v>2386.8000000000002</v>
      </c>
      <c r="BV63" s="100">
        <v>3</v>
      </c>
      <c r="BW63" s="100">
        <v>2386.8000000000002</v>
      </c>
      <c r="BX63" s="100">
        <v>23</v>
      </c>
      <c r="BY63" s="100">
        <v>18298.8</v>
      </c>
      <c r="BZ63" s="100">
        <v>20</v>
      </c>
      <c r="CA63" s="100">
        <v>15912</v>
      </c>
      <c r="CB63" s="100">
        <v>14</v>
      </c>
      <c r="CC63" s="100">
        <v>11138.4</v>
      </c>
      <c r="CD63" s="100">
        <v>20</v>
      </c>
      <c r="CE63" s="100">
        <v>15912</v>
      </c>
      <c r="CF63" s="100">
        <v>50</v>
      </c>
      <c r="CG63" s="100">
        <v>39780</v>
      </c>
      <c r="CH63" s="100">
        <v>52</v>
      </c>
      <c r="CI63" s="100">
        <v>41371.200000000004</v>
      </c>
      <c r="CJ63" s="100">
        <v>45</v>
      </c>
      <c r="CK63" s="100">
        <v>35802</v>
      </c>
      <c r="CL63" s="100">
        <v>36</v>
      </c>
      <c r="CM63" s="100">
        <v>28641.600000000002</v>
      </c>
      <c r="CN63" s="100">
        <v>40</v>
      </c>
      <c r="CO63" s="100">
        <v>31824</v>
      </c>
      <c r="CP63" s="100">
        <v>69</v>
      </c>
      <c r="CQ63" s="100">
        <v>54896.4</v>
      </c>
      <c r="CR63" s="100">
        <v>57.451845562997711</v>
      </c>
      <c r="CS63" s="100">
        <v>45708.68832992098</v>
      </c>
      <c r="CT63" s="100">
        <v>32</v>
      </c>
      <c r="CU63" s="100">
        <v>25459.200000000001</v>
      </c>
    </row>
    <row r="64" spans="2:99">
      <c r="C64" s="99" t="s">
        <v>230</v>
      </c>
      <c r="D64" s="100">
        <v>10</v>
      </c>
      <c r="E64" s="100">
        <v>10091.999999999998</v>
      </c>
      <c r="F64" s="100">
        <v>9</v>
      </c>
      <c r="G64" s="100">
        <v>9082.7999999999993</v>
      </c>
      <c r="H64" s="100">
        <v>6</v>
      </c>
      <c r="I64" s="100">
        <v>6055.1999999999989</v>
      </c>
      <c r="J64" s="100">
        <v>7</v>
      </c>
      <c r="K64" s="100">
        <v>7064.3999999999987</v>
      </c>
      <c r="L64" s="100">
        <v>10</v>
      </c>
      <c r="M64" s="100">
        <v>10091.999999999998</v>
      </c>
      <c r="N64" s="100">
        <v>14</v>
      </c>
      <c r="O64" s="100">
        <v>14128.799999999997</v>
      </c>
      <c r="P64" s="100">
        <v>8</v>
      </c>
      <c r="Q64" s="100">
        <v>8073.5999999999985</v>
      </c>
      <c r="R64" s="100">
        <v>9</v>
      </c>
      <c r="S64" s="100">
        <v>9082.7999999999993</v>
      </c>
      <c r="T64" s="100">
        <v>4</v>
      </c>
      <c r="U64" s="100">
        <v>4036.7999999999993</v>
      </c>
      <c r="V64" s="100">
        <v>4</v>
      </c>
      <c r="W64" s="100">
        <v>4036.7999999999993</v>
      </c>
      <c r="X64" s="100">
        <v>4</v>
      </c>
      <c r="Y64" s="100">
        <v>4036.7999999999993</v>
      </c>
      <c r="Z64" s="100">
        <v>3</v>
      </c>
      <c r="AA64" s="100">
        <v>3027.5999999999995</v>
      </c>
      <c r="AB64" s="100">
        <v>7</v>
      </c>
      <c r="AC64" s="100">
        <v>7064.3999999999987</v>
      </c>
      <c r="AD64" s="100">
        <v>8</v>
      </c>
      <c r="AE64" s="100">
        <v>8073.5999999999985</v>
      </c>
      <c r="AF64" s="100">
        <v>7</v>
      </c>
      <c r="AG64" s="100">
        <v>7064.3999999999987</v>
      </c>
      <c r="AH64" s="100">
        <v>6</v>
      </c>
      <c r="AI64" s="100">
        <v>6055.1999999999989</v>
      </c>
      <c r="AJ64" s="100">
        <v>12</v>
      </c>
      <c r="AK64" s="100">
        <v>12110.399999999998</v>
      </c>
      <c r="AL64" s="100">
        <v>13</v>
      </c>
      <c r="AM64" s="100">
        <v>13119.599999999999</v>
      </c>
      <c r="AN64" s="100">
        <v>10</v>
      </c>
      <c r="AO64" s="100">
        <v>10091.999999999998</v>
      </c>
      <c r="AP64" s="100">
        <v>12</v>
      </c>
      <c r="AQ64" s="100">
        <v>12110.399999999998</v>
      </c>
      <c r="AR64" s="100">
        <v>34</v>
      </c>
      <c r="AS64" s="100">
        <v>34312.799999999996</v>
      </c>
      <c r="AT64" s="100">
        <v>42</v>
      </c>
      <c r="AU64" s="100">
        <v>42386.399999999994</v>
      </c>
      <c r="AV64" s="100">
        <v>44</v>
      </c>
      <c r="AW64" s="100">
        <v>44404.799999999988</v>
      </c>
      <c r="AX64" s="100">
        <v>32</v>
      </c>
      <c r="AY64" s="100">
        <v>32294.399999999994</v>
      </c>
      <c r="AZ64" s="100">
        <v>15</v>
      </c>
      <c r="BA64" s="100">
        <v>15137.999999999996</v>
      </c>
      <c r="BB64" s="100">
        <v>17</v>
      </c>
      <c r="BC64" s="100">
        <v>17156.399999999998</v>
      </c>
      <c r="BD64" s="100">
        <v>11</v>
      </c>
      <c r="BE64" s="100">
        <v>11101.199999999997</v>
      </c>
      <c r="BF64" s="100">
        <v>18</v>
      </c>
      <c r="BG64" s="100">
        <v>18165.599999999999</v>
      </c>
      <c r="BH64" s="100">
        <v>24</v>
      </c>
      <c r="BI64" s="100">
        <v>24220.799999999996</v>
      </c>
      <c r="BJ64" s="100">
        <v>18</v>
      </c>
      <c r="BK64" s="100">
        <v>18165.599999999999</v>
      </c>
      <c r="BL64" s="100">
        <v>22</v>
      </c>
      <c r="BM64" s="100">
        <v>22202.399999999994</v>
      </c>
      <c r="BN64" s="100">
        <v>19</v>
      </c>
      <c r="BO64" s="100">
        <v>19174.799999999996</v>
      </c>
      <c r="BP64" s="100">
        <v>4</v>
      </c>
      <c r="BQ64" s="100">
        <v>4036.7999999999993</v>
      </c>
      <c r="BR64" s="100">
        <v>3</v>
      </c>
      <c r="BS64" s="100">
        <v>3027.5999999999995</v>
      </c>
      <c r="BT64" s="100">
        <v>3</v>
      </c>
      <c r="BU64" s="100">
        <v>3027.5999999999995</v>
      </c>
      <c r="BV64" s="100">
        <v>3</v>
      </c>
      <c r="BW64" s="100">
        <v>3027.5999999999995</v>
      </c>
      <c r="BX64" s="100">
        <v>19</v>
      </c>
      <c r="BY64" s="100">
        <v>19174.799999999996</v>
      </c>
      <c r="BZ64" s="100">
        <v>20</v>
      </c>
      <c r="CA64" s="100">
        <v>20183.999999999996</v>
      </c>
      <c r="CB64" s="100">
        <v>14</v>
      </c>
      <c r="CC64" s="100">
        <v>14128.799999999997</v>
      </c>
      <c r="CD64" s="100">
        <v>19</v>
      </c>
      <c r="CE64" s="100">
        <v>19174.799999999996</v>
      </c>
      <c r="CF64" s="100">
        <v>43</v>
      </c>
      <c r="CG64" s="100">
        <v>43395.599999999991</v>
      </c>
      <c r="CH64" s="100">
        <v>51</v>
      </c>
      <c r="CI64" s="100">
        <v>51469.19999999999</v>
      </c>
      <c r="CJ64" s="100">
        <v>43</v>
      </c>
      <c r="CK64" s="100">
        <v>43395.599999999991</v>
      </c>
      <c r="CL64" s="100">
        <v>36</v>
      </c>
      <c r="CM64" s="100">
        <v>36331.199999999997</v>
      </c>
      <c r="CN64" s="100">
        <v>32</v>
      </c>
      <c r="CO64" s="100">
        <v>32294.399999999994</v>
      </c>
      <c r="CP64" s="100">
        <v>66</v>
      </c>
      <c r="CQ64" s="100">
        <v>66607.199999999983</v>
      </c>
      <c r="CR64" s="100">
        <v>52.459503962370555</v>
      </c>
      <c r="CS64" s="100">
        <v>52942.131398824356</v>
      </c>
      <c r="CT64" s="100">
        <v>36</v>
      </c>
      <c r="CU64" s="100">
        <v>36331.199999999997</v>
      </c>
    </row>
    <row r="65" spans="2:99">
      <c r="C65" s="99" t="s">
        <v>231</v>
      </c>
      <c r="D65" s="100">
        <v>9</v>
      </c>
      <c r="E65" s="100">
        <v>9234</v>
      </c>
      <c r="F65" s="100">
        <v>9</v>
      </c>
      <c r="G65" s="100">
        <v>9234</v>
      </c>
      <c r="H65" s="100">
        <v>6</v>
      </c>
      <c r="I65" s="100">
        <v>6156</v>
      </c>
      <c r="J65" s="100">
        <v>8</v>
      </c>
      <c r="K65" s="100">
        <v>8208</v>
      </c>
      <c r="L65" s="100">
        <v>10</v>
      </c>
      <c r="M65" s="100">
        <v>10260</v>
      </c>
      <c r="N65" s="100">
        <v>14</v>
      </c>
      <c r="O65" s="100">
        <v>14364</v>
      </c>
      <c r="P65" s="100">
        <v>9</v>
      </c>
      <c r="Q65" s="100">
        <v>9234</v>
      </c>
      <c r="R65" s="100">
        <v>8</v>
      </c>
      <c r="S65" s="100">
        <v>8208</v>
      </c>
      <c r="T65" s="100">
        <v>5</v>
      </c>
      <c r="U65" s="100">
        <v>5130</v>
      </c>
      <c r="V65" s="100">
        <v>4</v>
      </c>
      <c r="W65" s="100">
        <v>4104</v>
      </c>
      <c r="X65" s="100">
        <v>4</v>
      </c>
      <c r="Y65" s="100">
        <v>4104</v>
      </c>
      <c r="Z65" s="100">
        <v>3</v>
      </c>
      <c r="AA65" s="100">
        <v>3078</v>
      </c>
      <c r="AB65" s="100">
        <v>7</v>
      </c>
      <c r="AC65" s="100">
        <v>7182</v>
      </c>
      <c r="AD65" s="100">
        <v>8</v>
      </c>
      <c r="AE65" s="100">
        <v>8208</v>
      </c>
      <c r="AF65" s="100">
        <v>6</v>
      </c>
      <c r="AG65" s="100">
        <v>6156</v>
      </c>
      <c r="AH65" s="100">
        <v>5</v>
      </c>
      <c r="AI65" s="100">
        <v>5130</v>
      </c>
      <c r="AJ65" s="100">
        <v>11</v>
      </c>
      <c r="AK65" s="100">
        <v>11286</v>
      </c>
      <c r="AL65" s="100">
        <v>16</v>
      </c>
      <c r="AM65" s="100">
        <v>16416</v>
      </c>
      <c r="AN65" s="100">
        <v>11</v>
      </c>
      <c r="AO65" s="100">
        <v>11286</v>
      </c>
      <c r="AP65" s="100">
        <v>13</v>
      </c>
      <c r="AQ65" s="100">
        <v>13338</v>
      </c>
      <c r="AR65" s="100">
        <v>35</v>
      </c>
      <c r="AS65" s="100">
        <v>35910</v>
      </c>
      <c r="AT65" s="100">
        <v>43</v>
      </c>
      <c r="AU65" s="100">
        <v>44118</v>
      </c>
      <c r="AV65" s="100">
        <v>45</v>
      </c>
      <c r="AW65" s="100">
        <v>46170</v>
      </c>
      <c r="AX65" s="100">
        <v>35</v>
      </c>
      <c r="AY65" s="100">
        <v>35910</v>
      </c>
      <c r="AZ65" s="100">
        <v>15</v>
      </c>
      <c r="BA65" s="100">
        <v>15390</v>
      </c>
      <c r="BB65" s="100">
        <v>19</v>
      </c>
      <c r="BC65" s="100">
        <v>19494</v>
      </c>
      <c r="BD65" s="100">
        <v>11</v>
      </c>
      <c r="BE65" s="100">
        <v>11286</v>
      </c>
      <c r="BF65" s="100">
        <v>16</v>
      </c>
      <c r="BG65" s="100">
        <v>16416</v>
      </c>
      <c r="BH65" s="100">
        <v>24</v>
      </c>
      <c r="BI65" s="100">
        <v>24624</v>
      </c>
      <c r="BJ65" s="100">
        <v>18</v>
      </c>
      <c r="BK65" s="100">
        <v>18468</v>
      </c>
      <c r="BL65" s="100">
        <v>22</v>
      </c>
      <c r="BM65" s="100">
        <v>22572</v>
      </c>
      <c r="BN65" s="100">
        <v>20</v>
      </c>
      <c r="BO65" s="100">
        <v>20520</v>
      </c>
      <c r="BP65" s="100">
        <v>4</v>
      </c>
      <c r="BQ65" s="100">
        <v>4104</v>
      </c>
      <c r="BR65" s="100">
        <v>3</v>
      </c>
      <c r="BS65" s="100">
        <v>3078</v>
      </c>
      <c r="BT65" s="100">
        <v>3</v>
      </c>
      <c r="BU65" s="100">
        <v>3078</v>
      </c>
      <c r="BV65" s="100">
        <v>3</v>
      </c>
      <c r="BW65" s="100">
        <v>3078</v>
      </c>
      <c r="BX65" s="100">
        <v>22</v>
      </c>
      <c r="BY65" s="100">
        <v>22572</v>
      </c>
      <c r="BZ65" s="100">
        <v>22</v>
      </c>
      <c r="CA65" s="100">
        <v>22572</v>
      </c>
      <c r="CB65" s="100">
        <v>15</v>
      </c>
      <c r="CC65" s="100">
        <v>15390</v>
      </c>
      <c r="CD65" s="100">
        <v>19</v>
      </c>
      <c r="CE65" s="100">
        <v>19494</v>
      </c>
      <c r="CF65" s="100">
        <v>45</v>
      </c>
      <c r="CG65" s="100">
        <v>46170</v>
      </c>
      <c r="CH65" s="100">
        <v>51</v>
      </c>
      <c r="CI65" s="100">
        <v>52326</v>
      </c>
      <c r="CJ65" s="100">
        <v>42</v>
      </c>
      <c r="CK65" s="100">
        <v>43092</v>
      </c>
      <c r="CL65" s="100">
        <v>32</v>
      </c>
      <c r="CM65" s="100">
        <v>32832</v>
      </c>
      <c r="CN65" s="100">
        <v>34</v>
      </c>
      <c r="CO65" s="100">
        <v>34884</v>
      </c>
      <c r="CP65" s="100">
        <v>63</v>
      </c>
      <c r="CQ65" s="100">
        <v>64638</v>
      </c>
      <c r="CR65" s="100">
        <v>56.444187163624868</v>
      </c>
      <c r="CS65" s="100">
        <v>57911.736029879117</v>
      </c>
      <c r="CT65" s="100">
        <v>36</v>
      </c>
      <c r="CU65" s="100">
        <v>36936</v>
      </c>
    </row>
    <row r="66" spans="2:99">
      <c r="C66" s="99" t="s">
        <v>232</v>
      </c>
      <c r="D66" s="100">
        <v>11</v>
      </c>
      <c r="E66" s="100">
        <v>13094.399999999998</v>
      </c>
      <c r="F66" s="100">
        <v>9</v>
      </c>
      <c r="G66" s="100">
        <v>10713.599999999999</v>
      </c>
      <c r="H66" s="100">
        <v>5</v>
      </c>
      <c r="I66" s="100">
        <v>5951.9999999999991</v>
      </c>
      <c r="J66" s="100">
        <v>7</v>
      </c>
      <c r="K66" s="100">
        <v>8332.7999999999993</v>
      </c>
      <c r="L66" s="100">
        <v>10</v>
      </c>
      <c r="M66" s="100">
        <v>11903.999999999998</v>
      </c>
      <c r="N66" s="100">
        <v>14</v>
      </c>
      <c r="O66" s="100">
        <v>16665.599999999999</v>
      </c>
      <c r="P66" s="100">
        <v>8</v>
      </c>
      <c r="Q66" s="100">
        <v>9523.1999999999989</v>
      </c>
      <c r="R66" s="100">
        <v>8</v>
      </c>
      <c r="S66" s="100">
        <v>9523.1999999999989</v>
      </c>
      <c r="T66" s="100">
        <v>5</v>
      </c>
      <c r="U66" s="100">
        <v>5951.9999999999991</v>
      </c>
      <c r="V66" s="100">
        <v>4</v>
      </c>
      <c r="W66" s="100">
        <v>4761.5999999999995</v>
      </c>
      <c r="X66" s="100">
        <v>4</v>
      </c>
      <c r="Y66" s="100">
        <v>4761.5999999999995</v>
      </c>
      <c r="Z66" s="100">
        <v>3</v>
      </c>
      <c r="AA66" s="100">
        <v>3571.2</v>
      </c>
      <c r="AB66" s="100">
        <v>7</v>
      </c>
      <c r="AC66" s="100">
        <v>8332.7999999999993</v>
      </c>
      <c r="AD66" s="100">
        <v>8</v>
      </c>
      <c r="AE66" s="100">
        <v>9523.1999999999989</v>
      </c>
      <c r="AF66" s="100">
        <v>6</v>
      </c>
      <c r="AG66" s="100">
        <v>7142.4</v>
      </c>
      <c r="AH66" s="100">
        <v>5</v>
      </c>
      <c r="AI66" s="100">
        <v>5951.9999999999991</v>
      </c>
      <c r="AJ66" s="100">
        <v>12</v>
      </c>
      <c r="AK66" s="100">
        <v>14284.8</v>
      </c>
      <c r="AL66" s="100">
        <v>13</v>
      </c>
      <c r="AM66" s="100">
        <v>15475.199999999999</v>
      </c>
      <c r="AN66" s="100">
        <v>10</v>
      </c>
      <c r="AO66" s="100">
        <v>11903.999999999998</v>
      </c>
      <c r="AP66" s="100">
        <v>11</v>
      </c>
      <c r="AQ66" s="100">
        <v>13094.399999999998</v>
      </c>
      <c r="AR66" s="100">
        <v>39</v>
      </c>
      <c r="AS66" s="100">
        <v>46425.599999999991</v>
      </c>
      <c r="AT66" s="100">
        <v>44</v>
      </c>
      <c r="AU66" s="100">
        <v>52377.599999999991</v>
      </c>
      <c r="AV66" s="100">
        <v>41</v>
      </c>
      <c r="AW66" s="100">
        <v>48806.399999999994</v>
      </c>
      <c r="AX66" s="100">
        <v>35</v>
      </c>
      <c r="AY66" s="100">
        <v>41663.999999999993</v>
      </c>
      <c r="AZ66" s="100">
        <v>16</v>
      </c>
      <c r="BA66" s="100">
        <v>19046.399999999998</v>
      </c>
      <c r="BB66" s="100">
        <v>17</v>
      </c>
      <c r="BC66" s="100">
        <v>20236.8</v>
      </c>
      <c r="BD66" s="100">
        <v>10</v>
      </c>
      <c r="BE66" s="100">
        <v>11903.999999999998</v>
      </c>
      <c r="BF66" s="100">
        <v>17</v>
      </c>
      <c r="BG66" s="100">
        <v>20236.8</v>
      </c>
      <c r="BH66" s="100">
        <v>24</v>
      </c>
      <c r="BI66" s="100">
        <v>28569.599999999999</v>
      </c>
      <c r="BJ66" s="100">
        <v>17</v>
      </c>
      <c r="BK66" s="100">
        <v>20236.8</v>
      </c>
      <c r="BL66" s="100">
        <v>21</v>
      </c>
      <c r="BM66" s="100">
        <v>24998.399999999998</v>
      </c>
      <c r="BN66" s="100">
        <v>19</v>
      </c>
      <c r="BO66" s="100">
        <v>22617.599999999999</v>
      </c>
      <c r="BP66" s="100">
        <v>4</v>
      </c>
      <c r="BQ66" s="100">
        <v>4761.5999999999995</v>
      </c>
      <c r="BR66" s="100">
        <v>3</v>
      </c>
      <c r="BS66" s="100">
        <v>3571.2</v>
      </c>
      <c r="BT66" s="100">
        <v>3</v>
      </c>
      <c r="BU66" s="100">
        <v>3571.2</v>
      </c>
      <c r="BV66" s="100">
        <v>3</v>
      </c>
      <c r="BW66" s="100">
        <v>3571.2</v>
      </c>
      <c r="BX66" s="100">
        <v>19</v>
      </c>
      <c r="BY66" s="100">
        <v>22617.599999999999</v>
      </c>
      <c r="BZ66" s="100">
        <v>21</v>
      </c>
      <c r="CA66" s="100">
        <v>24998.399999999998</v>
      </c>
      <c r="CB66" s="100">
        <v>15</v>
      </c>
      <c r="CC66" s="100">
        <v>17855.999999999996</v>
      </c>
      <c r="CD66" s="100">
        <v>17</v>
      </c>
      <c r="CE66" s="100">
        <v>20236.8</v>
      </c>
      <c r="CF66" s="100">
        <v>43</v>
      </c>
      <c r="CG66" s="100">
        <v>51187.199999999997</v>
      </c>
      <c r="CH66" s="100">
        <v>43</v>
      </c>
      <c r="CI66" s="100">
        <v>51187.199999999997</v>
      </c>
      <c r="CJ66" s="100">
        <v>39</v>
      </c>
      <c r="CK66" s="100">
        <v>46425.599999999991</v>
      </c>
      <c r="CL66" s="100">
        <v>35</v>
      </c>
      <c r="CM66" s="100">
        <v>41663.999999999993</v>
      </c>
      <c r="CN66" s="100">
        <v>36</v>
      </c>
      <c r="CO66" s="100">
        <v>42854.399999999994</v>
      </c>
      <c r="CP66" s="100">
        <v>61</v>
      </c>
      <c r="CQ66" s="100">
        <v>72614.399999999994</v>
      </c>
      <c r="CR66" s="100">
        <v>59.428870364879181</v>
      </c>
      <c r="CS66" s="100">
        <v>70744.127282352172</v>
      </c>
      <c r="CT66" s="100">
        <v>35</v>
      </c>
      <c r="CU66" s="100">
        <v>41663.999999999993</v>
      </c>
    </row>
    <row r="67" spans="2:99">
      <c r="C67" s="99" t="s">
        <v>233</v>
      </c>
      <c r="D67" s="100">
        <v>9</v>
      </c>
      <c r="E67" s="100">
        <v>10108.800000000001</v>
      </c>
      <c r="F67" s="100">
        <v>9</v>
      </c>
      <c r="G67" s="100">
        <v>10108.800000000001</v>
      </c>
      <c r="H67" s="100">
        <v>6</v>
      </c>
      <c r="I67" s="100">
        <v>6739.2000000000007</v>
      </c>
      <c r="J67" s="100">
        <v>7</v>
      </c>
      <c r="K67" s="100">
        <v>7862.4000000000005</v>
      </c>
      <c r="L67" s="100">
        <v>9</v>
      </c>
      <c r="M67" s="100">
        <v>10108.800000000001</v>
      </c>
      <c r="N67" s="100">
        <v>15</v>
      </c>
      <c r="O67" s="100">
        <v>16848</v>
      </c>
      <c r="P67" s="100">
        <v>8</v>
      </c>
      <c r="Q67" s="100">
        <v>8985.6</v>
      </c>
      <c r="R67" s="100">
        <v>8</v>
      </c>
      <c r="S67" s="100">
        <v>8985.6</v>
      </c>
      <c r="T67" s="100">
        <v>4</v>
      </c>
      <c r="U67" s="100">
        <v>4492.8</v>
      </c>
      <c r="V67" s="100">
        <v>4</v>
      </c>
      <c r="W67" s="100">
        <v>4492.8</v>
      </c>
      <c r="X67" s="100">
        <v>4</v>
      </c>
      <c r="Y67" s="100">
        <v>4492.8</v>
      </c>
      <c r="Z67" s="100">
        <v>3</v>
      </c>
      <c r="AA67" s="100">
        <v>3369.6000000000004</v>
      </c>
      <c r="AB67" s="100">
        <v>7</v>
      </c>
      <c r="AC67" s="100">
        <v>7862.4000000000005</v>
      </c>
      <c r="AD67" s="100">
        <v>7</v>
      </c>
      <c r="AE67" s="100">
        <v>7862.4000000000005</v>
      </c>
      <c r="AF67" s="100">
        <v>6</v>
      </c>
      <c r="AG67" s="100">
        <v>6739.2000000000007</v>
      </c>
      <c r="AH67" s="100">
        <v>5</v>
      </c>
      <c r="AI67" s="100">
        <v>5616</v>
      </c>
      <c r="AJ67" s="100">
        <v>13</v>
      </c>
      <c r="AK67" s="100">
        <v>14601.6</v>
      </c>
      <c r="AL67" s="100">
        <v>14</v>
      </c>
      <c r="AM67" s="100">
        <v>15724.800000000001</v>
      </c>
      <c r="AN67" s="100">
        <v>10</v>
      </c>
      <c r="AO67" s="100">
        <v>11232</v>
      </c>
      <c r="AP67" s="100">
        <v>13</v>
      </c>
      <c r="AQ67" s="100">
        <v>14601.6</v>
      </c>
      <c r="AR67" s="100">
        <v>34</v>
      </c>
      <c r="AS67" s="100">
        <v>38188.800000000003</v>
      </c>
      <c r="AT67" s="100">
        <v>40</v>
      </c>
      <c r="AU67" s="100">
        <v>44928</v>
      </c>
      <c r="AV67" s="100">
        <v>44</v>
      </c>
      <c r="AW67" s="100">
        <v>49420.800000000003</v>
      </c>
      <c r="AX67" s="100">
        <v>34</v>
      </c>
      <c r="AY67" s="100">
        <v>38188.800000000003</v>
      </c>
      <c r="AZ67" s="100">
        <v>14</v>
      </c>
      <c r="BA67" s="100">
        <v>15724.800000000001</v>
      </c>
      <c r="BB67" s="100">
        <v>17</v>
      </c>
      <c r="BC67" s="100">
        <v>19094.400000000001</v>
      </c>
      <c r="BD67" s="100">
        <v>11</v>
      </c>
      <c r="BE67" s="100">
        <v>12355.2</v>
      </c>
      <c r="BF67" s="100">
        <v>18</v>
      </c>
      <c r="BG67" s="100">
        <v>20217.600000000002</v>
      </c>
      <c r="BH67" s="100">
        <v>23</v>
      </c>
      <c r="BI67" s="100">
        <v>25833.600000000002</v>
      </c>
      <c r="BJ67" s="100">
        <v>18</v>
      </c>
      <c r="BK67" s="100">
        <v>20217.600000000002</v>
      </c>
      <c r="BL67" s="100">
        <v>20</v>
      </c>
      <c r="BM67" s="100">
        <v>22464</v>
      </c>
      <c r="BN67" s="100">
        <v>23</v>
      </c>
      <c r="BO67" s="100">
        <v>25833.600000000002</v>
      </c>
      <c r="BP67" s="100">
        <v>4</v>
      </c>
      <c r="BQ67" s="100">
        <v>4492.8</v>
      </c>
      <c r="BR67" s="100">
        <v>3</v>
      </c>
      <c r="BS67" s="100">
        <v>3369.6000000000004</v>
      </c>
      <c r="BT67" s="100">
        <v>3</v>
      </c>
      <c r="BU67" s="100">
        <v>3369.6000000000004</v>
      </c>
      <c r="BV67" s="100">
        <v>3</v>
      </c>
      <c r="BW67" s="100">
        <v>3369.6000000000004</v>
      </c>
      <c r="BX67" s="100">
        <v>19</v>
      </c>
      <c r="BY67" s="100">
        <v>21340.799999999999</v>
      </c>
      <c r="BZ67" s="100">
        <v>22</v>
      </c>
      <c r="CA67" s="100">
        <v>24710.400000000001</v>
      </c>
      <c r="CB67" s="100">
        <v>13</v>
      </c>
      <c r="CC67" s="100">
        <v>14601.6</v>
      </c>
      <c r="CD67" s="100">
        <v>16</v>
      </c>
      <c r="CE67" s="100">
        <v>17971.2</v>
      </c>
      <c r="CF67" s="100">
        <v>40</v>
      </c>
      <c r="CG67" s="100">
        <v>44928</v>
      </c>
      <c r="CH67" s="100">
        <v>44</v>
      </c>
      <c r="CI67" s="100">
        <v>49420.800000000003</v>
      </c>
      <c r="CJ67" s="100">
        <v>36</v>
      </c>
      <c r="CK67" s="100">
        <v>40435.200000000004</v>
      </c>
      <c r="CL67" s="100">
        <v>31</v>
      </c>
      <c r="CM67" s="100">
        <v>34819.200000000004</v>
      </c>
      <c r="CN67" s="100">
        <v>34</v>
      </c>
      <c r="CO67" s="100">
        <v>38188.800000000003</v>
      </c>
      <c r="CP67" s="100">
        <v>55</v>
      </c>
      <c r="CQ67" s="100">
        <v>61776</v>
      </c>
      <c r="CR67" s="100">
        <v>57.413553566133494</v>
      </c>
      <c r="CS67" s="100">
        <v>64486.903365481143</v>
      </c>
      <c r="CT67" s="100">
        <v>33</v>
      </c>
      <c r="CU67" s="100">
        <v>37065.599999999999</v>
      </c>
    </row>
    <row r="68" spans="2:99">
      <c r="C68" s="99" t="s">
        <v>234</v>
      </c>
      <c r="D68" s="100">
        <v>10</v>
      </c>
      <c r="E68" s="100">
        <v>10332</v>
      </c>
      <c r="F68" s="100">
        <v>10</v>
      </c>
      <c r="G68" s="100">
        <v>10332</v>
      </c>
      <c r="H68" s="100">
        <v>6</v>
      </c>
      <c r="I68" s="100">
        <v>6199.2000000000007</v>
      </c>
      <c r="J68" s="100">
        <v>7</v>
      </c>
      <c r="K68" s="100">
        <v>7232.4000000000005</v>
      </c>
      <c r="L68" s="100">
        <v>9</v>
      </c>
      <c r="M68" s="100">
        <v>9298.8000000000011</v>
      </c>
      <c r="N68" s="100">
        <v>13</v>
      </c>
      <c r="O68" s="100">
        <v>13431.6</v>
      </c>
      <c r="P68" s="100">
        <v>9</v>
      </c>
      <c r="Q68" s="100">
        <v>9298.8000000000011</v>
      </c>
      <c r="R68" s="100">
        <v>8</v>
      </c>
      <c r="S68" s="100">
        <v>8265.6</v>
      </c>
      <c r="T68" s="100">
        <v>4</v>
      </c>
      <c r="U68" s="100">
        <v>4132.8</v>
      </c>
      <c r="V68" s="100">
        <v>4</v>
      </c>
      <c r="W68" s="100">
        <v>4132.8</v>
      </c>
      <c r="X68" s="100">
        <v>5</v>
      </c>
      <c r="Y68" s="100">
        <v>5166</v>
      </c>
      <c r="Z68" s="100">
        <v>3</v>
      </c>
      <c r="AA68" s="100">
        <v>3099.6000000000004</v>
      </c>
      <c r="AB68" s="100">
        <v>7</v>
      </c>
      <c r="AC68" s="100">
        <v>7232.4000000000005</v>
      </c>
      <c r="AD68" s="100">
        <v>8</v>
      </c>
      <c r="AE68" s="100">
        <v>8265.6</v>
      </c>
      <c r="AF68" s="100">
        <v>6</v>
      </c>
      <c r="AG68" s="100">
        <v>6199.2000000000007</v>
      </c>
      <c r="AH68" s="100">
        <v>5</v>
      </c>
      <c r="AI68" s="100">
        <v>5166</v>
      </c>
      <c r="AJ68" s="100">
        <v>12</v>
      </c>
      <c r="AK68" s="100">
        <v>12398.400000000001</v>
      </c>
      <c r="AL68" s="100">
        <v>14</v>
      </c>
      <c r="AM68" s="100">
        <v>14464.800000000001</v>
      </c>
      <c r="AN68" s="100">
        <v>9</v>
      </c>
      <c r="AO68" s="100">
        <v>9298.8000000000011</v>
      </c>
      <c r="AP68" s="100">
        <v>13</v>
      </c>
      <c r="AQ68" s="100">
        <v>13431.6</v>
      </c>
      <c r="AR68" s="100">
        <v>35</v>
      </c>
      <c r="AS68" s="100">
        <v>36162</v>
      </c>
      <c r="AT68" s="100">
        <v>40</v>
      </c>
      <c r="AU68" s="100">
        <v>41328</v>
      </c>
      <c r="AV68" s="100">
        <v>46</v>
      </c>
      <c r="AW68" s="100">
        <v>47527.200000000004</v>
      </c>
      <c r="AX68" s="100">
        <v>33</v>
      </c>
      <c r="AY68" s="100">
        <v>34095.599999999999</v>
      </c>
      <c r="AZ68" s="100">
        <v>14</v>
      </c>
      <c r="BA68" s="100">
        <v>14464.800000000001</v>
      </c>
      <c r="BB68" s="100">
        <v>20</v>
      </c>
      <c r="BC68" s="100">
        <v>20664</v>
      </c>
      <c r="BD68" s="100">
        <v>12</v>
      </c>
      <c r="BE68" s="100">
        <v>12398.400000000001</v>
      </c>
      <c r="BF68" s="100">
        <v>18</v>
      </c>
      <c r="BG68" s="100">
        <v>18597.600000000002</v>
      </c>
      <c r="BH68" s="100">
        <v>23</v>
      </c>
      <c r="BI68" s="100">
        <v>23763.600000000002</v>
      </c>
      <c r="BJ68" s="100">
        <v>18</v>
      </c>
      <c r="BK68" s="100">
        <v>18597.600000000002</v>
      </c>
      <c r="BL68" s="100">
        <v>24</v>
      </c>
      <c r="BM68" s="100">
        <v>24796.800000000003</v>
      </c>
      <c r="BN68" s="100">
        <v>22</v>
      </c>
      <c r="BO68" s="100">
        <v>22730.400000000001</v>
      </c>
      <c r="BP68" s="100">
        <v>4</v>
      </c>
      <c r="BQ68" s="100">
        <v>4132.8</v>
      </c>
      <c r="BR68" s="100">
        <v>3</v>
      </c>
      <c r="BS68" s="100">
        <v>3099.6000000000004</v>
      </c>
      <c r="BT68" s="100">
        <v>4</v>
      </c>
      <c r="BU68" s="100">
        <v>4132.8</v>
      </c>
      <c r="BV68" s="100">
        <v>3</v>
      </c>
      <c r="BW68" s="100">
        <v>3099.6000000000004</v>
      </c>
      <c r="BX68" s="100">
        <v>22</v>
      </c>
      <c r="BY68" s="100">
        <v>22730.400000000001</v>
      </c>
      <c r="BZ68" s="100">
        <v>20</v>
      </c>
      <c r="CA68" s="100">
        <v>20664</v>
      </c>
      <c r="CB68" s="100">
        <v>13</v>
      </c>
      <c r="CC68" s="100">
        <v>13431.6</v>
      </c>
      <c r="CD68" s="100">
        <v>16</v>
      </c>
      <c r="CE68" s="100">
        <v>16531.2</v>
      </c>
      <c r="CF68" s="100">
        <v>49</v>
      </c>
      <c r="CG68" s="100">
        <v>50626.8</v>
      </c>
      <c r="CH68" s="100">
        <v>44</v>
      </c>
      <c r="CI68" s="100">
        <v>45460.800000000003</v>
      </c>
      <c r="CJ68" s="100">
        <v>41</v>
      </c>
      <c r="CK68" s="100">
        <v>42361.200000000004</v>
      </c>
      <c r="CL68" s="100">
        <v>34</v>
      </c>
      <c r="CM68" s="100">
        <v>35128.800000000003</v>
      </c>
      <c r="CN68" s="100">
        <v>38</v>
      </c>
      <c r="CO68" s="100">
        <v>39261.599999999999</v>
      </c>
      <c r="CP68" s="100">
        <v>65</v>
      </c>
      <c r="CQ68" s="100">
        <v>67158</v>
      </c>
      <c r="CR68" s="100">
        <v>58.459503962370555</v>
      </c>
      <c r="CS68" s="100">
        <v>60400.359493921256</v>
      </c>
      <c r="CT68" s="100">
        <v>34</v>
      </c>
      <c r="CU68" s="100">
        <v>35128.800000000003</v>
      </c>
    </row>
    <row r="69" spans="2:99">
      <c r="C69" s="99" t="s">
        <v>235</v>
      </c>
      <c r="D69" s="100">
        <v>11</v>
      </c>
      <c r="E69" s="100">
        <v>8342.4</v>
      </c>
      <c r="F69" s="100">
        <v>10</v>
      </c>
      <c r="G69" s="100">
        <v>7584</v>
      </c>
      <c r="H69" s="100">
        <v>6</v>
      </c>
      <c r="I69" s="100">
        <v>4550.3999999999996</v>
      </c>
      <c r="J69" s="100">
        <v>7</v>
      </c>
      <c r="K69" s="100">
        <v>5308.8</v>
      </c>
      <c r="L69" s="100">
        <v>10</v>
      </c>
      <c r="M69" s="100">
        <v>7584</v>
      </c>
      <c r="N69" s="100">
        <v>16</v>
      </c>
      <c r="O69" s="100">
        <v>12134.4</v>
      </c>
      <c r="P69" s="100">
        <v>8</v>
      </c>
      <c r="Q69" s="100">
        <v>6067.2</v>
      </c>
      <c r="R69" s="100">
        <v>8</v>
      </c>
      <c r="S69" s="100">
        <v>6067.2</v>
      </c>
      <c r="T69" s="100">
        <v>5</v>
      </c>
      <c r="U69" s="100">
        <v>3792</v>
      </c>
      <c r="V69" s="100">
        <v>4</v>
      </c>
      <c r="W69" s="100">
        <v>3033.6</v>
      </c>
      <c r="X69" s="100">
        <v>4</v>
      </c>
      <c r="Y69" s="100">
        <v>3033.6</v>
      </c>
      <c r="Z69" s="100">
        <v>3</v>
      </c>
      <c r="AA69" s="100">
        <v>2275.1999999999998</v>
      </c>
      <c r="AB69" s="100">
        <v>6</v>
      </c>
      <c r="AC69" s="100">
        <v>4550.3999999999996</v>
      </c>
      <c r="AD69" s="100">
        <v>9</v>
      </c>
      <c r="AE69" s="100">
        <v>6825.5999999999995</v>
      </c>
      <c r="AF69" s="100">
        <v>6</v>
      </c>
      <c r="AG69" s="100">
        <v>4550.3999999999996</v>
      </c>
      <c r="AH69" s="100">
        <v>6</v>
      </c>
      <c r="AI69" s="100">
        <v>4550.3999999999996</v>
      </c>
      <c r="AJ69" s="100">
        <v>12</v>
      </c>
      <c r="AK69" s="100">
        <v>9100.7999999999993</v>
      </c>
      <c r="AL69" s="100">
        <v>14</v>
      </c>
      <c r="AM69" s="100">
        <v>10617.6</v>
      </c>
      <c r="AN69" s="100">
        <v>11</v>
      </c>
      <c r="AO69" s="100">
        <v>8342.4</v>
      </c>
      <c r="AP69" s="100">
        <v>12</v>
      </c>
      <c r="AQ69" s="100">
        <v>9100.7999999999993</v>
      </c>
      <c r="AR69" s="100">
        <v>42</v>
      </c>
      <c r="AS69" s="100">
        <v>31852.799999999999</v>
      </c>
      <c r="AT69" s="100">
        <v>46</v>
      </c>
      <c r="AU69" s="100">
        <v>34886.400000000001</v>
      </c>
      <c r="AV69" s="100">
        <v>45</v>
      </c>
      <c r="AW69" s="100">
        <v>34128</v>
      </c>
      <c r="AX69" s="100">
        <v>39</v>
      </c>
      <c r="AY69" s="100">
        <v>29577.599999999999</v>
      </c>
      <c r="AZ69" s="100">
        <v>16</v>
      </c>
      <c r="BA69" s="100">
        <v>12134.4</v>
      </c>
      <c r="BB69" s="100">
        <v>19</v>
      </c>
      <c r="BC69" s="100">
        <v>14409.6</v>
      </c>
      <c r="BD69" s="100">
        <v>12</v>
      </c>
      <c r="BE69" s="100">
        <v>9100.7999999999993</v>
      </c>
      <c r="BF69" s="100">
        <v>17</v>
      </c>
      <c r="BG69" s="100">
        <v>12892.8</v>
      </c>
      <c r="BH69" s="100">
        <v>22</v>
      </c>
      <c r="BI69" s="100">
        <v>16684.8</v>
      </c>
      <c r="BJ69" s="100">
        <v>19</v>
      </c>
      <c r="BK69" s="100">
        <v>14409.6</v>
      </c>
      <c r="BL69" s="100">
        <v>22</v>
      </c>
      <c r="BM69" s="100">
        <v>16684.8</v>
      </c>
      <c r="BN69" s="100">
        <v>22</v>
      </c>
      <c r="BO69" s="100">
        <v>16684.8</v>
      </c>
      <c r="BP69" s="100">
        <v>4</v>
      </c>
      <c r="BQ69" s="100">
        <v>3033.6</v>
      </c>
      <c r="BR69" s="100">
        <v>3</v>
      </c>
      <c r="BS69" s="100">
        <v>2275.1999999999998</v>
      </c>
      <c r="BT69" s="100">
        <v>3</v>
      </c>
      <c r="BU69" s="100">
        <v>2275.1999999999998</v>
      </c>
      <c r="BV69" s="100">
        <v>3</v>
      </c>
      <c r="BW69" s="100">
        <v>2275.1999999999998</v>
      </c>
      <c r="BX69" s="100">
        <v>20</v>
      </c>
      <c r="BY69" s="100">
        <v>15168</v>
      </c>
      <c r="BZ69" s="100">
        <v>22</v>
      </c>
      <c r="CA69" s="100">
        <v>16684.8</v>
      </c>
      <c r="CB69" s="100">
        <v>14</v>
      </c>
      <c r="CC69" s="100">
        <v>10617.6</v>
      </c>
      <c r="CD69" s="100">
        <v>17</v>
      </c>
      <c r="CE69" s="100">
        <v>12892.8</v>
      </c>
      <c r="CF69" s="100">
        <v>47</v>
      </c>
      <c r="CG69" s="100">
        <v>35644.799999999996</v>
      </c>
      <c r="CH69" s="100">
        <v>55</v>
      </c>
      <c r="CI69" s="100">
        <v>41712</v>
      </c>
      <c r="CJ69" s="100">
        <v>37</v>
      </c>
      <c r="CK69" s="100">
        <v>28060.799999999999</v>
      </c>
      <c r="CL69" s="100">
        <v>34</v>
      </c>
      <c r="CM69" s="100">
        <v>25785.599999999999</v>
      </c>
      <c r="CN69" s="100">
        <v>37</v>
      </c>
      <c r="CO69" s="100">
        <v>28060.799999999999</v>
      </c>
      <c r="CP69" s="100">
        <v>68</v>
      </c>
      <c r="CQ69" s="100">
        <v>51571.199999999997</v>
      </c>
      <c r="CR69" s="100">
        <v>64.428870364879188</v>
      </c>
      <c r="CS69" s="100">
        <v>48862.855284724377</v>
      </c>
      <c r="CT69" s="100">
        <v>39</v>
      </c>
      <c r="CU69" s="100">
        <v>29577.599999999999</v>
      </c>
    </row>
    <row r="70" spans="2:99">
      <c r="C70" s="99" t="s">
        <v>236</v>
      </c>
      <c r="D70" s="100">
        <v>10</v>
      </c>
      <c r="E70" s="100">
        <v>5351.9999999999991</v>
      </c>
      <c r="F70" s="100">
        <v>10</v>
      </c>
      <c r="G70" s="100">
        <v>5351.9999999999991</v>
      </c>
      <c r="H70" s="100">
        <v>6</v>
      </c>
      <c r="I70" s="100">
        <v>3211.2</v>
      </c>
      <c r="J70" s="100">
        <v>7</v>
      </c>
      <c r="K70" s="100">
        <v>3746.3999999999996</v>
      </c>
      <c r="L70" s="100">
        <v>10</v>
      </c>
      <c r="M70" s="100">
        <v>5351.9999999999991</v>
      </c>
      <c r="N70" s="100">
        <v>16</v>
      </c>
      <c r="O70" s="100">
        <v>8563.1999999999989</v>
      </c>
      <c r="P70" s="100">
        <v>8</v>
      </c>
      <c r="Q70" s="100">
        <v>4281.5999999999995</v>
      </c>
      <c r="R70" s="100">
        <v>10</v>
      </c>
      <c r="S70" s="100">
        <v>5351.9999999999991</v>
      </c>
      <c r="T70" s="100">
        <v>4</v>
      </c>
      <c r="U70" s="100">
        <v>2140.7999999999997</v>
      </c>
      <c r="V70" s="100">
        <v>4</v>
      </c>
      <c r="W70" s="100">
        <v>2140.7999999999997</v>
      </c>
      <c r="X70" s="100">
        <v>5</v>
      </c>
      <c r="Y70" s="100">
        <v>2675.9999999999995</v>
      </c>
      <c r="Z70" s="100">
        <v>3</v>
      </c>
      <c r="AA70" s="100">
        <v>1605.6</v>
      </c>
      <c r="AB70" s="100">
        <v>7</v>
      </c>
      <c r="AC70" s="100">
        <v>3746.3999999999996</v>
      </c>
      <c r="AD70" s="100">
        <v>8</v>
      </c>
      <c r="AE70" s="100">
        <v>4281.5999999999995</v>
      </c>
      <c r="AF70" s="100">
        <v>7</v>
      </c>
      <c r="AG70" s="100">
        <v>3746.3999999999996</v>
      </c>
      <c r="AH70" s="100">
        <v>6</v>
      </c>
      <c r="AI70" s="100">
        <v>3211.2</v>
      </c>
      <c r="AJ70" s="100">
        <v>14</v>
      </c>
      <c r="AK70" s="100">
        <v>7492.7999999999993</v>
      </c>
      <c r="AL70" s="100">
        <v>14</v>
      </c>
      <c r="AM70" s="100">
        <v>7492.7999999999993</v>
      </c>
      <c r="AN70" s="100">
        <v>10</v>
      </c>
      <c r="AO70" s="100">
        <v>5351.9999999999991</v>
      </c>
      <c r="AP70" s="100">
        <v>12</v>
      </c>
      <c r="AQ70" s="100">
        <v>6422.4</v>
      </c>
      <c r="AR70" s="100">
        <v>44</v>
      </c>
      <c r="AS70" s="100">
        <v>23548.799999999996</v>
      </c>
      <c r="AT70" s="100">
        <v>50</v>
      </c>
      <c r="AU70" s="100">
        <v>26759.999999999996</v>
      </c>
      <c r="AV70" s="100">
        <v>45</v>
      </c>
      <c r="AW70" s="100">
        <v>24083.999999999996</v>
      </c>
      <c r="AX70" s="100">
        <v>41</v>
      </c>
      <c r="AY70" s="100">
        <v>21943.199999999997</v>
      </c>
      <c r="AZ70" s="100">
        <v>16</v>
      </c>
      <c r="BA70" s="100">
        <v>8563.1999999999989</v>
      </c>
      <c r="BB70" s="100">
        <v>18</v>
      </c>
      <c r="BC70" s="100">
        <v>9633.5999999999985</v>
      </c>
      <c r="BD70" s="100">
        <v>12</v>
      </c>
      <c r="BE70" s="100">
        <v>6422.4</v>
      </c>
      <c r="BF70" s="100">
        <v>17</v>
      </c>
      <c r="BG70" s="100">
        <v>9098.4</v>
      </c>
      <c r="BH70" s="100">
        <v>25</v>
      </c>
      <c r="BI70" s="100">
        <v>13379.999999999998</v>
      </c>
      <c r="BJ70" s="100">
        <v>19</v>
      </c>
      <c r="BK70" s="100">
        <v>10168.799999999999</v>
      </c>
      <c r="BL70" s="100">
        <v>21</v>
      </c>
      <c r="BM70" s="100">
        <v>11239.199999999999</v>
      </c>
      <c r="BN70" s="100">
        <v>22</v>
      </c>
      <c r="BO70" s="100">
        <v>11774.399999999998</v>
      </c>
      <c r="BP70" s="100">
        <v>4</v>
      </c>
      <c r="BQ70" s="100">
        <v>2140.7999999999997</v>
      </c>
      <c r="BR70" s="100">
        <v>3</v>
      </c>
      <c r="BS70" s="100">
        <v>1605.6</v>
      </c>
      <c r="BT70" s="100">
        <v>3</v>
      </c>
      <c r="BU70" s="100">
        <v>1605.6</v>
      </c>
      <c r="BV70" s="100">
        <v>3</v>
      </c>
      <c r="BW70" s="100">
        <v>1605.6</v>
      </c>
      <c r="BX70" s="100">
        <v>21</v>
      </c>
      <c r="BY70" s="100">
        <v>11239.199999999999</v>
      </c>
      <c r="BZ70" s="100">
        <v>24</v>
      </c>
      <c r="CA70" s="100">
        <v>12844.8</v>
      </c>
      <c r="CB70" s="100">
        <v>14</v>
      </c>
      <c r="CC70" s="100">
        <v>7492.7999999999993</v>
      </c>
      <c r="CD70" s="100">
        <v>20</v>
      </c>
      <c r="CE70" s="100">
        <v>10703.999999999998</v>
      </c>
      <c r="CF70" s="100">
        <v>50</v>
      </c>
      <c r="CG70" s="100">
        <v>26759.999999999996</v>
      </c>
      <c r="CH70" s="100">
        <v>58</v>
      </c>
      <c r="CI70" s="100">
        <v>31041.599999999995</v>
      </c>
      <c r="CJ70" s="100">
        <v>43</v>
      </c>
      <c r="CK70" s="100">
        <v>23013.599999999999</v>
      </c>
      <c r="CL70" s="100">
        <v>42</v>
      </c>
      <c r="CM70" s="100">
        <v>22478.399999999998</v>
      </c>
      <c r="CN70" s="100">
        <v>42</v>
      </c>
      <c r="CO70" s="100">
        <v>22478.399999999998</v>
      </c>
      <c r="CP70" s="100">
        <v>69</v>
      </c>
      <c r="CQ70" s="100">
        <v>36928.799999999996</v>
      </c>
      <c r="CR70" s="100">
        <v>62.444187163624868</v>
      </c>
      <c r="CS70" s="100">
        <v>33420.128969972022</v>
      </c>
      <c r="CT70" s="100">
        <v>39</v>
      </c>
      <c r="CU70" s="100">
        <v>20872.799999999996</v>
      </c>
    </row>
    <row r="71" spans="2:99">
      <c r="B71" s="99" t="s">
        <v>130</v>
      </c>
      <c r="C71" s="99" t="s">
        <v>237</v>
      </c>
      <c r="D71" s="100">
        <v>5</v>
      </c>
      <c r="E71" s="100">
        <v>2820</v>
      </c>
      <c r="F71" s="100">
        <v>5</v>
      </c>
      <c r="G71" s="100">
        <v>2820</v>
      </c>
      <c r="H71" s="100">
        <v>4</v>
      </c>
      <c r="I71" s="100">
        <v>2256</v>
      </c>
      <c r="J71" s="100">
        <v>5.01008108804111</v>
      </c>
      <c r="K71" s="100">
        <v>2825.6857336551861</v>
      </c>
      <c r="L71" s="100">
        <v>5</v>
      </c>
      <c r="M71" s="100">
        <v>2820</v>
      </c>
      <c r="N71" s="100">
        <v>5</v>
      </c>
      <c r="O71" s="100">
        <v>2820</v>
      </c>
      <c r="P71" s="100">
        <v>6</v>
      </c>
      <c r="Q71" s="100">
        <v>3384</v>
      </c>
      <c r="R71" s="100">
        <v>5</v>
      </c>
      <c r="S71" s="100">
        <v>2820</v>
      </c>
      <c r="T71" s="100">
        <v>27.713857346138724</v>
      </c>
      <c r="U71" s="100">
        <v>15630.61554322224</v>
      </c>
      <c r="V71" s="100">
        <v>20.880750882023573</v>
      </c>
      <c r="W71" s="100">
        <v>11776.743497461295</v>
      </c>
      <c r="X71" s="100">
        <v>20.651058028279689</v>
      </c>
      <c r="Y71" s="100">
        <v>11647.196727949744</v>
      </c>
      <c r="Z71" s="100">
        <v>22.857042627287424</v>
      </c>
      <c r="AA71" s="100">
        <v>12891.372041790108</v>
      </c>
      <c r="AB71" s="100">
        <v>13</v>
      </c>
      <c r="AC71" s="100">
        <v>7332</v>
      </c>
      <c r="AD71" s="100">
        <v>16</v>
      </c>
      <c r="AE71" s="100">
        <v>9024</v>
      </c>
      <c r="AF71" s="100">
        <v>8</v>
      </c>
      <c r="AG71" s="100">
        <v>4512</v>
      </c>
      <c r="AH71" s="100">
        <v>8</v>
      </c>
      <c r="AI71" s="100">
        <v>4512</v>
      </c>
      <c r="AJ71" s="100">
        <v>5.4191247720647775</v>
      </c>
      <c r="AK71" s="100">
        <v>3056.3863714445347</v>
      </c>
      <c r="AL71" s="100">
        <v>6.2371451953105952</v>
      </c>
      <c r="AM71" s="100">
        <v>3517.7498901551758</v>
      </c>
      <c r="AN71" s="100">
        <v>5.5135979167575213</v>
      </c>
      <c r="AO71" s="100">
        <v>3109.6692250512419</v>
      </c>
      <c r="AP71" s="100">
        <v>4.9266803655925875</v>
      </c>
      <c r="AQ71" s="100">
        <v>2778.6477261942196</v>
      </c>
      <c r="AR71" s="100">
        <v>4.8543849152263689</v>
      </c>
      <c r="AS71" s="100">
        <v>2737.8730921876722</v>
      </c>
      <c r="AT71" s="100">
        <v>3</v>
      </c>
      <c r="AU71" s="100">
        <v>1692</v>
      </c>
      <c r="AV71" s="100">
        <v>4</v>
      </c>
      <c r="AW71" s="100">
        <v>2256</v>
      </c>
      <c r="AX71" s="100">
        <v>2.8052095697284747</v>
      </c>
      <c r="AY71" s="100">
        <v>1582.1381973268597</v>
      </c>
      <c r="AZ71" s="100">
        <v>6.6212736314946117</v>
      </c>
      <c r="BA71" s="100">
        <v>3734.3983281629612</v>
      </c>
      <c r="BB71" s="100">
        <v>8.5563473672781427</v>
      </c>
      <c r="BC71" s="100">
        <v>4825.7799151448726</v>
      </c>
      <c r="BD71" s="100">
        <v>8.5788103436514884</v>
      </c>
      <c r="BE71" s="100">
        <v>4838.4490338194391</v>
      </c>
      <c r="BF71" s="100">
        <v>5.5763876643971351</v>
      </c>
      <c r="BG71" s="100">
        <v>3145.0826427199841</v>
      </c>
      <c r="BH71" s="100">
        <v>33.096020814786939</v>
      </c>
      <c r="BI71" s="100">
        <v>18666.155739539834</v>
      </c>
      <c r="BJ71" s="100">
        <v>34.081660271155179</v>
      </c>
      <c r="BK71" s="100">
        <v>19222.056392931521</v>
      </c>
      <c r="BL71" s="100">
        <v>43.305440864030942</v>
      </c>
      <c r="BM71" s="100">
        <v>24424.268647313453</v>
      </c>
      <c r="BN71" s="100">
        <v>31</v>
      </c>
      <c r="BO71" s="100">
        <v>17484</v>
      </c>
      <c r="BP71" s="100">
        <v>5.2858493143690666</v>
      </c>
      <c r="BQ71" s="100">
        <v>2981.2190133041536</v>
      </c>
      <c r="BR71" s="100">
        <v>5.8767736350100659</v>
      </c>
      <c r="BS71" s="100">
        <v>3314.5003301456773</v>
      </c>
      <c r="BT71" s="100">
        <v>7.0544303475013157</v>
      </c>
      <c r="BU71" s="100">
        <v>3978.6987159907421</v>
      </c>
      <c r="BV71" s="100">
        <v>5.7859474872286061</v>
      </c>
      <c r="BW71" s="100">
        <v>3263.2743827969339</v>
      </c>
      <c r="BX71" s="100">
        <v>4</v>
      </c>
      <c r="BY71" s="100">
        <v>2256</v>
      </c>
      <c r="BZ71" s="100">
        <v>8.5921502181269247</v>
      </c>
      <c r="CA71" s="100">
        <v>4845.9727230235858</v>
      </c>
      <c r="CB71" s="100">
        <v>7</v>
      </c>
      <c r="CC71" s="100">
        <v>3948</v>
      </c>
      <c r="CD71" s="100">
        <v>6.3333394193614287</v>
      </c>
      <c r="CE71" s="100">
        <v>3572.0034325198458</v>
      </c>
      <c r="CF71" s="100">
        <v>18.451363820883962</v>
      </c>
      <c r="CG71" s="100">
        <v>10406.569194978554</v>
      </c>
      <c r="CH71" s="100">
        <v>11.230974523626879</v>
      </c>
      <c r="CI71" s="100">
        <v>6334.2696313255592</v>
      </c>
      <c r="CJ71" s="100">
        <v>14.328981156277983</v>
      </c>
      <c r="CK71" s="100">
        <v>8081.5453721407821</v>
      </c>
      <c r="CL71" s="100">
        <v>15.445541150247232</v>
      </c>
      <c r="CM71" s="100">
        <v>8711.2852087394385</v>
      </c>
      <c r="CN71" s="100">
        <v>3</v>
      </c>
      <c r="CO71" s="100">
        <v>1692</v>
      </c>
      <c r="CP71" s="100">
        <v>4.6620087751632306</v>
      </c>
      <c r="CQ71" s="100">
        <v>2629.3729491920622</v>
      </c>
      <c r="CR71" s="100">
        <v>3.7749391739059361</v>
      </c>
      <c r="CS71" s="100">
        <v>2129.0656940829481</v>
      </c>
      <c r="CT71" s="100">
        <v>3.9318421299800179</v>
      </c>
      <c r="CU71" s="100">
        <v>2217.55896130873</v>
      </c>
    </row>
    <row r="72" spans="2:99">
      <c r="C72" s="99" t="s">
        <v>238</v>
      </c>
      <c r="D72" s="100">
        <v>4</v>
      </c>
      <c r="E72" s="100">
        <v>297.59999999999997</v>
      </c>
      <c r="F72" s="100">
        <v>5</v>
      </c>
      <c r="G72" s="100">
        <v>371.99999999999994</v>
      </c>
      <c r="H72" s="100">
        <v>4</v>
      </c>
      <c r="I72" s="100">
        <v>297.59999999999997</v>
      </c>
      <c r="J72" s="100">
        <v>5.0822297371869034</v>
      </c>
      <c r="K72" s="100">
        <v>378.11789244670558</v>
      </c>
      <c r="L72" s="100">
        <v>5</v>
      </c>
      <c r="M72" s="100">
        <v>371.99999999999994</v>
      </c>
      <c r="N72" s="100">
        <v>4</v>
      </c>
      <c r="O72" s="100">
        <v>297.59999999999997</v>
      </c>
      <c r="P72" s="100">
        <v>6</v>
      </c>
      <c r="Q72" s="100">
        <v>446.4</v>
      </c>
      <c r="R72" s="100">
        <v>6</v>
      </c>
      <c r="S72" s="100">
        <v>446.4</v>
      </c>
      <c r="T72" s="100">
        <v>26.713857346138724</v>
      </c>
      <c r="U72" s="100">
        <v>1987.5109865527209</v>
      </c>
      <c r="V72" s="100">
        <v>23</v>
      </c>
      <c r="W72" s="100">
        <v>1711.1999999999998</v>
      </c>
      <c r="X72" s="100">
        <v>21.651058028279689</v>
      </c>
      <c r="Y72" s="100">
        <v>1610.8387173040087</v>
      </c>
      <c r="Z72" s="100">
        <v>24.857042627287424</v>
      </c>
      <c r="AA72" s="100">
        <v>1849.3639714701842</v>
      </c>
      <c r="AB72" s="100">
        <v>12</v>
      </c>
      <c r="AC72" s="100">
        <v>892.8</v>
      </c>
      <c r="AD72" s="100">
        <v>16</v>
      </c>
      <c r="AE72" s="100">
        <v>1190.3999999999999</v>
      </c>
      <c r="AF72" s="100">
        <v>9</v>
      </c>
      <c r="AG72" s="100">
        <v>669.59999999999991</v>
      </c>
      <c r="AH72" s="100">
        <v>9</v>
      </c>
      <c r="AI72" s="100">
        <v>669.59999999999991</v>
      </c>
      <c r="AJ72" s="100">
        <v>6.5592852433798168</v>
      </c>
      <c r="AK72" s="100">
        <v>488.0108221074583</v>
      </c>
      <c r="AL72" s="100">
        <v>6.4377633350906915</v>
      </c>
      <c r="AM72" s="100">
        <v>478.9695921307474</v>
      </c>
      <c r="AN72" s="100">
        <v>5.3727981105475191</v>
      </c>
      <c r="AO72" s="100">
        <v>399.73617942473538</v>
      </c>
      <c r="AP72" s="100">
        <v>5.1206367211817332</v>
      </c>
      <c r="AQ72" s="100">
        <v>380.9753720559209</v>
      </c>
      <c r="AR72" s="100">
        <v>4.9201068317822427</v>
      </c>
      <c r="AS72" s="100">
        <v>366.0559482845988</v>
      </c>
      <c r="AT72" s="100">
        <v>3</v>
      </c>
      <c r="AU72" s="100">
        <v>223.2</v>
      </c>
      <c r="AV72" s="100">
        <v>4</v>
      </c>
      <c r="AW72" s="100">
        <v>297.59999999999997</v>
      </c>
      <c r="AX72" s="100">
        <v>2.8361791685641848</v>
      </c>
      <c r="AY72" s="100">
        <v>211.01173014117532</v>
      </c>
      <c r="AZ72" s="100">
        <v>6.6626918735942517</v>
      </c>
      <c r="BA72" s="100">
        <v>495.70427539541225</v>
      </c>
      <c r="BB72" s="100">
        <v>8</v>
      </c>
      <c r="BC72" s="100">
        <v>595.19999999999993</v>
      </c>
      <c r="BD72" s="100">
        <v>9.6233342162400639</v>
      </c>
      <c r="BE72" s="100">
        <v>715.97606568826063</v>
      </c>
      <c r="BF72" s="100">
        <v>6.6175582118540728</v>
      </c>
      <c r="BG72" s="100">
        <v>492.34633096194295</v>
      </c>
      <c r="BH72" s="100">
        <v>38.183006593738284</v>
      </c>
      <c r="BI72" s="100">
        <v>2840.815690574128</v>
      </c>
      <c r="BJ72" s="100">
        <v>38.987602856272119</v>
      </c>
      <c r="BK72" s="100">
        <v>2900.6776525066452</v>
      </c>
      <c r="BL72" s="100">
        <v>46.531717280462978</v>
      </c>
      <c r="BM72" s="100">
        <v>3461.959765666445</v>
      </c>
      <c r="BN72" s="100">
        <v>37</v>
      </c>
      <c r="BO72" s="100">
        <v>2752.7999999999997</v>
      </c>
      <c r="BP72" s="100">
        <v>6.3535255940727016</v>
      </c>
      <c r="BQ72" s="100">
        <v>472.70230419900895</v>
      </c>
      <c r="BR72" s="100">
        <v>5.9133058698021514</v>
      </c>
      <c r="BS72" s="100">
        <v>439.94995671328002</v>
      </c>
      <c r="BT72" s="100">
        <v>6.9958508837512428</v>
      </c>
      <c r="BU72" s="100">
        <v>520.49130575109245</v>
      </c>
      <c r="BV72" s="100">
        <v>6.8038099301201651</v>
      </c>
      <c r="BW72" s="100">
        <v>506.20345880094021</v>
      </c>
      <c r="BX72" s="100">
        <v>5</v>
      </c>
      <c r="BY72" s="100">
        <v>371.99999999999994</v>
      </c>
      <c r="BZ72" s="100">
        <v>7</v>
      </c>
      <c r="CA72" s="100">
        <v>520.79999999999995</v>
      </c>
      <c r="CB72" s="100">
        <v>7</v>
      </c>
      <c r="CC72" s="100">
        <v>520.79999999999995</v>
      </c>
      <c r="CD72" s="100">
        <v>6.3750068467816075</v>
      </c>
      <c r="CE72" s="100">
        <v>474.30050940055156</v>
      </c>
      <c r="CF72" s="100">
        <v>17.398262194897615</v>
      </c>
      <c r="CG72" s="100">
        <v>1294.4307073003824</v>
      </c>
      <c r="CH72" s="100">
        <v>12.254071975989566</v>
      </c>
      <c r="CI72" s="100">
        <v>911.70295501362364</v>
      </c>
      <c r="CJ72" s="100">
        <v>14.35247981029784</v>
      </c>
      <c r="CK72" s="100">
        <v>1067.8244978861592</v>
      </c>
      <c r="CL72" s="100">
        <v>15.39603657799754</v>
      </c>
      <c r="CM72" s="100">
        <v>1145.4651214030168</v>
      </c>
      <c r="CN72" s="100">
        <v>3</v>
      </c>
      <c r="CO72" s="100">
        <v>223.2</v>
      </c>
      <c r="CP72" s="100">
        <v>4.5486899950384654</v>
      </c>
      <c r="CQ72" s="100">
        <v>338.42253563086177</v>
      </c>
      <c r="CR72" s="100">
        <v>3.8587163818957668</v>
      </c>
      <c r="CS72" s="100">
        <v>287.08849881304502</v>
      </c>
      <c r="CT72" s="100">
        <v>3.9318421299800179</v>
      </c>
      <c r="CU72" s="100">
        <v>292.5290544705133</v>
      </c>
    </row>
    <row r="73" spans="2:99">
      <c r="C73" s="99" t="s">
        <v>239</v>
      </c>
      <c r="D73" s="100">
        <v>4</v>
      </c>
      <c r="E73" s="100">
        <v>2236.7999999999997</v>
      </c>
      <c r="F73" s="100">
        <v>4</v>
      </c>
      <c r="G73" s="100">
        <v>2236.7999999999997</v>
      </c>
      <c r="H73" s="100">
        <v>4</v>
      </c>
      <c r="I73" s="100">
        <v>2236.7999999999997</v>
      </c>
      <c r="J73" s="100">
        <v>4</v>
      </c>
      <c r="K73" s="100">
        <v>2236.7999999999997</v>
      </c>
      <c r="L73" s="100">
        <v>6</v>
      </c>
      <c r="M73" s="100">
        <v>3355.2</v>
      </c>
      <c r="N73" s="100">
        <v>5</v>
      </c>
      <c r="O73" s="100">
        <v>2795.9999999999995</v>
      </c>
      <c r="P73" s="100">
        <v>6</v>
      </c>
      <c r="Q73" s="100">
        <v>3355.2</v>
      </c>
      <c r="R73" s="100">
        <v>6</v>
      </c>
      <c r="S73" s="100">
        <v>3355.2</v>
      </c>
      <c r="T73" s="100">
        <v>23.785243080752597</v>
      </c>
      <c r="U73" s="100">
        <v>13300.707930756851</v>
      </c>
      <c r="V73" s="100">
        <v>21.76587033219441</v>
      </c>
      <c r="W73" s="100">
        <v>12171.474689763112</v>
      </c>
      <c r="X73" s="100">
        <v>22.578718247359724</v>
      </c>
      <c r="Y73" s="100">
        <v>12626.019243923556</v>
      </c>
      <c r="Z73" s="100">
        <v>22.857042627287424</v>
      </c>
      <c r="AA73" s="100">
        <v>12781.658237179126</v>
      </c>
      <c r="AB73" s="100">
        <v>12</v>
      </c>
      <c r="AC73" s="100">
        <v>6710.4</v>
      </c>
      <c r="AD73" s="100">
        <v>14</v>
      </c>
      <c r="AE73" s="100">
        <v>7828.7999999999993</v>
      </c>
      <c r="AF73" s="100">
        <v>8</v>
      </c>
      <c r="AG73" s="100">
        <v>4473.5999999999995</v>
      </c>
      <c r="AH73" s="100">
        <v>9</v>
      </c>
      <c r="AI73" s="100">
        <v>5032.7999999999993</v>
      </c>
      <c r="AJ73" s="100">
        <v>5.3140044185784969</v>
      </c>
      <c r="AK73" s="100">
        <v>2971.5912708690953</v>
      </c>
      <c r="AL73" s="100">
        <v>5.1869906603655709</v>
      </c>
      <c r="AM73" s="100">
        <v>2900.5651772764268</v>
      </c>
      <c r="AN73" s="100">
        <v>5.2671982558900172</v>
      </c>
      <c r="AO73" s="100">
        <v>2945.4172646936972</v>
      </c>
      <c r="AP73" s="100">
        <v>6.0128831902988749</v>
      </c>
      <c r="AQ73" s="100">
        <v>3362.4042800151306</v>
      </c>
      <c r="AR73" s="100">
        <v>3</v>
      </c>
      <c r="AS73" s="100">
        <v>1677.6</v>
      </c>
      <c r="AT73" s="100">
        <v>3</v>
      </c>
      <c r="AU73" s="100">
        <v>1677.6</v>
      </c>
      <c r="AV73" s="100">
        <v>4</v>
      </c>
      <c r="AW73" s="100">
        <v>2236.7999999999997</v>
      </c>
      <c r="AX73" s="100">
        <v>2.8671487673998954</v>
      </c>
      <c r="AY73" s="100">
        <v>1603.3095907300212</v>
      </c>
      <c r="AZ73" s="100">
        <v>6.5798553893949707</v>
      </c>
      <c r="BA73" s="100">
        <v>3679.4551337496673</v>
      </c>
      <c r="BB73" s="100">
        <v>9</v>
      </c>
      <c r="BC73" s="100">
        <v>5032.7999999999993</v>
      </c>
      <c r="BD73" s="100">
        <v>9.5788103436514884</v>
      </c>
      <c r="BE73" s="100">
        <v>5356.470744169912</v>
      </c>
      <c r="BF73" s="100">
        <v>5</v>
      </c>
      <c r="BG73" s="100">
        <v>2795.9999999999995</v>
      </c>
      <c r="BH73" s="100">
        <v>33.130815126367473</v>
      </c>
      <c r="BI73" s="100">
        <v>18526.751818664688</v>
      </c>
      <c r="BJ73" s="100">
        <v>37.081660271155179</v>
      </c>
      <c r="BK73" s="100">
        <v>20736.064423629974</v>
      </c>
      <c r="BL73" s="100">
        <v>45.270629107656788</v>
      </c>
      <c r="BM73" s="100">
        <v>25315.335797001673</v>
      </c>
      <c r="BN73" s="100">
        <v>36</v>
      </c>
      <c r="BO73" s="100">
        <v>20131.199999999997</v>
      </c>
      <c r="BP73" s="100">
        <v>5.3535255940727016</v>
      </c>
      <c r="BQ73" s="100">
        <v>2993.6915122054543</v>
      </c>
      <c r="BR73" s="100">
        <v>6.8037091654258939</v>
      </c>
      <c r="BS73" s="100">
        <v>3804.6341653061595</v>
      </c>
      <c r="BT73" s="100">
        <v>5.9372714200011689</v>
      </c>
      <c r="BU73" s="100">
        <v>3320.1221780646533</v>
      </c>
      <c r="BV73" s="100">
        <v>5.750222601445488</v>
      </c>
      <c r="BW73" s="100">
        <v>3215.5244787283164</v>
      </c>
      <c r="BX73" s="100">
        <v>4</v>
      </c>
      <c r="BY73" s="100">
        <v>2236.7999999999997</v>
      </c>
      <c r="BZ73" s="100">
        <v>7.5921502181269247</v>
      </c>
      <c r="CA73" s="100">
        <v>4245.5304019765754</v>
      </c>
      <c r="CB73" s="100">
        <v>7</v>
      </c>
      <c r="CC73" s="100">
        <v>3914.3999999999996</v>
      </c>
      <c r="CD73" s="100">
        <v>6.3750068467816075</v>
      </c>
      <c r="CE73" s="100">
        <v>3564.9038287202743</v>
      </c>
      <c r="CF73" s="100">
        <v>18.37171138190444</v>
      </c>
      <c r="CG73" s="100">
        <v>10273.461004760962</v>
      </c>
      <c r="CH73" s="100">
        <v>13.230974523626879</v>
      </c>
      <c r="CI73" s="100">
        <v>7398.7609536121499</v>
      </c>
      <c r="CJ73" s="100">
        <v>11.375978464317695</v>
      </c>
      <c r="CK73" s="100">
        <v>6361.4471572464545</v>
      </c>
      <c r="CL73" s="100">
        <v>14.39603657799754</v>
      </c>
      <c r="CM73" s="100">
        <v>8050.2636544162233</v>
      </c>
      <c r="CN73" s="100">
        <v>3</v>
      </c>
      <c r="CO73" s="100">
        <v>1677.6</v>
      </c>
      <c r="CP73" s="100">
        <v>3.699781701871486</v>
      </c>
      <c r="CQ73" s="100">
        <v>2068.9179276865348</v>
      </c>
      <c r="CR73" s="100">
        <v>3.8796606838932246</v>
      </c>
      <c r="CS73" s="100">
        <v>2169.5062544330908</v>
      </c>
      <c r="CT73" s="100">
        <v>3.9318421299800179</v>
      </c>
      <c r="CU73" s="100">
        <v>2198.6861190848258</v>
      </c>
    </row>
    <row r="74" spans="2:99">
      <c r="C74" s="99" t="s">
        <v>240</v>
      </c>
      <c r="D74" s="100">
        <v>4</v>
      </c>
      <c r="E74" s="100">
        <v>1612.8</v>
      </c>
      <c r="F74" s="100">
        <v>5</v>
      </c>
      <c r="G74" s="100">
        <v>2016</v>
      </c>
      <c r="H74" s="100">
        <v>4</v>
      </c>
      <c r="I74" s="100">
        <v>1612.8</v>
      </c>
      <c r="J74" s="100">
        <v>5.0822297371869034</v>
      </c>
      <c r="K74" s="100">
        <v>2049.1550300337594</v>
      </c>
      <c r="L74" s="100">
        <v>6</v>
      </c>
      <c r="M74" s="100">
        <v>2419.1999999999998</v>
      </c>
      <c r="N74" s="100">
        <v>4</v>
      </c>
      <c r="O74" s="100">
        <v>1612.8</v>
      </c>
      <c r="P74" s="100">
        <v>6</v>
      </c>
      <c r="Q74" s="100">
        <v>2419.1999999999998</v>
      </c>
      <c r="R74" s="100">
        <v>5</v>
      </c>
      <c r="S74" s="100">
        <v>2016</v>
      </c>
      <c r="T74" s="100">
        <v>25.820935948059532</v>
      </c>
      <c r="U74" s="100">
        <v>10411.001374257603</v>
      </c>
      <c r="V74" s="100">
        <v>21.80416384880413</v>
      </c>
      <c r="W74" s="100">
        <v>8791.4388638378241</v>
      </c>
      <c r="X74" s="100">
        <v>19.614888137819705</v>
      </c>
      <c r="Y74" s="100">
        <v>7908.7228971689046</v>
      </c>
      <c r="Z74" s="100">
        <v>26.857042627287424</v>
      </c>
      <c r="AA74" s="100">
        <v>10828.759587322289</v>
      </c>
      <c r="AB74" s="100">
        <v>12</v>
      </c>
      <c r="AC74" s="100">
        <v>4838.3999999999996</v>
      </c>
      <c r="AD74" s="100">
        <v>14</v>
      </c>
      <c r="AE74" s="100">
        <v>5644.8</v>
      </c>
      <c r="AF74" s="100">
        <v>8</v>
      </c>
      <c r="AG74" s="100">
        <v>3225.6</v>
      </c>
      <c r="AH74" s="100">
        <v>9</v>
      </c>
      <c r="AI74" s="100">
        <v>3628.7999999999997</v>
      </c>
      <c r="AJ74" s="100">
        <v>5.5067250666366769</v>
      </c>
      <c r="AK74" s="100">
        <v>2220.311546867908</v>
      </c>
      <c r="AL74" s="100">
        <v>6.3708906218306591</v>
      </c>
      <c r="AM74" s="100">
        <v>2568.7430987221219</v>
      </c>
      <c r="AN74" s="100">
        <v>5.3551981347712685</v>
      </c>
      <c r="AO74" s="100">
        <v>2159.2158879397753</v>
      </c>
      <c r="AP74" s="100">
        <v>5.0128831902988749</v>
      </c>
      <c r="AQ74" s="100">
        <v>2021.1945023285064</v>
      </c>
      <c r="AR74" s="100">
        <v>3</v>
      </c>
      <c r="AS74" s="100">
        <v>1209.5999999999999</v>
      </c>
      <c r="AT74" s="100">
        <v>3</v>
      </c>
      <c r="AU74" s="100">
        <v>1209.5999999999999</v>
      </c>
      <c r="AV74" s="100">
        <v>4</v>
      </c>
      <c r="AW74" s="100">
        <v>1612.8</v>
      </c>
      <c r="AX74" s="100">
        <v>2.7742399708927641</v>
      </c>
      <c r="AY74" s="100">
        <v>1118.5735562639625</v>
      </c>
      <c r="AZ74" s="100">
        <v>7.5798553893949707</v>
      </c>
      <c r="BA74" s="100">
        <v>3056.1976930040523</v>
      </c>
      <c r="BB74" s="100">
        <v>8.5563473672781427</v>
      </c>
      <c r="BC74" s="100">
        <v>3449.9192584865468</v>
      </c>
      <c r="BD74" s="100">
        <v>8.5788103436514884</v>
      </c>
      <c r="BE74" s="100">
        <v>3458.9763305602801</v>
      </c>
      <c r="BF74" s="100">
        <v>5.5763876643971351</v>
      </c>
      <c r="BG74" s="100">
        <v>2248.3995062849249</v>
      </c>
      <c r="BH74" s="100">
        <v>31.096020814786939</v>
      </c>
      <c r="BI74" s="100">
        <v>12537.915592522093</v>
      </c>
      <c r="BJ74" s="100">
        <v>34.940574148830592</v>
      </c>
      <c r="BK74" s="100">
        <v>14088.039496808495</v>
      </c>
      <c r="BL74" s="100">
        <v>44.270629107656788</v>
      </c>
      <c r="BM74" s="100">
        <v>17849.917656207217</v>
      </c>
      <c r="BN74" s="100">
        <v>35</v>
      </c>
      <c r="BO74" s="100">
        <v>14112</v>
      </c>
      <c r="BP74" s="100">
        <v>5.3535255940727016</v>
      </c>
      <c r="BQ74" s="100">
        <v>2158.5415195301134</v>
      </c>
      <c r="BR74" s="100">
        <v>5.8950397524061087</v>
      </c>
      <c r="BS74" s="100">
        <v>2376.8800281701429</v>
      </c>
      <c r="BT74" s="100">
        <v>6.9763243958345509</v>
      </c>
      <c r="BU74" s="100">
        <v>2812.8539964004908</v>
      </c>
      <c r="BV74" s="100">
        <v>5.7859474872286061</v>
      </c>
      <c r="BW74" s="100">
        <v>2332.8940268505739</v>
      </c>
      <c r="BX74" s="100">
        <v>4</v>
      </c>
      <c r="BY74" s="100">
        <v>1612.8</v>
      </c>
      <c r="BZ74" s="100">
        <v>7.5921502181269247</v>
      </c>
      <c r="CA74" s="100">
        <v>3061.1549679487762</v>
      </c>
      <c r="CB74" s="100">
        <v>7.414607276051659</v>
      </c>
      <c r="CC74" s="100">
        <v>2989.569653704029</v>
      </c>
      <c r="CD74" s="100">
        <v>6.3333394193614287</v>
      </c>
      <c r="CE74" s="100">
        <v>2553.6024538865281</v>
      </c>
      <c r="CF74" s="100">
        <v>17.424813007890791</v>
      </c>
      <c r="CG74" s="100">
        <v>7025.6846047815661</v>
      </c>
      <c r="CH74" s="100">
        <v>11.207877071264191</v>
      </c>
      <c r="CI74" s="100">
        <v>4519.0160351337217</v>
      </c>
      <c r="CJ74" s="100">
        <v>13.35247981029784</v>
      </c>
      <c r="CK74" s="100">
        <v>5383.719859512089</v>
      </c>
      <c r="CL74" s="100">
        <v>13.39603657799754</v>
      </c>
      <c r="CM74" s="100">
        <v>5401.2819482486084</v>
      </c>
      <c r="CN74" s="100">
        <v>3</v>
      </c>
      <c r="CO74" s="100">
        <v>1209.5999999999999</v>
      </c>
      <c r="CP74" s="100">
        <v>4.4731441416219546</v>
      </c>
      <c r="CQ74" s="100">
        <v>1803.5717179019721</v>
      </c>
      <c r="CR74" s="100">
        <v>3.7958834759033939</v>
      </c>
      <c r="CS74" s="100">
        <v>1530.5002174842484</v>
      </c>
      <c r="CT74" s="100">
        <v>3.8885006355623428</v>
      </c>
      <c r="CU74" s="100">
        <v>1567.8434562587365</v>
      </c>
    </row>
    <row r="75" spans="2:99">
      <c r="C75" s="99" t="s">
        <v>241</v>
      </c>
      <c r="D75" s="100">
        <v>5</v>
      </c>
      <c r="E75" s="100">
        <v>3215.9999999999995</v>
      </c>
      <c r="F75" s="100">
        <v>4</v>
      </c>
      <c r="G75" s="100">
        <v>2572.7999999999997</v>
      </c>
      <c r="H75" s="100">
        <v>4</v>
      </c>
      <c r="I75" s="100">
        <v>2572.7999999999997</v>
      </c>
      <c r="J75" s="100">
        <v>5.0822297371869034</v>
      </c>
      <c r="K75" s="100">
        <v>3268.8901669586157</v>
      </c>
      <c r="L75" s="100">
        <v>5</v>
      </c>
      <c r="M75" s="100">
        <v>3215.9999999999995</v>
      </c>
      <c r="N75" s="100">
        <v>4</v>
      </c>
      <c r="O75" s="100">
        <v>2572.7999999999997</v>
      </c>
      <c r="P75" s="100">
        <v>6</v>
      </c>
      <c r="Q75" s="100">
        <v>3859.2</v>
      </c>
      <c r="R75" s="100">
        <v>6</v>
      </c>
      <c r="S75" s="100">
        <v>3859.2</v>
      </c>
      <c r="T75" s="100">
        <v>25.820935948059532</v>
      </c>
      <c r="U75" s="100">
        <v>16608.026001791888</v>
      </c>
      <c r="V75" s="100">
        <v>20.80416384880413</v>
      </c>
      <c r="W75" s="100">
        <v>13381.238187550814</v>
      </c>
      <c r="X75" s="100">
        <v>21.614888137819705</v>
      </c>
      <c r="Y75" s="100">
        <v>13902.696050245633</v>
      </c>
      <c r="Z75" s="100">
        <v>25.707991735585264</v>
      </c>
      <c r="AA75" s="100">
        <v>16535.380284328439</v>
      </c>
      <c r="AB75" s="100">
        <v>12.883506974537941</v>
      </c>
      <c r="AC75" s="100">
        <v>8286.6716860228025</v>
      </c>
      <c r="AD75" s="100">
        <v>15</v>
      </c>
      <c r="AE75" s="100">
        <v>9647.9999999999982</v>
      </c>
      <c r="AF75" s="100">
        <v>8</v>
      </c>
      <c r="AG75" s="100">
        <v>5145.5999999999995</v>
      </c>
      <c r="AH75" s="100">
        <v>8</v>
      </c>
      <c r="AI75" s="100">
        <v>5145.5999999999995</v>
      </c>
      <c r="AJ75" s="100">
        <v>5.261444241835358</v>
      </c>
      <c r="AK75" s="100">
        <v>3384.1609363485018</v>
      </c>
      <c r="AL75" s="100">
        <v>6.3207360868856357</v>
      </c>
      <c r="AM75" s="100">
        <v>4065.4974510848406</v>
      </c>
      <c r="AN75" s="100">
        <v>5.2671982558900172</v>
      </c>
      <c r="AO75" s="100">
        <v>3387.8619181884587</v>
      </c>
      <c r="AP75" s="100">
        <v>4.9482310717691593</v>
      </c>
      <c r="AQ75" s="100">
        <v>3182.702225361923</v>
      </c>
      <c r="AR75" s="100">
        <v>4.8543849152263689</v>
      </c>
      <c r="AS75" s="100">
        <v>3122.3403774736003</v>
      </c>
      <c r="AT75" s="100">
        <v>3</v>
      </c>
      <c r="AU75" s="100">
        <v>1929.6</v>
      </c>
      <c r="AV75" s="100">
        <v>4</v>
      </c>
      <c r="AW75" s="100">
        <v>2572.7999999999997</v>
      </c>
      <c r="AX75" s="100">
        <v>2.743270372057053</v>
      </c>
      <c r="AY75" s="100">
        <v>1764.4715033070963</v>
      </c>
      <c r="AZ75" s="100">
        <v>6.6212736314946117</v>
      </c>
      <c r="BA75" s="100">
        <v>4258.8031997773342</v>
      </c>
      <c r="BB75" s="100">
        <v>9</v>
      </c>
      <c r="BC75" s="100">
        <v>5788.7999999999993</v>
      </c>
      <c r="BD75" s="100">
        <v>9.5788103436514884</v>
      </c>
      <c r="BE75" s="100">
        <v>6161.090813036637</v>
      </c>
      <c r="BF75" s="100">
        <v>5.6175582118540728</v>
      </c>
      <c r="BG75" s="100">
        <v>3613.2134418645392</v>
      </c>
      <c r="BH75" s="100">
        <v>30.217800905318821</v>
      </c>
      <c r="BI75" s="100">
        <v>19436.089542301062</v>
      </c>
      <c r="BJ75" s="100">
        <v>34.011117209992882</v>
      </c>
      <c r="BK75" s="100">
        <v>21875.950589467418</v>
      </c>
      <c r="BL75" s="100">
        <v>42.166193838534312</v>
      </c>
      <c r="BM75" s="100">
        <v>27121.295876945267</v>
      </c>
      <c r="BN75" s="100">
        <v>36</v>
      </c>
      <c r="BO75" s="100">
        <v>23155.199999999997</v>
      </c>
      <c r="BP75" s="100">
        <v>5.2520111745172482</v>
      </c>
      <c r="BQ75" s="100">
        <v>3378.0935874494935</v>
      </c>
      <c r="BR75" s="100">
        <v>5.8219752828219367</v>
      </c>
      <c r="BS75" s="100">
        <v>3744.6945019110694</v>
      </c>
      <c r="BT75" s="100">
        <v>6.9567979079178599</v>
      </c>
      <c r="BU75" s="100">
        <v>4474.6124143727666</v>
      </c>
      <c r="BV75" s="100">
        <v>5.660910386987692</v>
      </c>
      <c r="BW75" s="100">
        <v>3641.097560910483</v>
      </c>
      <c r="BX75" s="100">
        <v>5</v>
      </c>
      <c r="BY75" s="100">
        <v>3215.9999999999995</v>
      </c>
      <c r="BZ75" s="100">
        <v>7.5498537739750011</v>
      </c>
      <c r="CA75" s="100">
        <v>4856.0659474207205</v>
      </c>
      <c r="CB75" s="100">
        <v>7.414607276051659</v>
      </c>
      <c r="CC75" s="100">
        <v>4769.0753999564267</v>
      </c>
      <c r="CD75" s="100">
        <v>6.3750068467816075</v>
      </c>
      <c r="CE75" s="100">
        <v>4100.4044038499296</v>
      </c>
      <c r="CF75" s="100">
        <v>17.398262194897615</v>
      </c>
      <c r="CG75" s="100">
        <v>11190.562243758144</v>
      </c>
      <c r="CH75" s="100">
        <v>13.230974523626879</v>
      </c>
      <c r="CI75" s="100">
        <v>8510.1628135968076</v>
      </c>
      <c r="CJ75" s="100">
        <v>11.399477118337552</v>
      </c>
      <c r="CK75" s="100">
        <v>7332.143682514713</v>
      </c>
      <c r="CL75" s="100">
        <v>13.420788864122386</v>
      </c>
      <c r="CM75" s="100">
        <v>8632.2513974035173</v>
      </c>
      <c r="CN75" s="100">
        <v>3</v>
      </c>
      <c r="CO75" s="100">
        <v>1929.6</v>
      </c>
      <c r="CP75" s="100">
        <v>4.4731441416219546</v>
      </c>
      <c r="CQ75" s="100">
        <v>2877.1263118912411</v>
      </c>
      <c r="CR75" s="100">
        <v>3.7330505699110206</v>
      </c>
      <c r="CS75" s="100">
        <v>2401.0981265667683</v>
      </c>
      <c r="CT75" s="100">
        <v>3.8668298883535046</v>
      </c>
      <c r="CU75" s="100">
        <v>2487.1449841889739</v>
      </c>
    </row>
    <row r="76" spans="2:99">
      <c r="C76" s="99" t="s">
        <v>242</v>
      </c>
      <c r="D76" s="100">
        <v>4</v>
      </c>
      <c r="E76" s="100">
        <v>3115.2</v>
      </c>
      <c r="F76" s="100">
        <v>5</v>
      </c>
      <c r="G76" s="100">
        <v>3894</v>
      </c>
      <c r="H76" s="100">
        <v>4</v>
      </c>
      <c r="I76" s="100">
        <v>3115.2</v>
      </c>
      <c r="J76" s="100">
        <v>3</v>
      </c>
      <c r="K76" s="100">
        <v>2336.3999999999996</v>
      </c>
      <c r="L76" s="100">
        <v>6</v>
      </c>
      <c r="M76" s="100">
        <v>4672.7999999999993</v>
      </c>
      <c r="N76" s="100">
        <v>4</v>
      </c>
      <c r="O76" s="100">
        <v>3115.2</v>
      </c>
      <c r="P76" s="100">
        <v>6</v>
      </c>
      <c r="Q76" s="100">
        <v>4672.7999999999993</v>
      </c>
      <c r="R76" s="100">
        <v>5</v>
      </c>
      <c r="S76" s="100">
        <v>3894</v>
      </c>
      <c r="T76" s="100">
        <v>25.785243080752597</v>
      </c>
      <c r="U76" s="100">
        <v>20081.54731129012</v>
      </c>
      <c r="V76" s="100">
        <v>21.80416384880413</v>
      </c>
      <c r="W76" s="100">
        <v>16981.082805448656</v>
      </c>
      <c r="X76" s="100">
        <v>20.578718247359724</v>
      </c>
      <c r="Y76" s="100">
        <v>16026.705771043753</v>
      </c>
      <c r="Z76" s="100">
        <v>22.782517181436344</v>
      </c>
      <c r="AA76" s="100">
        <v>17743.024380902625</v>
      </c>
      <c r="AB76" s="100">
        <v>11</v>
      </c>
      <c r="AC76" s="100">
        <v>8566.7999999999993</v>
      </c>
      <c r="AD76" s="100">
        <v>13</v>
      </c>
      <c r="AE76" s="100">
        <v>10124.4</v>
      </c>
      <c r="AF76" s="100">
        <v>7</v>
      </c>
      <c r="AG76" s="100">
        <v>5451.5999999999995</v>
      </c>
      <c r="AH76" s="100">
        <v>8</v>
      </c>
      <c r="AI76" s="100">
        <v>6230.4</v>
      </c>
      <c r="AJ76" s="100">
        <v>5.4016047131503973</v>
      </c>
      <c r="AK76" s="100">
        <v>4206.7697506015293</v>
      </c>
      <c r="AL76" s="100">
        <v>6.354172443515651</v>
      </c>
      <c r="AM76" s="100">
        <v>4948.6294990099886</v>
      </c>
      <c r="AN76" s="100">
        <v>5.4607979894287704</v>
      </c>
      <c r="AO76" s="100">
        <v>4252.8694741671261</v>
      </c>
      <c r="AP76" s="100">
        <v>4.9482310717691593</v>
      </c>
      <c r="AQ76" s="100">
        <v>3853.6823586938212</v>
      </c>
      <c r="AR76" s="100">
        <v>3</v>
      </c>
      <c r="AS76" s="100">
        <v>2336.3999999999996</v>
      </c>
      <c r="AT76" s="100">
        <v>3</v>
      </c>
      <c r="AU76" s="100">
        <v>2336.3999999999996</v>
      </c>
      <c r="AV76" s="100">
        <v>4</v>
      </c>
      <c r="AW76" s="100">
        <v>3115.2</v>
      </c>
      <c r="AX76" s="100">
        <v>3.8671487673998954</v>
      </c>
      <c r="AY76" s="100">
        <v>3011.7354600510384</v>
      </c>
      <c r="AZ76" s="100">
        <v>6.5798553893949707</v>
      </c>
      <c r="BA76" s="100">
        <v>5124.391377260803</v>
      </c>
      <c r="BB76" s="100">
        <v>9</v>
      </c>
      <c r="BC76" s="100">
        <v>7009.2</v>
      </c>
      <c r="BD76" s="100">
        <v>8.5788103436514884</v>
      </c>
      <c r="BE76" s="100">
        <v>6681.1774956357785</v>
      </c>
      <c r="BF76" s="100">
        <v>5.5763876643971351</v>
      </c>
      <c r="BG76" s="100">
        <v>4342.8907130324887</v>
      </c>
      <c r="BH76" s="100">
        <v>31.113417970577206</v>
      </c>
      <c r="BI76" s="100">
        <v>24231.129915485526</v>
      </c>
      <c r="BJ76" s="100">
        <v>33.987602856272119</v>
      </c>
      <c r="BK76" s="100">
        <v>26469.545104464723</v>
      </c>
      <c r="BL76" s="100">
        <v>36.148787960347228</v>
      </c>
      <c r="BM76" s="100">
        <v>28152.676063518418</v>
      </c>
      <c r="BN76" s="100">
        <v>34</v>
      </c>
      <c r="BO76" s="100">
        <v>26479.199999999997</v>
      </c>
      <c r="BP76" s="100">
        <v>5.3535255940727016</v>
      </c>
      <c r="BQ76" s="100">
        <v>4169.3257326638195</v>
      </c>
      <c r="BR76" s="100">
        <v>5.7489108132377646</v>
      </c>
      <c r="BS76" s="100">
        <v>4477.2517413495707</v>
      </c>
      <c r="BT76" s="100">
        <v>7.0153773716679328</v>
      </c>
      <c r="BU76" s="100">
        <v>5463.5758970549859</v>
      </c>
      <c r="BV76" s="100">
        <v>5.660910386987692</v>
      </c>
      <c r="BW76" s="100">
        <v>4408.7170093860141</v>
      </c>
      <c r="BX76" s="100">
        <v>4</v>
      </c>
      <c r="BY76" s="100">
        <v>3115.2</v>
      </c>
      <c r="BZ76" s="100">
        <v>8</v>
      </c>
      <c r="CA76" s="100">
        <v>6230.4</v>
      </c>
      <c r="CB76" s="100">
        <v>8</v>
      </c>
      <c r="CC76" s="100">
        <v>6230.4</v>
      </c>
      <c r="CD76" s="100">
        <v>6.3750068467816075</v>
      </c>
      <c r="CE76" s="100">
        <v>4964.8553322735152</v>
      </c>
      <c r="CF76" s="100">
        <v>16.37171138190444</v>
      </c>
      <c r="CG76" s="100">
        <v>12750.288824227177</v>
      </c>
      <c r="CH76" s="100">
        <v>13.230974523626879</v>
      </c>
      <c r="CI76" s="100">
        <v>10304.282959000613</v>
      </c>
      <c r="CJ76" s="100">
        <v>12.328981156277983</v>
      </c>
      <c r="CK76" s="100">
        <v>9601.810524509292</v>
      </c>
      <c r="CL76" s="100">
        <v>14.420788864122386</v>
      </c>
      <c r="CM76" s="100">
        <v>11230.910367378514</v>
      </c>
      <c r="CN76" s="100">
        <v>3</v>
      </c>
      <c r="CO76" s="100">
        <v>2336.3999999999996</v>
      </c>
      <c r="CP76" s="100">
        <v>4.5864629217467199</v>
      </c>
      <c r="CQ76" s="100">
        <v>3571.9373234563454</v>
      </c>
      <c r="CR76" s="100">
        <v>3.7749391739059361</v>
      </c>
      <c r="CS76" s="100">
        <v>2939.922628637943</v>
      </c>
      <c r="CT76" s="100">
        <v>3.9101713827711801</v>
      </c>
      <c r="CU76" s="100">
        <v>3045.2414729021948</v>
      </c>
    </row>
    <row r="77" spans="2:99">
      <c r="C77" s="99" t="s">
        <v>243</v>
      </c>
      <c r="D77" s="100">
        <v>4</v>
      </c>
      <c r="E77" s="100">
        <v>1113.5999999999999</v>
      </c>
      <c r="F77" s="100">
        <v>5</v>
      </c>
      <c r="G77" s="100">
        <v>1392</v>
      </c>
      <c r="H77" s="100">
        <v>4</v>
      </c>
      <c r="I77" s="100">
        <v>1113.5999999999999</v>
      </c>
      <c r="J77" s="100">
        <v>4</v>
      </c>
      <c r="K77" s="100">
        <v>1113.5999999999999</v>
      </c>
      <c r="L77" s="100">
        <v>6</v>
      </c>
      <c r="M77" s="100">
        <v>1670.3999999999999</v>
      </c>
      <c r="N77" s="100">
        <v>4</v>
      </c>
      <c r="O77" s="100">
        <v>1113.5999999999999</v>
      </c>
      <c r="P77" s="100">
        <v>6</v>
      </c>
      <c r="Q77" s="100">
        <v>1670.3999999999999</v>
      </c>
      <c r="R77" s="100">
        <v>7</v>
      </c>
      <c r="S77" s="100">
        <v>1948.7999999999997</v>
      </c>
      <c r="T77" s="100">
        <v>27.785243080752597</v>
      </c>
      <c r="U77" s="100">
        <v>7735.4116736815222</v>
      </c>
      <c r="V77" s="100">
        <v>23.880750882023573</v>
      </c>
      <c r="W77" s="100">
        <v>6648.4010455553625</v>
      </c>
      <c r="X77" s="100">
        <v>20.651058028279689</v>
      </c>
      <c r="Y77" s="100">
        <v>5749.2545550730647</v>
      </c>
      <c r="Z77" s="100">
        <v>23.782517181436344</v>
      </c>
      <c r="AA77" s="100">
        <v>6621.0527833118776</v>
      </c>
      <c r="AB77" s="100">
        <v>13</v>
      </c>
      <c r="AC77" s="100">
        <v>3619.2</v>
      </c>
      <c r="AD77" s="100">
        <v>14</v>
      </c>
      <c r="AE77" s="100">
        <v>3897.5999999999995</v>
      </c>
      <c r="AF77" s="100">
        <v>9</v>
      </c>
      <c r="AG77" s="100">
        <v>2505.6</v>
      </c>
      <c r="AH77" s="100">
        <v>9</v>
      </c>
      <c r="AI77" s="100">
        <v>2505.6</v>
      </c>
      <c r="AJ77" s="100">
        <v>6.3665645953216368</v>
      </c>
      <c r="AK77" s="100">
        <v>1772.4515833375435</v>
      </c>
      <c r="AL77" s="100">
        <v>6.4711996917207077</v>
      </c>
      <c r="AM77" s="100">
        <v>1801.5819941750449</v>
      </c>
      <c r="AN77" s="100">
        <v>5.531197892533771</v>
      </c>
      <c r="AO77" s="100">
        <v>1539.8854932814018</v>
      </c>
      <c r="AP77" s="100">
        <v>4.9697817779457312</v>
      </c>
      <c r="AQ77" s="100">
        <v>1383.5872469800915</v>
      </c>
      <c r="AR77" s="100">
        <v>4</v>
      </c>
      <c r="AS77" s="100">
        <v>1113.5999999999999</v>
      </c>
      <c r="AT77" s="100">
        <v>3</v>
      </c>
      <c r="AU77" s="100">
        <v>835.19999999999993</v>
      </c>
      <c r="AV77" s="100">
        <v>4</v>
      </c>
      <c r="AW77" s="100">
        <v>1113.5999999999999</v>
      </c>
      <c r="AX77" s="100">
        <v>2.8671487673998954</v>
      </c>
      <c r="AY77" s="100">
        <v>798.21421684413087</v>
      </c>
      <c r="AZ77" s="100">
        <v>7.5798553893949707</v>
      </c>
      <c r="BA77" s="100">
        <v>2110.2317404075598</v>
      </c>
      <c r="BB77" s="100">
        <v>8.5099850866716302</v>
      </c>
      <c r="BC77" s="100">
        <v>2369.1798481293818</v>
      </c>
      <c r="BD77" s="100">
        <v>10.623334216240064</v>
      </c>
      <c r="BE77" s="100">
        <v>2957.5362458012337</v>
      </c>
      <c r="BF77" s="100">
        <v>5.5763876643971351</v>
      </c>
      <c r="BG77" s="100">
        <v>1552.4663257681623</v>
      </c>
      <c r="BH77" s="100">
        <v>35.11341797057721</v>
      </c>
      <c r="BI77" s="100">
        <v>9775.5755630086951</v>
      </c>
      <c r="BJ77" s="100">
        <v>32.987602856272119</v>
      </c>
      <c r="BK77" s="100">
        <v>9183.7486351861571</v>
      </c>
      <c r="BL77" s="100">
        <v>47.288034985843865</v>
      </c>
      <c r="BM77" s="100">
        <v>13164.988940058931</v>
      </c>
      <c r="BN77" s="100">
        <v>35</v>
      </c>
      <c r="BO77" s="100">
        <v>9744</v>
      </c>
      <c r="BP77" s="100">
        <v>5.2858493143690666</v>
      </c>
      <c r="BQ77" s="100">
        <v>1471.580449120348</v>
      </c>
      <c r="BR77" s="100">
        <v>6.8402414002179794</v>
      </c>
      <c r="BS77" s="100">
        <v>1904.3232058206854</v>
      </c>
      <c r="BT77" s="100">
        <v>7.0544303475013157</v>
      </c>
      <c r="BU77" s="100">
        <v>1963.9534087443662</v>
      </c>
      <c r="BV77" s="100">
        <v>5.678772829879251</v>
      </c>
      <c r="BW77" s="100">
        <v>1580.9703558383833</v>
      </c>
      <c r="BX77" s="100">
        <v>4</v>
      </c>
      <c r="BY77" s="100">
        <v>1113.5999999999999</v>
      </c>
      <c r="BZ77" s="100">
        <v>8.6767431064307701</v>
      </c>
      <c r="CA77" s="100">
        <v>2415.6052808303261</v>
      </c>
      <c r="CB77" s="100">
        <v>7.5067422262853611</v>
      </c>
      <c r="CC77" s="100">
        <v>2089.8770357978442</v>
      </c>
      <c r="CD77" s="100">
        <v>6.3750068467816075</v>
      </c>
      <c r="CE77" s="100">
        <v>1774.8019061439993</v>
      </c>
      <c r="CF77" s="100">
        <v>16.424813007890791</v>
      </c>
      <c r="CG77" s="100">
        <v>4572.6679413967959</v>
      </c>
      <c r="CH77" s="100">
        <v>13.230974523626879</v>
      </c>
      <c r="CI77" s="100">
        <v>3683.5033073777226</v>
      </c>
      <c r="CJ77" s="100">
        <v>14.375978464317695</v>
      </c>
      <c r="CK77" s="100">
        <v>4002.2724044660458</v>
      </c>
      <c r="CL77" s="100">
        <v>13.39603657799754</v>
      </c>
      <c r="CM77" s="100">
        <v>3729.4565833145148</v>
      </c>
      <c r="CN77" s="100">
        <v>3</v>
      </c>
      <c r="CO77" s="100">
        <v>835.19999999999993</v>
      </c>
      <c r="CP77" s="100">
        <v>4.7375546285797405</v>
      </c>
      <c r="CQ77" s="100">
        <v>1318.9352085965998</v>
      </c>
      <c r="CR77" s="100">
        <v>3.8587163818957668</v>
      </c>
      <c r="CS77" s="100">
        <v>1074.2666407197814</v>
      </c>
      <c r="CT77" s="100">
        <v>4.0185251188153686</v>
      </c>
      <c r="CU77" s="100">
        <v>1118.7573930781984</v>
      </c>
    </row>
    <row r="78" spans="2:99">
      <c r="C78" s="99" t="s">
        <v>244</v>
      </c>
      <c r="D78" s="100">
        <v>4</v>
      </c>
      <c r="E78" s="100">
        <v>2208</v>
      </c>
      <c r="F78" s="100">
        <v>5</v>
      </c>
      <c r="G78" s="100">
        <v>2760</v>
      </c>
      <c r="H78" s="100">
        <v>4</v>
      </c>
      <c r="I78" s="100">
        <v>2208</v>
      </c>
      <c r="J78" s="100">
        <v>4.9379324388953165</v>
      </c>
      <c r="K78" s="100">
        <v>2725.7387062702146</v>
      </c>
      <c r="L78" s="100">
        <v>5</v>
      </c>
      <c r="M78" s="100">
        <v>2760</v>
      </c>
      <c r="N78" s="100">
        <v>5</v>
      </c>
      <c r="O78" s="100">
        <v>2760</v>
      </c>
      <c r="P78" s="100">
        <v>6</v>
      </c>
      <c r="Q78" s="100">
        <v>3312</v>
      </c>
      <c r="R78" s="100">
        <v>6</v>
      </c>
      <c r="S78" s="100">
        <v>3312</v>
      </c>
      <c r="T78" s="100">
        <v>24.785243080752597</v>
      </c>
      <c r="U78" s="100">
        <v>13681.454180575434</v>
      </c>
      <c r="V78" s="100">
        <v>20.76587033219441</v>
      </c>
      <c r="W78" s="100">
        <v>11462.760423371314</v>
      </c>
      <c r="X78" s="100">
        <v>22.614888137819705</v>
      </c>
      <c r="Y78" s="100">
        <v>12483.418252076477</v>
      </c>
      <c r="Z78" s="100">
        <v>22.707991735585264</v>
      </c>
      <c r="AA78" s="100">
        <v>12534.811438043065</v>
      </c>
      <c r="AB78" s="100">
        <v>12</v>
      </c>
      <c r="AC78" s="100">
        <v>6624</v>
      </c>
      <c r="AD78" s="100">
        <v>14</v>
      </c>
      <c r="AE78" s="100">
        <v>7728</v>
      </c>
      <c r="AF78" s="100">
        <v>8</v>
      </c>
      <c r="AG78" s="100">
        <v>4416</v>
      </c>
      <c r="AH78" s="100">
        <v>9</v>
      </c>
      <c r="AI78" s="100">
        <v>4968</v>
      </c>
      <c r="AJ78" s="100">
        <v>5.384084654236017</v>
      </c>
      <c r="AK78" s="100">
        <v>2972.0147291382814</v>
      </c>
      <c r="AL78" s="100">
        <v>6.2538633736256033</v>
      </c>
      <c r="AM78" s="100">
        <v>3452.1325822413332</v>
      </c>
      <c r="AN78" s="100">
        <v>5.4079980621000194</v>
      </c>
      <c r="AO78" s="100">
        <v>2985.2149302792109</v>
      </c>
      <c r="AP78" s="100">
        <v>5.991332484122303</v>
      </c>
      <c r="AQ78" s="100">
        <v>3307.2155312355112</v>
      </c>
      <c r="AR78" s="100">
        <v>4.8872458735043054</v>
      </c>
      <c r="AS78" s="100">
        <v>2697.7597221743767</v>
      </c>
      <c r="AT78" s="100">
        <v>3</v>
      </c>
      <c r="AU78" s="100">
        <v>1656</v>
      </c>
      <c r="AV78" s="100">
        <v>4</v>
      </c>
      <c r="AW78" s="100">
        <v>2208</v>
      </c>
      <c r="AX78" s="100">
        <v>2.743270372057053</v>
      </c>
      <c r="AY78" s="100">
        <v>1514.2852453754933</v>
      </c>
      <c r="AZ78" s="100">
        <v>7.5798553893949707</v>
      </c>
      <c r="BA78" s="100">
        <v>4184.0801749460243</v>
      </c>
      <c r="BB78" s="100">
        <v>8</v>
      </c>
      <c r="BC78" s="100">
        <v>4416</v>
      </c>
      <c r="BD78" s="100">
        <v>8.6233342162400639</v>
      </c>
      <c r="BE78" s="100">
        <v>4760.0804873645156</v>
      </c>
      <c r="BF78" s="100">
        <v>5.6175582118540728</v>
      </c>
      <c r="BG78" s="100">
        <v>3100.8921329434484</v>
      </c>
      <c r="BH78" s="100">
        <v>31.148212282157743</v>
      </c>
      <c r="BI78" s="100">
        <v>17193.813179751076</v>
      </c>
      <c r="BJ78" s="100">
        <v>32.034631563713646</v>
      </c>
      <c r="BK78" s="100">
        <v>17683.116623169932</v>
      </c>
      <c r="BL78" s="100">
        <v>40.322846742218026</v>
      </c>
      <c r="BM78" s="100">
        <v>22258.21140170435</v>
      </c>
      <c r="BN78" s="100">
        <v>36</v>
      </c>
      <c r="BO78" s="100">
        <v>19872</v>
      </c>
      <c r="BP78" s="100">
        <v>5.2858493143690666</v>
      </c>
      <c r="BQ78" s="100">
        <v>2917.7888215317248</v>
      </c>
      <c r="BR78" s="100">
        <v>5.8950397524061087</v>
      </c>
      <c r="BS78" s="100">
        <v>3254.0619433281718</v>
      </c>
      <c r="BT78" s="100">
        <v>7.0349038595846247</v>
      </c>
      <c r="BU78" s="100">
        <v>3883.2669304907126</v>
      </c>
      <c r="BV78" s="100">
        <v>5.7144977156623691</v>
      </c>
      <c r="BW78" s="100">
        <v>3154.4027390456276</v>
      </c>
      <c r="BX78" s="100">
        <v>5</v>
      </c>
      <c r="BY78" s="100">
        <v>2760</v>
      </c>
      <c r="BZ78" s="100">
        <v>8.6767431064307701</v>
      </c>
      <c r="CA78" s="100">
        <v>4789.5621947497848</v>
      </c>
      <c r="CB78" s="100">
        <v>7</v>
      </c>
      <c r="CC78" s="100">
        <v>3864</v>
      </c>
      <c r="CD78" s="100">
        <v>5.3750068467816075</v>
      </c>
      <c r="CE78" s="100">
        <v>2967.0037794234472</v>
      </c>
      <c r="CF78" s="100">
        <v>18.37171138190444</v>
      </c>
      <c r="CG78" s="100">
        <v>10141.18468281125</v>
      </c>
      <c r="CH78" s="100">
        <v>12.230974523626879</v>
      </c>
      <c r="CI78" s="100">
        <v>6751.4979370420369</v>
      </c>
      <c r="CJ78" s="100">
        <v>12.328981156277983</v>
      </c>
      <c r="CK78" s="100">
        <v>6805.5975982654463</v>
      </c>
      <c r="CL78" s="100">
        <v>14.39603657799754</v>
      </c>
      <c r="CM78" s="100">
        <v>7946.6121910546417</v>
      </c>
      <c r="CN78" s="100">
        <v>3</v>
      </c>
      <c r="CO78" s="100">
        <v>1656</v>
      </c>
      <c r="CP78" s="100">
        <v>3</v>
      </c>
      <c r="CQ78" s="100">
        <v>1656</v>
      </c>
      <c r="CR78" s="100">
        <v>3.7330505699110206</v>
      </c>
      <c r="CS78" s="100">
        <v>2060.6439145908835</v>
      </c>
      <c r="CT78" s="100">
        <v>3.8451591411446673</v>
      </c>
      <c r="CU78" s="100">
        <v>2122.5278459118563</v>
      </c>
    </row>
    <row r="79" spans="2:99">
      <c r="C79" s="99" t="s">
        <v>245</v>
      </c>
      <c r="D79" s="100">
        <v>4</v>
      </c>
      <c r="E79" s="100">
        <v>3028.7999999999997</v>
      </c>
      <c r="F79" s="100">
        <v>4</v>
      </c>
      <c r="G79" s="100">
        <v>3028.7999999999997</v>
      </c>
      <c r="H79" s="100">
        <v>4</v>
      </c>
      <c r="I79" s="100">
        <v>3028.7999999999997</v>
      </c>
      <c r="J79" s="100">
        <v>4.9379324388953165</v>
      </c>
      <c r="K79" s="100">
        <v>3739.0024427315334</v>
      </c>
      <c r="L79" s="100">
        <v>6</v>
      </c>
      <c r="M79" s="100">
        <v>4543.2</v>
      </c>
      <c r="N79" s="100">
        <v>4</v>
      </c>
      <c r="O79" s="100">
        <v>3028.7999999999997</v>
      </c>
      <c r="P79" s="100">
        <v>6</v>
      </c>
      <c r="Q79" s="100">
        <v>4543.2</v>
      </c>
      <c r="R79" s="100">
        <v>6</v>
      </c>
      <c r="S79" s="100">
        <v>4543.2</v>
      </c>
      <c r="T79" s="100">
        <v>23.820935948059532</v>
      </c>
      <c r="U79" s="100">
        <v>18037.212699870677</v>
      </c>
      <c r="V79" s="100">
        <v>22.880750882023573</v>
      </c>
      <c r="W79" s="100">
        <v>17325.304567868247</v>
      </c>
      <c r="X79" s="100">
        <v>19.614888137819705</v>
      </c>
      <c r="Y79" s="100">
        <v>14852.393297957078</v>
      </c>
      <c r="Z79" s="100">
        <v>21.745254458510804</v>
      </c>
      <c r="AA79" s="100">
        <v>16465.506675984379</v>
      </c>
      <c r="AB79" s="100">
        <v>12</v>
      </c>
      <c r="AC79" s="100">
        <v>9086.4</v>
      </c>
      <c r="AD79" s="100">
        <v>13</v>
      </c>
      <c r="AE79" s="100">
        <v>9843.5999999999985</v>
      </c>
      <c r="AF79" s="100">
        <v>8</v>
      </c>
      <c r="AG79" s="100">
        <v>6057.5999999999995</v>
      </c>
      <c r="AH79" s="100">
        <v>9</v>
      </c>
      <c r="AI79" s="100">
        <v>6814.7999999999993</v>
      </c>
      <c r="AJ79" s="100">
        <v>5.261444241835358</v>
      </c>
      <c r="AK79" s="100">
        <v>3983.9655799177326</v>
      </c>
      <c r="AL79" s="100">
        <v>6.1869906603655709</v>
      </c>
      <c r="AM79" s="100">
        <v>4684.7893280288099</v>
      </c>
      <c r="AN79" s="100">
        <v>5.4431980136525198</v>
      </c>
      <c r="AO79" s="100">
        <v>4121.5895359376873</v>
      </c>
      <c r="AP79" s="100">
        <v>4.9482310717691593</v>
      </c>
      <c r="AQ79" s="100">
        <v>3746.800567543607</v>
      </c>
      <c r="AR79" s="100">
        <v>4</v>
      </c>
      <c r="AS79" s="100">
        <v>3028.7999999999997</v>
      </c>
      <c r="AT79" s="100">
        <v>3</v>
      </c>
      <c r="AU79" s="100">
        <v>2271.6</v>
      </c>
      <c r="AV79" s="100">
        <v>4</v>
      </c>
      <c r="AW79" s="100">
        <v>3028.7999999999997</v>
      </c>
      <c r="AX79" s="100">
        <v>3.8361791685641848</v>
      </c>
      <c r="AY79" s="100">
        <v>2904.7548664368005</v>
      </c>
      <c r="AZ79" s="100">
        <v>6.6626918735942517</v>
      </c>
      <c r="BA79" s="100">
        <v>5044.9902866855673</v>
      </c>
      <c r="BB79" s="100">
        <v>9.4636228060651195</v>
      </c>
      <c r="BC79" s="100">
        <v>7165.8551887525082</v>
      </c>
      <c r="BD79" s="100">
        <v>8.5788103436514884</v>
      </c>
      <c r="BE79" s="100">
        <v>6495.8751922129068</v>
      </c>
      <c r="BF79" s="100">
        <v>5.6175582118540728</v>
      </c>
      <c r="BG79" s="100">
        <v>4253.6150780159032</v>
      </c>
      <c r="BH79" s="100">
        <v>30.130815126367477</v>
      </c>
      <c r="BI79" s="100">
        <v>22815.053213685453</v>
      </c>
      <c r="BJ79" s="100">
        <v>32.034631563713646</v>
      </c>
      <c r="BK79" s="100">
        <v>24256.623020043971</v>
      </c>
      <c r="BL79" s="100">
        <v>41.270629107656788</v>
      </c>
      <c r="BM79" s="100">
        <v>31250.120360317716</v>
      </c>
      <c r="BN79" s="100">
        <v>31</v>
      </c>
      <c r="BO79" s="100">
        <v>23473.199999999997</v>
      </c>
      <c r="BP79" s="100">
        <v>5.3873637339245182</v>
      </c>
      <c r="BQ79" s="100">
        <v>4079.3118193276446</v>
      </c>
      <c r="BR79" s="100">
        <v>5.7671769306338074</v>
      </c>
      <c r="BS79" s="100">
        <v>4366.9063718759189</v>
      </c>
      <c r="BT79" s="100">
        <v>6.9372714200011689</v>
      </c>
      <c r="BU79" s="100">
        <v>5252.9019192248843</v>
      </c>
      <c r="BV79" s="100">
        <v>5.732360158553929</v>
      </c>
      <c r="BW79" s="100">
        <v>4340.5431120570347</v>
      </c>
      <c r="BX79" s="100">
        <v>5</v>
      </c>
      <c r="BY79" s="100">
        <v>3785.9999999999995</v>
      </c>
      <c r="BZ79" s="100">
        <v>8.549853773975002</v>
      </c>
      <c r="CA79" s="100">
        <v>6473.9492776538709</v>
      </c>
      <c r="CB79" s="100">
        <v>7</v>
      </c>
      <c r="CC79" s="100">
        <v>5300.4</v>
      </c>
      <c r="CD79" s="100">
        <v>5.3333394193614287</v>
      </c>
      <c r="CE79" s="100">
        <v>4038.4046083404733</v>
      </c>
      <c r="CF79" s="100">
        <v>15.424813007890789</v>
      </c>
      <c r="CG79" s="100">
        <v>11679.668409574904</v>
      </c>
      <c r="CH79" s="100">
        <v>13.207877071264191</v>
      </c>
      <c r="CI79" s="100">
        <v>10001.004518361244</v>
      </c>
      <c r="CJ79" s="100">
        <v>13.399477118337552</v>
      </c>
      <c r="CK79" s="100">
        <v>10146.084074005194</v>
      </c>
      <c r="CL79" s="100">
        <v>14.420788864122386</v>
      </c>
      <c r="CM79" s="100">
        <v>10919.421327913469</v>
      </c>
      <c r="CN79" s="100">
        <v>3</v>
      </c>
      <c r="CO79" s="100">
        <v>2271.6</v>
      </c>
      <c r="CP79" s="100">
        <v>4.6620087751632306</v>
      </c>
      <c r="CQ79" s="100">
        <v>3530.0730445535978</v>
      </c>
      <c r="CR79" s="100">
        <v>3.7539948719084784</v>
      </c>
      <c r="CS79" s="100">
        <v>2842.5249170090997</v>
      </c>
      <c r="CT79" s="100">
        <v>3.8668298883535046</v>
      </c>
      <c r="CU79" s="100">
        <v>2927.9635914612736</v>
      </c>
    </row>
    <row r="80" spans="2:99">
      <c r="C80" s="99" t="s">
        <v>246</v>
      </c>
      <c r="D80" s="100">
        <v>4</v>
      </c>
      <c r="E80" s="100">
        <v>3220.7999999999997</v>
      </c>
      <c r="F80" s="100">
        <v>4</v>
      </c>
      <c r="G80" s="100">
        <v>3220.7999999999997</v>
      </c>
      <c r="H80" s="100">
        <v>4</v>
      </c>
      <c r="I80" s="100">
        <v>3220.7999999999997</v>
      </c>
      <c r="J80" s="100">
        <v>3</v>
      </c>
      <c r="K80" s="100">
        <v>2415.6</v>
      </c>
      <c r="L80" s="100">
        <v>5</v>
      </c>
      <c r="M80" s="100">
        <v>4025.9999999999995</v>
      </c>
      <c r="N80" s="100">
        <v>4</v>
      </c>
      <c r="O80" s="100">
        <v>3220.7999999999997</v>
      </c>
      <c r="P80" s="100">
        <v>5</v>
      </c>
      <c r="Q80" s="100">
        <v>4025.9999999999995</v>
      </c>
      <c r="R80" s="100">
        <v>6</v>
      </c>
      <c r="S80" s="100">
        <v>4831.2</v>
      </c>
      <c r="T80" s="100">
        <v>24.713857346138724</v>
      </c>
      <c r="U80" s="100">
        <v>19899.597935110898</v>
      </c>
      <c r="V80" s="100">
        <v>21</v>
      </c>
      <c r="W80" s="100">
        <v>16909.199999999997</v>
      </c>
      <c r="X80" s="100">
        <v>20.54254835689974</v>
      </c>
      <c r="Y80" s="100">
        <v>16540.85993697567</v>
      </c>
      <c r="Z80" s="100">
        <v>21.745254458510804</v>
      </c>
      <c r="AA80" s="100">
        <v>17509.278889992896</v>
      </c>
      <c r="AB80" s="100">
        <v>12</v>
      </c>
      <c r="AC80" s="100">
        <v>9662.4</v>
      </c>
      <c r="AD80" s="100">
        <v>13</v>
      </c>
      <c r="AE80" s="100">
        <v>10467.599999999999</v>
      </c>
      <c r="AF80" s="100">
        <v>8</v>
      </c>
      <c r="AG80" s="100">
        <v>6441.5999999999995</v>
      </c>
      <c r="AH80" s="100">
        <v>8</v>
      </c>
      <c r="AI80" s="100">
        <v>6441.5999999999995</v>
      </c>
      <c r="AJ80" s="100">
        <v>5.261444241835358</v>
      </c>
      <c r="AK80" s="100">
        <v>4236.5149035258301</v>
      </c>
      <c r="AL80" s="100">
        <v>6.2204270169955871</v>
      </c>
      <c r="AM80" s="100">
        <v>5008.6878340848461</v>
      </c>
      <c r="AN80" s="100">
        <v>5.2495982801137675</v>
      </c>
      <c r="AO80" s="100">
        <v>4226.9765351476053</v>
      </c>
      <c r="AP80" s="100">
        <v>5.0775353088285904</v>
      </c>
      <c r="AQ80" s="100">
        <v>4088.4314306687806</v>
      </c>
      <c r="AR80" s="100">
        <v>3</v>
      </c>
      <c r="AS80" s="100">
        <v>2415.6</v>
      </c>
      <c r="AT80" s="100">
        <v>3</v>
      </c>
      <c r="AU80" s="100">
        <v>2415.6</v>
      </c>
      <c r="AV80" s="100">
        <v>4</v>
      </c>
      <c r="AW80" s="100">
        <v>3220.7999999999997</v>
      </c>
      <c r="AX80" s="100">
        <v>2.7742399708927641</v>
      </c>
      <c r="AY80" s="100">
        <v>2233.8180245628532</v>
      </c>
      <c r="AZ80" s="100">
        <v>6.6212736314946117</v>
      </c>
      <c r="BA80" s="100">
        <v>5331.4495280794608</v>
      </c>
      <c r="BB80" s="100">
        <v>7</v>
      </c>
      <c r="BC80" s="100">
        <v>5636.4</v>
      </c>
      <c r="BD80" s="100">
        <v>8.5342864710629112</v>
      </c>
      <c r="BE80" s="100">
        <v>6871.8074664998558</v>
      </c>
      <c r="BF80" s="100">
        <v>5</v>
      </c>
      <c r="BG80" s="100">
        <v>4025.9999999999995</v>
      </c>
      <c r="BH80" s="100">
        <v>31.078623658996669</v>
      </c>
      <c r="BI80" s="100">
        <v>25024.507770224114</v>
      </c>
      <c r="BJ80" s="100">
        <v>34.917059795109822</v>
      </c>
      <c r="BK80" s="100">
        <v>28115.216547022424</v>
      </c>
      <c r="BL80" s="100">
        <v>42.35765849859218</v>
      </c>
      <c r="BM80" s="100">
        <v>34106.386623066421</v>
      </c>
      <c r="BN80" s="100">
        <v>32</v>
      </c>
      <c r="BO80" s="100">
        <v>25766.399999999998</v>
      </c>
      <c r="BP80" s="100">
        <v>5.2520111745172482</v>
      </c>
      <c r="BQ80" s="100">
        <v>4228.9193977212881</v>
      </c>
      <c r="BR80" s="100">
        <v>5.8037091654258939</v>
      </c>
      <c r="BS80" s="100">
        <v>4673.146620000929</v>
      </c>
      <c r="BT80" s="100">
        <v>7.0544303475013157</v>
      </c>
      <c r="BU80" s="100">
        <v>5680.2273158080588</v>
      </c>
      <c r="BV80" s="100">
        <v>5.6430479440961321</v>
      </c>
      <c r="BW80" s="100">
        <v>4543.7822045862049</v>
      </c>
      <c r="BX80" s="100">
        <v>5</v>
      </c>
      <c r="BY80" s="100">
        <v>4025.9999999999995</v>
      </c>
      <c r="BZ80" s="100">
        <v>7.5921502181269247</v>
      </c>
      <c r="CA80" s="100">
        <v>6113.1993556357993</v>
      </c>
      <c r="CB80" s="100">
        <v>7</v>
      </c>
      <c r="CC80" s="100">
        <v>5636.4</v>
      </c>
      <c r="CD80" s="100">
        <v>5.3333394193614287</v>
      </c>
      <c r="CE80" s="100">
        <v>4294.4049004698218</v>
      </c>
      <c r="CF80" s="100">
        <v>17.424813007890791</v>
      </c>
      <c r="CG80" s="100">
        <v>14030.459433953663</v>
      </c>
      <c r="CH80" s="100">
        <v>12.230974523626879</v>
      </c>
      <c r="CI80" s="100">
        <v>9848.3806864243616</v>
      </c>
      <c r="CJ80" s="100">
        <v>12.35247981029784</v>
      </c>
      <c r="CK80" s="100">
        <v>9946.2167432518199</v>
      </c>
      <c r="CL80" s="100">
        <v>13.445541150247232</v>
      </c>
      <c r="CM80" s="100">
        <v>10826.34973417907</v>
      </c>
      <c r="CN80" s="100">
        <v>3</v>
      </c>
      <c r="CO80" s="100">
        <v>2415.6</v>
      </c>
      <c r="CP80" s="100">
        <v>3</v>
      </c>
      <c r="CQ80" s="100">
        <v>2415.6</v>
      </c>
      <c r="CR80" s="100">
        <v>3.7330505699110206</v>
      </c>
      <c r="CS80" s="100">
        <v>3005.8523188923537</v>
      </c>
      <c r="CT80" s="100">
        <v>3.9535128771888557</v>
      </c>
      <c r="CU80" s="100">
        <v>3183.3685687124662</v>
      </c>
    </row>
    <row r="81" spans="2:99">
      <c r="C81" s="99" t="s">
        <v>247</v>
      </c>
      <c r="D81" s="100">
        <v>4</v>
      </c>
      <c r="E81" s="100">
        <v>3014.4</v>
      </c>
      <c r="F81" s="100">
        <v>5</v>
      </c>
      <c r="G81" s="100">
        <v>3768</v>
      </c>
      <c r="H81" s="100">
        <v>4</v>
      </c>
      <c r="I81" s="100">
        <v>3014.4</v>
      </c>
      <c r="J81" s="100">
        <v>4.0461554126140067</v>
      </c>
      <c r="K81" s="100">
        <v>3049.1827189459154</v>
      </c>
      <c r="L81" s="100">
        <v>6</v>
      </c>
      <c r="M81" s="100">
        <v>4521.6000000000004</v>
      </c>
      <c r="N81" s="100">
        <v>4</v>
      </c>
      <c r="O81" s="100">
        <v>3014.4</v>
      </c>
      <c r="P81" s="100">
        <v>5</v>
      </c>
      <c r="Q81" s="100">
        <v>3768</v>
      </c>
      <c r="R81" s="100">
        <v>6</v>
      </c>
      <c r="S81" s="100">
        <v>4521.6000000000004</v>
      </c>
      <c r="T81" s="100">
        <v>26.678164478831786</v>
      </c>
      <c r="U81" s="100">
        <v>20104.664751247634</v>
      </c>
      <c r="V81" s="100">
        <v>20.80416384880413</v>
      </c>
      <c r="W81" s="100">
        <v>15678.017876458793</v>
      </c>
      <c r="X81" s="100">
        <v>21.54254835689974</v>
      </c>
      <c r="Y81" s="100">
        <v>16234.464441759645</v>
      </c>
      <c r="Z81" s="100">
        <v>23.707991735585264</v>
      </c>
      <c r="AA81" s="100">
        <v>17866.342571937053</v>
      </c>
      <c r="AB81" s="100">
        <v>12</v>
      </c>
      <c r="AC81" s="100">
        <v>9043.2000000000007</v>
      </c>
      <c r="AD81" s="100">
        <v>14</v>
      </c>
      <c r="AE81" s="100">
        <v>10550.4</v>
      </c>
      <c r="AF81" s="100">
        <v>9</v>
      </c>
      <c r="AG81" s="100">
        <v>6782.4000000000005</v>
      </c>
      <c r="AH81" s="100">
        <v>9</v>
      </c>
      <c r="AI81" s="100">
        <v>6782.4000000000005</v>
      </c>
      <c r="AJ81" s="100">
        <v>5.4191247720647775</v>
      </c>
      <c r="AK81" s="100">
        <v>4083.8524282280164</v>
      </c>
      <c r="AL81" s="100">
        <v>6.3876088001456672</v>
      </c>
      <c r="AM81" s="100">
        <v>4813.7019917897751</v>
      </c>
      <c r="AN81" s="100">
        <v>5.478397965205021</v>
      </c>
      <c r="AO81" s="100">
        <v>4128.5207065785044</v>
      </c>
      <c r="AP81" s="100">
        <v>4.9482310717691593</v>
      </c>
      <c r="AQ81" s="100">
        <v>3728.9869356852387</v>
      </c>
      <c r="AR81" s="100">
        <v>4.8543849152263689</v>
      </c>
      <c r="AS81" s="100">
        <v>3658.2644721145916</v>
      </c>
      <c r="AT81" s="100">
        <v>3</v>
      </c>
      <c r="AU81" s="100">
        <v>2260.8000000000002</v>
      </c>
      <c r="AV81" s="100">
        <v>4</v>
      </c>
      <c r="AW81" s="100">
        <v>3014.4</v>
      </c>
      <c r="AX81" s="100">
        <v>2.7742399708927641</v>
      </c>
      <c r="AY81" s="100">
        <v>2090.6672420647869</v>
      </c>
      <c r="AZ81" s="100">
        <v>6.6212736314946117</v>
      </c>
      <c r="BA81" s="100">
        <v>4989.7918086943391</v>
      </c>
      <c r="BB81" s="100">
        <v>7.5563473672781427</v>
      </c>
      <c r="BC81" s="100">
        <v>5694.4633759808085</v>
      </c>
      <c r="BD81" s="100">
        <v>8.6233342162400639</v>
      </c>
      <c r="BE81" s="100">
        <v>6498.5446653585122</v>
      </c>
      <c r="BF81" s="100">
        <v>4</v>
      </c>
      <c r="BG81" s="100">
        <v>3014.4</v>
      </c>
      <c r="BH81" s="100">
        <v>30.096020814786939</v>
      </c>
      <c r="BI81" s="100">
        <v>22680.361286023439</v>
      </c>
      <c r="BJ81" s="100">
        <v>35.081660271155179</v>
      </c>
      <c r="BK81" s="100">
        <v>26437.539180342545</v>
      </c>
      <c r="BL81" s="100">
        <v>43.270629107656788</v>
      </c>
      <c r="BM81" s="100">
        <v>32608.746095530158</v>
      </c>
      <c r="BN81" s="100">
        <v>33</v>
      </c>
      <c r="BO81" s="100">
        <v>24868.799999999999</v>
      </c>
      <c r="BP81" s="100">
        <v>5.4212018737763366</v>
      </c>
      <c r="BQ81" s="100">
        <v>4085.4177320778472</v>
      </c>
      <c r="BR81" s="100">
        <v>5.8402414002179794</v>
      </c>
      <c r="BS81" s="100">
        <v>4401.2059192042698</v>
      </c>
      <c r="BT81" s="100">
        <v>5.9177449320844779</v>
      </c>
      <c r="BU81" s="100">
        <v>4459.6125808188626</v>
      </c>
      <c r="BV81" s="100">
        <v>5.660910386987692</v>
      </c>
      <c r="BW81" s="100">
        <v>4266.0620676339249</v>
      </c>
      <c r="BX81" s="100">
        <v>4</v>
      </c>
      <c r="BY81" s="100">
        <v>3014.4</v>
      </c>
      <c r="BZ81" s="100">
        <v>8.549853773975002</v>
      </c>
      <c r="CA81" s="100">
        <v>6443.1698040675619</v>
      </c>
      <c r="CB81" s="100">
        <v>7</v>
      </c>
      <c r="CC81" s="100">
        <v>5275.2</v>
      </c>
      <c r="CD81" s="100">
        <v>5.3333394193614287</v>
      </c>
      <c r="CE81" s="100">
        <v>4019.2045864307729</v>
      </c>
      <c r="CF81" s="100">
        <v>18.398262194897615</v>
      </c>
      <c r="CG81" s="100">
        <v>13864.930390074844</v>
      </c>
      <c r="CH81" s="100">
        <v>12.230974523626879</v>
      </c>
      <c r="CI81" s="100">
        <v>9217.2624010052168</v>
      </c>
      <c r="CJ81" s="100">
        <v>13.375978464317695</v>
      </c>
      <c r="CK81" s="100">
        <v>10080.137370709816</v>
      </c>
      <c r="CL81" s="100">
        <v>14.420788864122386</v>
      </c>
      <c r="CM81" s="100">
        <v>10867.506488002631</v>
      </c>
      <c r="CN81" s="100">
        <v>3</v>
      </c>
      <c r="CO81" s="100">
        <v>2260.8000000000002</v>
      </c>
      <c r="CP81" s="100">
        <v>3.5486899950384649</v>
      </c>
      <c r="CQ81" s="100">
        <v>2674.2927802609875</v>
      </c>
      <c r="CR81" s="100">
        <v>3.8168277779008517</v>
      </c>
      <c r="CS81" s="100">
        <v>2876.361413426082</v>
      </c>
      <c r="CT81" s="100">
        <v>3.82348839393583</v>
      </c>
      <c r="CU81" s="100">
        <v>2881.3808536700417</v>
      </c>
    </row>
    <row r="82" spans="2:99">
      <c r="C82" s="99" t="s">
        <v>248</v>
      </c>
      <c r="D82" s="100">
        <v>4</v>
      </c>
      <c r="E82" s="100">
        <v>2035.1999999999996</v>
      </c>
      <c r="F82" s="100">
        <v>5</v>
      </c>
      <c r="G82" s="100">
        <v>2543.9999999999995</v>
      </c>
      <c r="H82" s="100">
        <v>4</v>
      </c>
      <c r="I82" s="100">
        <v>2035.1999999999996</v>
      </c>
      <c r="J82" s="100">
        <v>4</v>
      </c>
      <c r="K82" s="100">
        <v>2035.1999999999996</v>
      </c>
      <c r="L82" s="100">
        <v>6</v>
      </c>
      <c r="M82" s="100">
        <v>3052.7999999999993</v>
      </c>
      <c r="N82" s="100">
        <v>4</v>
      </c>
      <c r="O82" s="100">
        <v>2035.1999999999996</v>
      </c>
      <c r="P82" s="100">
        <v>6</v>
      </c>
      <c r="Q82" s="100">
        <v>3052.7999999999993</v>
      </c>
      <c r="R82" s="100">
        <v>6</v>
      </c>
      <c r="S82" s="100">
        <v>3052.7999999999993</v>
      </c>
      <c r="T82" s="100">
        <v>23.785243080752597</v>
      </c>
      <c r="U82" s="100">
        <v>12101.931679486919</v>
      </c>
      <c r="V82" s="100">
        <v>22</v>
      </c>
      <c r="W82" s="100">
        <v>11193.599999999999</v>
      </c>
      <c r="X82" s="100">
        <v>22.651058028279689</v>
      </c>
      <c r="Y82" s="100">
        <v>11524.858324788704</v>
      </c>
      <c r="Z82" s="100">
        <v>26.782517181436344</v>
      </c>
      <c r="AA82" s="100">
        <v>13626.944741914809</v>
      </c>
      <c r="AB82" s="100">
        <v>13</v>
      </c>
      <c r="AC82" s="100">
        <v>6614.3999999999987</v>
      </c>
      <c r="AD82" s="100">
        <v>13</v>
      </c>
      <c r="AE82" s="100">
        <v>6614.3999999999987</v>
      </c>
      <c r="AF82" s="100">
        <v>8</v>
      </c>
      <c r="AG82" s="100">
        <v>4070.3999999999992</v>
      </c>
      <c r="AH82" s="100">
        <v>9</v>
      </c>
      <c r="AI82" s="100">
        <v>4579.1999999999989</v>
      </c>
      <c r="AJ82" s="100">
        <v>5.3315244774928772</v>
      </c>
      <c r="AK82" s="100">
        <v>2712.6796541483754</v>
      </c>
      <c r="AL82" s="100">
        <v>6.3374542652006438</v>
      </c>
      <c r="AM82" s="100">
        <v>3224.4967301340871</v>
      </c>
      <c r="AN82" s="100">
        <v>5.4959979409812707</v>
      </c>
      <c r="AO82" s="100">
        <v>2796.36375237127</v>
      </c>
      <c r="AP82" s="100">
        <v>5.0990860150051613</v>
      </c>
      <c r="AQ82" s="100">
        <v>2594.4149644346257</v>
      </c>
      <c r="AR82" s="100">
        <v>4.8543849152263689</v>
      </c>
      <c r="AS82" s="100">
        <v>2469.9110448671759</v>
      </c>
      <c r="AT82" s="100">
        <v>3</v>
      </c>
      <c r="AU82" s="100">
        <v>1526.3999999999996</v>
      </c>
      <c r="AV82" s="100">
        <v>4</v>
      </c>
      <c r="AW82" s="100">
        <v>2035.1999999999996</v>
      </c>
      <c r="AX82" s="100">
        <v>3.743270372057053</v>
      </c>
      <c r="AY82" s="100">
        <v>1904.5759653026282</v>
      </c>
      <c r="AZ82" s="100">
        <v>6.5798553893949707</v>
      </c>
      <c r="BA82" s="100">
        <v>3347.8304221241606</v>
      </c>
      <c r="BB82" s="100">
        <v>8.5099850866716302</v>
      </c>
      <c r="BC82" s="100">
        <v>4329.8804120985242</v>
      </c>
      <c r="BD82" s="100">
        <v>9.5788103436514884</v>
      </c>
      <c r="BE82" s="100">
        <v>4873.6987028498761</v>
      </c>
      <c r="BF82" s="100">
        <v>5.6175582118540728</v>
      </c>
      <c r="BG82" s="100">
        <v>2858.2136181913515</v>
      </c>
      <c r="BH82" s="100">
        <v>35.078623658996669</v>
      </c>
      <c r="BI82" s="100">
        <v>17848.003717697502</v>
      </c>
      <c r="BJ82" s="100">
        <v>31.940574148830589</v>
      </c>
      <c r="BK82" s="100">
        <v>16251.364126925</v>
      </c>
      <c r="BL82" s="100">
        <v>40.375064376779264</v>
      </c>
      <c r="BM82" s="100">
        <v>20542.832754905285</v>
      </c>
      <c r="BN82" s="100">
        <v>31</v>
      </c>
      <c r="BO82" s="100">
        <v>15772.799999999997</v>
      </c>
      <c r="BP82" s="100">
        <v>5.2858493143690666</v>
      </c>
      <c r="BQ82" s="100">
        <v>2689.4401311509805</v>
      </c>
      <c r="BR82" s="100">
        <v>5.8950397524061087</v>
      </c>
      <c r="BS82" s="100">
        <v>2999.3962260242274</v>
      </c>
      <c r="BT82" s="100">
        <v>7.0349038595846247</v>
      </c>
      <c r="BU82" s="100">
        <v>3579.3590837566562</v>
      </c>
      <c r="BV82" s="100">
        <v>5.7680850443370471</v>
      </c>
      <c r="BW82" s="100">
        <v>2934.8016705586888</v>
      </c>
      <c r="BX82" s="100">
        <v>5</v>
      </c>
      <c r="BY82" s="100">
        <v>2543.9999999999995</v>
      </c>
      <c r="BZ82" s="100">
        <v>8</v>
      </c>
      <c r="CA82" s="100">
        <v>4070.3999999999992</v>
      </c>
      <c r="CB82" s="100">
        <v>7</v>
      </c>
      <c r="CC82" s="100">
        <v>3561.5999999999995</v>
      </c>
      <c r="CD82" s="100">
        <v>5.3750068467816075</v>
      </c>
      <c r="CE82" s="100">
        <v>2734.8034836424813</v>
      </c>
      <c r="CF82" s="100">
        <v>16.37171138190444</v>
      </c>
      <c r="CG82" s="100">
        <v>8329.9267511129765</v>
      </c>
      <c r="CH82" s="100">
        <v>13.207877071264191</v>
      </c>
      <c r="CI82" s="100">
        <v>6720.1678538592187</v>
      </c>
      <c r="CJ82" s="100">
        <v>12.35247981029784</v>
      </c>
      <c r="CK82" s="100">
        <v>6284.9417274795396</v>
      </c>
      <c r="CL82" s="100">
        <v>14.445541150247232</v>
      </c>
      <c r="CM82" s="100">
        <v>7349.8913372457901</v>
      </c>
      <c r="CN82" s="100">
        <v>3</v>
      </c>
      <c r="CO82" s="100">
        <v>1526.3999999999996</v>
      </c>
      <c r="CP82" s="100">
        <v>4.5109170683302091</v>
      </c>
      <c r="CQ82" s="100">
        <v>2295.1546043664098</v>
      </c>
      <c r="CR82" s="100">
        <v>3.8796606838932246</v>
      </c>
      <c r="CS82" s="100">
        <v>1973.9713559648724</v>
      </c>
      <c r="CT82" s="100">
        <v>3.9535128771888557</v>
      </c>
      <c r="CU82" s="100">
        <v>2011.5473519136895</v>
      </c>
    </row>
    <row r="83" spans="2:99">
      <c r="C83" s="99" t="s">
        <v>249</v>
      </c>
      <c r="D83" s="100">
        <v>4</v>
      </c>
      <c r="E83" s="100">
        <v>3441.6</v>
      </c>
      <c r="F83" s="100">
        <v>4</v>
      </c>
      <c r="G83" s="100">
        <v>3441.6</v>
      </c>
      <c r="H83" s="100">
        <v>4</v>
      </c>
      <c r="I83" s="100">
        <v>3441.6</v>
      </c>
      <c r="J83" s="100">
        <v>4</v>
      </c>
      <c r="K83" s="100">
        <v>3441.6</v>
      </c>
      <c r="L83" s="100">
        <v>5</v>
      </c>
      <c r="M83" s="100">
        <v>4302</v>
      </c>
      <c r="N83" s="100">
        <v>4</v>
      </c>
      <c r="O83" s="100">
        <v>3441.6</v>
      </c>
      <c r="P83" s="100">
        <v>6</v>
      </c>
      <c r="Q83" s="100">
        <v>5162.3999999999996</v>
      </c>
      <c r="R83" s="100">
        <v>6</v>
      </c>
      <c r="S83" s="100">
        <v>5162.3999999999996</v>
      </c>
      <c r="T83" s="100">
        <v>22.749550213445659</v>
      </c>
      <c r="U83" s="100">
        <v>19573.713003648645</v>
      </c>
      <c r="V83" s="100">
        <v>19.72757681558469</v>
      </c>
      <c r="W83" s="100">
        <v>16973.607092129067</v>
      </c>
      <c r="X83" s="100">
        <v>20.614888137819705</v>
      </c>
      <c r="Y83" s="100">
        <v>17737.049753780073</v>
      </c>
      <c r="Z83" s="100">
        <v>23.782517181436344</v>
      </c>
      <c r="AA83" s="100">
        <v>20462.47778290783</v>
      </c>
      <c r="AB83" s="100">
        <v>11.883506974537941</v>
      </c>
      <c r="AC83" s="100">
        <v>10224.569400892444</v>
      </c>
      <c r="AD83" s="100">
        <v>13</v>
      </c>
      <c r="AE83" s="100">
        <v>11185.199999999999</v>
      </c>
      <c r="AF83" s="100">
        <v>9</v>
      </c>
      <c r="AG83" s="100">
        <v>7743.5999999999995</v>
      </c>
      <c r="AH83" s="100">
        <v>8</v>
      </c>
      <c r="AI83" s="100">
        <v>6883.2</v>
      </c>
      <c r="AJ83" s="100">
        <v>5.3140044185784969</v>
      </c>
      <c r="AK83" s="100">
        <v>4572.169401744939</v>
      </c>
      <c r="AL83" s="100">
        <v>6.1201179471055394</v>
      </c>
      <c r="AM83" s="100">
        <v>5265.749481689606</v>
      </c>
      <c r="AN83" s="100">
        <v>5.2495982801137675</v>
      </c>
      <c r="AO83" s="100">
        <v>4516.7543602098858</v>
      </c>
      <c r="AP83" s="100">
        <v>5.0775353088285904</v>
      </c>
      <c r="AQ83" s="100">
        <v>4368.7113797161192</v>
      </c>
      <c r="AR83" s="100">
        <v>4.8215239569484307</v>
      </c>
      <c r="AS83" s="100">
        <v>4148.43921255843</v>
      </c>
      <c r="AT83" s="100">
        <v>3</v>
      </c>
      <c r="AU83" s="100">
        <v>2581.1999999999998</v>
      </c>
      <c r="AV83" s="100">
        <v>4</v>
      </c>
      <c r="AW83" s="100">
        <v>3441.6</v>
      </c>
      <c r="AX83" s="100">
        <v>2.8361791685641848</v>
      </c>
      <c r="AY83" s="100">
        <v>2440.2485566326245</v>
      </c>
      <c r="AZ83" s="100">
        <v>6.5798553893949707</v>
      </c>
      <c r="BA83" s="100">
        <v>5661.3075770354326</v>
      </c>
      <c r="BB83" s="100">
        <v>7</v>
      </c>
      <c r="BC83" s="100">
        <v>6022.8</v>
      </c>
      <c r="BD83" s="100">
        <v>9.5788103436514884</v>
      </c>
      <c r="BE83" s="100">
        <v>8241.608419677741</v>
      </c>
      <c r="BF83" s="100">
        <v>5.5763876643971351</v>
      </c>
      <c r="BG83" s="100">
        <v>4797.9239464472948</v>
      </c>
      <c r="BH83" s="100">
        <v>32.11341797057721</v>
      </c>
      <c r="BI83" s="100">
        <v>27630.384821884632</v>
      </c>
      <c r="BJ83" s="100">
        <v>32.987602856272119</v>
      </c>
      <c r="BK83" s="100">
        <v>28382.533497536529</v>
      </c>
      <c r="BL83" s="100">
        <v>37.253223229469704</v>
      </c>
      <c r="BM83" s="100">
        <v>32052.673266635731</v>
      </c>
      <c r="BN83" s="100">
        <v>32</v>
      </c>
      <c r="BO83" s="100">
        <v>27532.799999999999</v>
      </c>
      <c r="BP83" s="100">
        <v>5.2181730346654316</v>
      </c>
      <c r="BQ83" s="100">
        <v>4489.7160790261369</v>
      </c>
      <c r="BR83" s="100">
        <v>5.730644695841721</v>
      </c>
      <c r="BS83" s="100">
        <v>4930.6466963022167</v>
      </c>
      <c r="BT83" s="100">
        <v>5.9958508837512428</v>
      </c>
      <c r="BU83" s="100">
        <v>5158.8301003795696</v>
      </c>
      <c r="BV83" s="100">
        <v>5.6251855012045731</v>
      </c>
      <c r="BW83" s="100">
        <v>4839.9096052364148</v>
      </c>
      <c r="BX83" s="100">
        <v>4</v>
      </c>
      <c r="BY83" s="100">
        <v>3441.6</v>
      </c>
      <c r="BZ83" s="100">
        <v>8.5921502181269247</v>
      </c>
      <c r="CA83" s="100">
        <v>7392.6860476764059</v>
      </c>
      <c r="CB83" s="100">
        <v>7.414607276051659</v>
      </c>
      <c r="CC83" s="100">
        <v>6379.5281003148475</v>
      </c>
      <c r="CD83" s="100">
        <v>5.3750068467816075</v>
      </c>
      <c r="CE83" s="100">
        <v>4624.6558909708947</v>
      </c>
      <c r="CF83" s="100">
        <v>17.37171138190444</v>
      </c>
      <c r="CG83" s="100">
        <v>14946.62047299058</v>
      </c>
      <c r="CH83" s="100">
        <v>12.230974523626879</v>
      </c>
      <c r="CI83" s="100">
        <v>10523.530480128566</v>
      </c>
      <c r="CJ83" s="100">
        <v>11.375978464317695</v>
      </c>
      <c r="CK83" s="100">
        <v>9787.8918706989443</v>
      </c>
      <c r="CL83" s="100">
        <v>13.445541150247232</v>
      </c>
      <c r="CM83" s="100">
        <v>11568.543605672718</v>
      </c>
      <c r="CN83" s="100">
        <v>3</v>
      </c>
      <c r="CO83" s="100">
        <v>2581.1999999999998</v>
      </c>
      <c r="CP83" s="100">
        <v>2</v>
      </c>
      <c r="CQ83" s="100">
        <v>1720.8</v>
      </c>
      <c r="CR83" s="100">
        <v>3.7330505699110206</v>
      </c>
      <c r="CS83" s="100">
        <v>3211.9167103514419</v>
      </c>
      <c r="CT83" s="100">
        <v>3.8018176467269922</v>
      </c>
      <c r="CU83" s="100">
        <v>3271.0839032439039</v>
      </c>
    </row>
    <row r="84" spans="2:99">
      <c r="C84" s="99" t="s">
        <v>250</v>
      </c>
      <c r="D84" s="100">
        <v>4</v>
      </c>
      <c r="E84" s="100">
        <v>3124.7999999999997</v>
      </c>
      <c r="F84" s="100">
        <v>5</v>
      </c>
      <c r="G84" s="100">
        <v>3905.9999999999995</v>
      </c>
      <c r="H84" s="100">
        <v>4</v>
      </c>
      <c r="I84" s="100">
        <v>3124.7999999999997</v>
      </c>
      <c r="J84" s="100">
        <v>3.9379324388953161</v>
      </c>
      <c r="K84" s="100">
        <v>3076.3128212650208</v>
      </c>
      <c r="L84" s="100">
        <v>6</v>
      </c>
      <c r="M84" s="100">
        <v>4687.2</v>
      </c>
      <c r="N84" s="100">
        <v>4</v>
      </c>
      <c r="O84" s="100">
        <v>3124.7999999999997</v>
      </c>
      <c r="P84" s="100">
        <v>6</v>
      </c>
      <c r="Q84" s="100">
        <v>4687.2</v>
      </c>
      <c r="R84" s="100">
        <v>6</v>
      </c>
      <c r="S84" s="100">
        <v>4687.2</v>
      </c>
      <c r="T84" s="100">
        <v>24.713857346138724</v>
      </c>
      <c r="U84" s="100">
        <v>19306.465358803569</v>
      </c>
      <c r="V84" s="100">
        <v>19.76587033219441</v>
      </c>
      <c r="W84" s="100">
        <v>15441.097903510272</v>
      </c>
      <c r="X84" s="100">
        <v>18.578718247359724</v>
      </c>
      <c r="Y84" s="100">
        <v>14513.694694837415</v>
      </c>
      <c r="Z84" s="100">
        <v>24.707991735585264</v>
      </c>
      <c r="AA84" s="100">
        <v>19301.883143839208</v>
      </c>
      <c r="AB84" s="100">
        <v>11</v>
      </c>
      <c r="AC84" s="100">
        <v>8593.1999999999989</v>
      </c>
      <c r="AD84" s="100">
        <v>13</v>
      </c>
      <c r="AE84" s="100">
        <v>10155.599999999999</v>
      </c>
      <c r="AF84" s="100">
        <v>9</v>
      </c>
      <c r="AG84" s="100">
        <v>7030.7999999999993</v>
      </c>
      <c r="AH84" s="100">
        <v>9</v>
      </c>
      <c r="AI84" s="100">
        <v>7030.7999999999993</v>
      </c>
      <c r="AJ84" s="100">
        <v>5.2964843596641176</v>
      </c>
      <c r="AK84" s="100">
        <v>4137.6135817696086</v>
      </c>
      <c r="AL84" s="100">
        <v>6.1869906603655709</v>
      </c>
      <c r="AM84" s="100">
        <v>4833.2771038775836</v>
      </c>
      <c r="AN84" s="100">
        <v>5.2495982801137675</v>
      </c>
      <c r="AO84" s="100">
        <v>4100.9861764248744</v>
      </c>
      <c r="AP84" s="100">
        <v>5.0128831902988749</v>
      </c>
      <c r="AQ84" s="100">
        <v>3916.0643482614805</v>
      </c>
      <c r="AR84" s="100">
        <v>4</v>
      </c>
      <c r="AS84" s="100">
        <v>3124.7999999999997</v>
      </c>
      <c r="AT84" s="100">
        <v>3</v>
      </c>
      <c r="AU84" s="100">
        <v>2343.6</v>
      </c>
      <c r="AV84" s="100">
        <v>4</v>
      </c>
      <c r="AW84" s="100">
        <v>3124.7999999999997</v>
      </c>
      <c r="AX84" s="100">
        <v>2.7742399708927641</v>
      </c>
      <c r="AY84" s="100">
        <v>2167.236265261427</v>
      </c>
      <c r="AZ84" s="100">
        <v>6.6626918735942517</v>
      </c>
      <c r="BA84" s="100">
        <v>5204.8948916518293</v>
      </c>
      <c r="BB84" s="100">
        <v>8.5099850866716302</v>
      </c>
      <c r="BC84" s="100">
        <v>6648.0003497078769</v>
      </c>
      <c r="BD84" s="100">
        <v>9.5342864710629112</v>
      </c>
      <c r="BE84" s="100">
        <v>7448.1845911943456</v>
      </c>
      <c r="BF84" s="100">
        <v>5.5763876643971351</v>
      </c>
      <c r="BG84" s="100">
        <v>4356.2740434270418</v>
      </c>
      <c r="BH84" s="100">
        <v>33.130815126367473</v>
      </c>
      <c r="BI84" s="100">
        <v>25881.792776718266</v>
      </c>
      <c r="BJ84" s="100">
        <v>32.940574148830592</v>
      </c>
      <c r="BK84" s="100">
        <v>25733.176525066458</v>
      </c>
      <c r="BL84" s="100">
        <v>39.340252620405103</v>
      </c>
      <c r="BM84" s="100">
        <v>30732.605347060464</v>
      </c>
      <c r="BN84" s="100">
        <v>31</v>
      </c>
      <c r="BO84" s="100">
        <v>24217.199999999997</v>
      </c>
      <c r="BP84" s="100">
        <v>5.1843348948136132</v>
      </c>
      <c r="BQ84" s="100">
        <v>4050.0024198283941</v>
      </c>
      <c r="BR84" s="100">
        <v>6.8767736350100659</v>
      </c>
      <c r="BS84" s="100">
        <v>5372.1355636698627</v>
      </c>
      <c r="BT84" s="100">
        <v>6.878691956251096</v>
      </c>
      <c r="BU84" s="100">
        <v>5373.6341562233556</v>
      </c>
      <c r="BV84" s="100">
        <v>5.6966352727708101</v>
      </c>
      <c r="BW84" s="100">
        <v>4450.2114750885567</v>
      </c>
      <c r="BX84" s="100">
        <v>5</v>
      </c>
      <c r="BY84" s="100">
        <v>3905.9999999999995</v>
      </c>
      <c r="BZ84" s="100">
        <v>8</v>
      </c>
      <c r="CA84" s="100">
        <v>6249.5999999999995</v>
      </c>
      <c r="CB84" s="100">
        <v>8.4146072760516599</v>
      </c>
      <c r="CC84" s="100">
        <v>6573.4912040515565</v>
      </c>
      <c r="CD84" s="100">
        <v>6.3750068467816075</v>
      </c>
      <c r="CE84" s="100">
        <v>4980.1553487057909</v>
      </c>
      <c r="CF84" s="100">
        <v>17.424813007890791</v>
      </c>
      <c r="CG84" s="100">
        <v>13612.263921764285</v>
      </c>
      <c r="CH84" s="100">
        <v>11.207877071264191</v>
      </c>
      <c r="CI84" s="100">
        <v>8755.5935680715847</v>
      </c>
      <c r="CJ84" s="100">
        <v>12.35247981029784</v>
      </c>
      <c r="CK84" s="100">
        <v>9649.7572278046719</v>
      </c>
      <c r="CL84" s="100">
        <v>13.445541150247232</v>
      </c>
      <c r="CM84" s="100">
        <v>10503.656746573137</v>
      </c>
      <c r="CN84" s="100">
        <v>3</v>
      </c>
      <c r="CO84" s="100">
        <v>2343.6</v>
      </c>
      <c r="CP84" s="100">
        <v>2</v>
      </c>
      <c r="CQ84" s="100">
        <v>1562.3999999999999</v>
      </c>
      <c r="CR84" s="100">
        <v>3.7749391739059361</v>
      </c>
      <c r="CS84" s="100">
        <v>2948.9824826553172</v>
      </c>
      <c r="CT84" s="100">
        <v>2.8451591411446673</v>
      </c>
      <c r="CU84" s="100">
        <v>2222.6383210622139</v>
      </c>
    </row>
    <row r="85" spans="2:99">
      <c r="C85" s="99" t="s">
        <v>251</v>
      </c>
      <c r="D85" s="100">
        <v>4</v>
      </c>
      <c r="E85" s="100">
        <v>600</v>
      </c>
      <c r="F85" s="100">
        <v>5</v>
      </c>
      <c r="G85" s="100">
        <v>750</v>
      </c>
      <c r="H85" s="100">
        <v>4</v>
      </c>
      <c r="I85" s="100">
        <v>600</v>
      </c>
      <c r="J85" s="100">
        <v>4</v>
      </c>
      <c r="K85" s="100">
        <v>600</v>
      </c>
      <c r="L85" s="100">
        <v>5</v>
      </c>
      <c r="M85" s="100">
        <v>750</v>
      </c>
      <c r="N85" s="100">
        <v>4</v>
      </c>
      <c r="O85" s="100">
        <v>600</v>
      </c>
      <c r="P85" s="100">
        <v>6</v>
      </c>
      <c r="Q85" s="100">
        <v>900</v>
      </c>
      <c r="R85" s="100">
        <v>6</v>
      </c>
      <c r="S85" s="100">
        <v>900</v>
      </c>
      <c r="T85" s="100">
        <v>26.820935948059532</v>
      </c>
      <c r="U85" s="100">
        <v>4023.1403922089298</v>
      </c>
      <c r="V85" s="100">
        <v>22.880750882023573</v>
      </c>
      <c r="W85" s="100">
        <v>3432.112632303536</v>
      </c>
      <c r="X85" s="100">
        <v>24.614888137819705</v>
      </c>
      <c r="Y85" s="100">
        <v>3692.2332206729557</v>
      </c>
      <c r="Z85" s="100">
        <v>26.819779904361884</v>
      </c>
      <c r="AA85" s="100">
        <v>4022.9669856542823</v>
      </c>
      <c r="AB85" s="100">
        <v>12</v>
      </c>
      <c r="AC85" s="100">
        <v>1800</v>
      </c>
      <c r="AD85" s="100">
        <v>16</v>
      </c>
      <c r="AE85" s="100">
        <v>2400</v>
      </c>
      <c r="AF85" s="100">
        <v>9</v>
      </c>
      <c r="AG85" s="100">
        <v>1350</v>
      </c>
      <c r="AH85" s="100">
        <v>9</v>
      </c>
      <c r="AI85" s="100">
        <v>1350</v>
      </c>
      <c r="AJ85" s="100">
        <v>5.3315244774928772</v>
      </c>
      <c r="AK85" s="100">
        <v>799.72867162393163</v>
      </c>
      <c r="AL85" s="100">
        <v>6.2705815519406114</v>
      </c>
      <c r="AM85" s="100">
        <v>940.58723279109176</v>
      </c>
      <c r="AN85" s="100">
        <v>5.5135979167575213</v>
      </c>
      <c r="AO85" s="100">
        <v>827.03968751362822</v>
      </c>
      <c r="AP85" s="100">
        <v>5.0128831902988749</v>
      </c>
      <c r="AQ85" s="100">
        <v>751.93247854483127</v>
      </c>
      <c r="AR85" s="100">
        <v>4</v>
      </c>
      <c r="AS85" s="100">
        <v>600</v>
      </c>
      <c r="AT85" s="100">
        <v>3</v>
      </c>
      <c r="AU85" s="100">
        <v>450</v>
      </c>
      <c r="AV85" s="100">
        <v>4</v>
      </c>
      <c r="AW85" s="100">
        <v>600</v>
      </c>
      <c r="AX85" s="100">
        <v>3.8361791685641848</v>
      </c>
      <c r="AY85" s="100">
        <v>575.42687528462773</v>
      </c>
      <c r="AZ85" s="100">
        <v>7.6626918735942517</v>
      </c>
      <c r="BA85" s="100">
        <v>1149.4037810391378</v>
      </c>
      <c r="BB85" s="100">
        <v>9</v>
      </c>
      <c r="BC85" s="100">
        <v>1350</v>
      </c>
      <c r="BD85" s="100">
        <v>9.5342864710629112</v>
      </c>
      <c r="BE85" s="100">
        <v>1430.1429706594367</v>
      </c>
      <c r="BF85" s="100">
        <v>5</v>
      </c>
      <c r="BG85" s="100">
        <v>750</v>
      </c>
      <c r="BH85" s="100">
        <v>32.096020814786939</v>
      </c>
      <c r="BI85" s="100">
        <v>4814.4031222180411</v>
      </c>
      <c r="BJ85" s="100">
        <v>40.058145917434416</v>
      </c>
      <c r="BK85" s="100">
        <v>6008.7218876151628</v>
      </c>
      <c r="BL85" s="100">
        <v>47.305440864030942</v>
      </c>
      <c r="BM85" s="100">
        <v>7095.816129604641</v>
      </c>
      <c r="BN85" s="100">
        <v>36</v>
      </c>
      <c r="BO85" s="100">
        <v>5400</v>
      </c>
      <c r="BP85" s="100">
        <v>5.4888781534799715</v>
      </c>
      <c r="BQ85" s="100">
        <v>823.33172302199569</v>
      </c>
      <c r="BR85" s="100">
        <v>6.8585075176140222</v>
      </c>
      <c r="BS85" s="100">
        <v>1028.7761276421033</v>
      </c>
      <c r="BT85" s="100">
        <v>7.0153773716679328</v>
      </c>
      <c r="BU85" s="100">
        <v>1052.3066057501899</v>
      </c>
      <c r="BV85" s="100">
        <v>5.7680850443370471</v>
      </c>
      <c r="BW85" s="100">
        <v>865.21275665055703</v>
      </c>
      <c r="BX85" s="100">
        <v>5</v>
      </c>
      <c r="BY85" s="100">
        <v>750</v>
      </c>
      <c r="BZ85" s="100">
        <v>9.5921502181269247</v>
      </c>
      <c r="CA85" s="100">
        <v>1438.8225327190387</v>
      </c>
      <c r="CB85" s="100">
        <v>7.4606747511685105</v>
      </c>
      <c r="CC85" s="100">
        <v>1119.1012126752767</v>
      </c>
      <c r="CD85" s="100">
        <v>6.3750068467816075</v>
      </c>
      <c r="CE85" s="100">
        <v>956.25102701724109</v>
      </c>
      <c r="CF85" s="100">
        <v>19.398262194897615</v>
      </c>
      <c r="CG85" s="100">
        <v>2909.7393292346424</v>
      </c>
      <c r="CH85" s="100">
        <v>12.254071975989566</v>
      </c>
      <c r="CI85" s="100">
        <v>1838.110796398435</v>
      </c>
      <c r="CJ85" s="100">
        <v>14.35247981029784</v>
      </c>
      <c r="CK85" s="100">
        <v>2152.8719715446759</v>
      </c>
      <c r="CL85" s="100">
        <v>14.445541150247232</v>
      </c>
      <c r="CM85" s="100">
        <v>2166.831172537085</v>
      </c>
      <c r="CN85" s="100">
        <v>3</v>
      </c>
      <c r="CO85" s="100">
        <v>450</v>
      </c>
      <c r="CP85" s="100">
        <v>4.5864629217467199</v>
      </c>
      <c r="CQ85" s="100">
        <v>687.969438262008</v>
      </c>
      <c r="CR85" s="100">
        <v>3.7749391739059361</v>
      </c>
      <c r="CS85" s="100">
        <v>566.24087608589048</v>
      </c>
      <c r="CT85" s="100">
        <v>3.975183624397693</v>
      </c>
      <c r="CU85" s="100">
        <v>596.27754365965393</v>
      </c>
    </row>
    <row r="86" spans="2:99">
      <c r="C86" s="99" t="s">
        <v>252</v>
      </c>
      <c r="D86" s="100">
        <v>4</v>
      </c>
      <c r="E86" s="100">
        <v>2160</v>
      </c>
      <c r="F86" s="100">
        <v>5</v>
      </c>
      <c r="G86" s="100">
        <v>2700</v>
      </c>
      <c r="H86" s="100">
        <v>4</v>
      </c>
      <c r="I86" s="100">
        <v>2160</v>
      </c>
      <c r="J86" s="100">
        <v>4</v>
      </c>
      <c r="K86" s="100">
        <v>2160</v>
      </c>
      <c r="L86" s="100">
        <v>6</v>
      </c>
      <c r="M86" s="100">
        <v>3240</v>
      </c>
      <c r="N86" s="100">
        <v>4</v>
      </c>
      <c r="O86" s="100">
        <v>2160</v>
      </c>
      <c r="P86" s="100">
        <v>6</v>
      </c>
      <c r="Q86" s="100">
        <v>3240</v>
      </c>
      <c r="R86" s="100">
        <v>6</v>
      </c>
      <c r="S86" s="100">
        <v>3240</v>
      </c>
      <c r="T86" s="100">
        <v>24.785243080752597</v>
      </c>
      <c r="U86" s="100">
        <v>13384.031263606403</v>
      </c>
      <c r="V86" s="100">
        <v>19.919044398633293</v>
      </c>
      <c r="W86" s="100">
        <v>10756.283975261978</v>
      </c>
      <c r="X86" s="100">
        <v>20.614888137819705</v>
      </c>
      <c r="Y86" s="100">
        <v>11132.03959442264</v>
      </c>
      <c r="Z86" s="100">
        <v>24.745254458510804</v>
      </c>
      <c r="AA86" s="100">
        <v>13362.437407595833</v>
      </c>
      <c r="AB86" s="100">
        <v>11</v>
      </c>
      <c r="AC86" s="100">
        <v>5940</v>
      </c>
      <c r="AD86" s="100">
        <v>14</v>
      </c>
      <c r="AE86" s="100">
        <v>7560</v>
      </c>
      <c r="AF86" s="100">
        <v>9</v>
      </c>
      <c r="AG86" s="100">
        <v>4860</v>
      </c>
      <c r="AH86" s="100">
        <v>9</v>
      </c>
      <c r="AI86" s="100">
        <v>4860</v>
      </c>
      <c r="AJ86" s="100">
        <v>5.4366448309791569</v>
      </c>
      <c r="AK86" s="100">
        <v>2935.7882087287448</v>
      </c>
      <c r="AL86" s="100">
        <v>6.3374542652006438</v>
      </c>
      <c r="AM86" s="100">
        <v>3422.2253032083477</v>
      </c>
      <c r="AN86" s="100">
        <v>5.3903980863237688</v>
      </c>
      <c r="AO86" s="100">
        <v>2910.8149666148352</v>
      </c>
      <c r="AP86" s="100">
        <v>5.0344338964754467</v>
      </c>
      <c r="AQ86" s="100">
        <v>2718.5943040967413</v>
      </c>
      <c r="AR86" s="100">
        <v>4.9201068317822427</v>
      </c>
      <c r="AS86" s="100">
        <v>2656.8576891624111</v>
      </c>
      <c r="AT86" s="100">
        <v>3</v>
      </c>
      <c r="AU86" s="100">
        <v>1620</v>
      </c>
      <c r="AV86" s="100">
        <v>4</v>
      </c>
      <c r="AW86" s="100">
        <v>2160</v>
      </c>
      <c r="AX86" s="100">
        <v>3.7742399708927641</v>
      </c>
      <c r="AY86" s="100">
        <v>2038.0895842820926</v>
      </c>
      <c r="AZ86" s="100">
        <v>6.5384371472953298</v>
      </c>
      <c r="BA86" s="100">
        <v>3530.756059539478</v>
      </c>
      <c r="BB86" s="100">
        <v>8</v>
      </c>
      <c r="BC86" s="100">
        <v>4320</v>
      </c>
      <c r="BD86" s="100">
        <v>9.6233342162400639</v>
      </c>
      <c r="BE86" s="100">
        <v>5196.600476769635</v>
      </c>
      <c r="BF86" s="100">
        <v>4</v>
      </c>
      <c r="BG86" s="100">
        <v>2160</v>
      </c>
      <c r="BH86" s="100">
        <v>30.252595216899358</v>
      </c>
      <c r="BI86" s="100">
        <v>16336.401417125653</v>
      </c>
      <c r="BJ86" s="100">
        <v>37.081660271155179</v>
      </c>
      <c r="BK86" s="100">
        <v>20024.096546423796</v>
      </c>
      <c r="BL86" s="100">
        <v>45.21841147309555</v>
      </c>
      <c r="BM86" s="100">
        <v>24417.942195471598</v>
      </c>
      <c r="BN86" s="100">
        <v>34</v>
      </c>
      <c r="BO86" s="100">
        <v>18360</v>
      </c>
      <c r="BP86" s="100">
        <v>5.2520111745172482</v>
      </c>
      <c r="BQ86" s="100">
        <v>2836.0860342393139</v>
      </c>
      <c r="BR86" s="100">
        <v>5.8219752828219367</v>
      </c>
      <c r="BS86" s="100">
        <v>3143.8666527238456</v>
      </c>
      <c r="BT86" s="100">
        <v>7.0153773716679328</v>
      </c>
      <c r="BU86" s="100">
        <v>3788.3037807006835</v>
      </c>
      <c r="BV86" s="100">
        <v>4.6966352727708101</v>
      </c>
      <c r="BW86" s="100">
        <v>2536.1830472962374</v>
      </c>
      <c r="BX86" s="100">
        <v>5</v>
      </c>
      <c r="BY86" s="100">
        <v>2700</v>
      </c>
      <c r="BZ86" s="100">
        <v>8.5921502181269247</v>
      </c>
      <c r="CA86" s="100">
        <v>4639.7611177885392</v>
      </c>
      <c r="CB86" s="100">
        <v>7</v>
      </c>
      <c r="CC86" s="100">
        <v>3780</v>
      </c>
      <c r="CD86" s="100">
        <v>6.3750068467816075</v>
      </c>
      <c r="CE86" s="100">
        <v>3442.5036972620678</v>
      </c>
      <c r="CF86" s="100">
        <v>18.451363820883962</v>
      </c>
      <c r="CG86" s="100">
        <v>9963.7364632773388</v>
      </c>
      <c r="CH86" s="100">
        <v>13.254071975989566</v>
      </c>
      <c r="CI86" s="100">
        <v>7157.1988670343653</v>
      </c>
      <c r="CJ86" s="100">
        <v>12.399477118337552</v>
      </c>
      <c r="CK86" s="100">
        <v>6695.7176439022778</v>
      </c>
      <c r="CL86" s="100">
        <v>14.420788864122386</v>
      </c>
      <c r="CM86" s="100">
        <v>7787.2259866260883</v>
      </c>
      <c r="CN86" s="100">
        <v>3</v>
      </c>
      <c r="CO86" s="100">
        <v>1620</v>
      </c>
      <c r="CP86" s="100">
        <v>3.5864629217467199</v>
      </c>
      <c r="CQ86" s="100">
        <v>1936.6899777432288</v>
      </c>
      <c r="CR86" s="100">
        <v>3.7749391739059361</v>
      </c>
      <c r="CS86" s="100">
        <v>2038.4671539092055</v>
      </c>
      <c r="CT86" s="100">
        <v>3.8668298883535046</v>
      </c>
      <c r="CU86" s="100">
        <v>2088.0881397108924</v>
      </c>
    </row>
    <row r="87" spans="2:99">
      <c r="B87" s="99" t="s">
        <v>131</v>
      </c>
      <c r="C87" s="99" t="s">
        <v>253</v>
      </c>
      <c r="D87" s="100">
        <v>25</v>
      </c>
      <c r="E87" s="100">
        <v>48870</v>
      </c>
      <c r="F87" s="100">
        <v>48</v>
      </c>
      <c r="G87" s="100">
        <v>93830.399999999994</v>
      </c>
      <c r="H87" s="100">
        <v>34</v>
      </c>
      <c r="I87" s="100">
        <v>66463.199999999997</v>
      </c>
      <c r="J87" s="100">
        <v>28.505040544020556</v>
      </c>
      <c r="K87" s="100">
        <v>55721.653255451383</v>
      </c>
      <c r="L87" s="100">
        <v>7.3520486221514965</v>
      </c>
      <c r="M87" s="100">
        <v>14371.784646581746</v>
      </c>
      <c r="N87" s="100">
        <v>9.3610197711815104</v>
      </c>
      <c r="O87" s="100">
        <v>18298.921448705616</v>
      </c>
      <c r="P87" s="100">
        <v>6</v>
      </c>
      <c r="Q87" s="100">
        <v>11728.8</v>
      </c>
      <c r="R87" s="100">
        <v>8.3945032827390218</v>
      </c>
      <c r="S87" s="100">
        <v>16409.575017098239</v>
      </c>
      <c r="T87" s="100">
        <v>3</v>
      </c>
      <c r="U87" s="100">
        <v>5864.4</v>
      </c>
      <c r="V87" s="100">
        <v>2</v>
      </c>
      <c r="W87" s="100">
        <v>3909.6</v>
      </c>
      <c r="X87" s="100">
        <v>3</v>
      </c>
      <c r="Y87" s="100">
        <v>5864.4</v>
      </c>
      <c r="Z87" s="100">
        <v>3</v>
      </c>
      <c r="AA87" s="100">
        <v>5864.4</v>
      </c>
      <c r="AB87" s="100">
        <v>4</v>
      </c>
      <c r="AC87" s="100">
        <v>7819.2</v>
      </c>
      <c r="AD87" s="100">
        <v>5</v>
      </c>
      <c r="AE87" s="100">
        <v>9774</v>
      </c>
      <c r="AF87" s="100">
        <v>4</v>
      </c>
      <c r="AG87" s="100">
        <v>7819.2</v>
      </c>
      <c r="AH87" s="100">
        <v>3</v>
      </c>
      <c r="AI87" s="100">
        <v>5864.4</v>
      </c>
      <c r="AJ87" s="100">
        <v>7.5080817085170191</v>
      </c>
      <c r="AK87" s="100">
        <v>14676.798123809069</v>
      </c>
      <c r="AL87" s="100">
        <v>8.902781629010434</v>
      </c>
      <c r="AM87" s="100">
        <v>17403.157528389595</v>
      </c>
      <c r="AN87" s="100">
        <v>12.598399176392508</v>
      </c>
      <c r="AO87" s="100">
        <v>24627.350710012073</v>
      </c>
      <c r="AP87" s="100">
        <v>11.163738133534878</v>
      </c>
      <c r="AQ87" s="100">
        <v>21822.875303433979</v>
      </c>
      <c r="AR87" s="100">
        <v>5.6900801238366823</v>
      </c>
      <c r="AS87" s="100">
        <v>11122.968626075946</v>
      </c>
      <c r="AT87" s="100">
        <v>4</v>
      </c>
      <c r="AU87" s="100">
        <v>7819.2</v>
      </c>
      <c r="AV87" s="100">
        <v>4</v>
      </c>
      <c r="AW87" s="100">
        <v>7819.2</v>
      </c>
      <c r="AX87" s="100">
        <v>4.5574527790427899</v>
      </c>
      <c r="AY87" s="100">
        <v>8908.9086924728454</v>
      </c>
      <c r="AZ87" s="100">
        <v>8.0354560524910177</v>
      </c>
      <c r="BA87" s="100">
        <v>15707.709491409441</v>
      </c>
      <c r="BB87" s="100">
        <v>9.1126947345562854</v>
      </c>
      <c r="BC87" s="100">
        <v>17813.495667110627</v>
      </c>
      <c r="BD87" s="100">
        <v>7.8014297065943685</v>
      </c>
      <c r="BE87" s="100">
        <v>15250.234790450671</v>
      </c>
      <c r="BF87" s="100">
        <v>6.9057520440526403</v>
      </c>
      <c r="BG87" s="100">
        <v>13499.364095714101</v>
      </c>
      <c r="BH87" s="100">
        <v>4.260957336854033</v>
      </c>
      <c r="BI87" s="100">
        <v>8329.319402082263</v>
      </c>
      <c r="BJ87" s="100">
        <v>6.2821722446491766</v>
      </c>
      <c r="BK87" s="100">
        <v>12280.39030384021</v>
      </c>
      <c r="BL87" s="100">
        <v>8.1740587818707926</v>
      </c>
      <c r="BM87" s="100">
        <v>15978.650106801026</v>
      </c>
      <c r="BN87" s="100">
        <v>7</v>
      </c>
      <c r="BO87" s="100">
        <v>13683.6</v>
      </c>
      <c r="BP87" s="100">
        <v>55.575248377480897</v>
      </c>
      <c r="BQ87" s="100">
        <v>108638.49552829965</v>
      </c>
      <c r="BR87" s="100">
        <v>46.255725643544601</v>
      </c>
      <c r="BS87" s="100">
        <v>90420.69248800099</v>
      </c>
      <c r="BT87" s="100">
        <v>61.253844342916985</v>
      </c>
      <c r="BU87" s="100">
        <v>119739.01492153412</v>
      </c>
      <c r="BV87" s="100">
        <v>68.3036615291565</v>
      </c>
      <c r="BW87" s="100">
        <v>133519.99755719514</v>
      </c>
      <c r="BX87" s="100">
        <v>7.4370454076313948</v>
      </c>
      <c r="BY87" s="100">
        <v>14537.936362837851</v>
      </c>
      <c r="BZ87" s="100">
        <v>5.5075573298230776</v>
      </c>
      <c r="CA87" s="100">
        <v>10766.173068338152</v>
      </c>
      <c r="CB87" s="100">
        <v>8.4146072760516599</v>
      </c>
      <c r="CC87" s="100">
        <v>16448.874303225784</v>
      </c>
      <c r="CD87" s="100">
        <v>7.4166742742017853</v>
      </c>
      <c r="CE87" s="100">
        <v>14498.114871209649</v>
      </c>
      <c r="CF87" s="100">
        <v>8.3451605689112665</v>
      </c>
      <c r="CG87" s="100">
        <v>16313.119880107743</v>
      </c>
      <c r="CH87" s="100">
        <v>7.4850464996164456</v>
      </c>
      <c r="CI87" s="100">
        <v>14631.768897450227</v>
      </c>
      <c r="CJ87" s="100">
        <v>8.3524798102978401</v>
      </c>
      <c r="CK87" s="100">
        <v>16327.427533170217</v>
      </c>
      <c r="CL87" s="100">
        <v>12.272275147373309</v>
      </c>
      <c r="CM87" s="100">
        <v>23989.843458085343</v>
      </c>
      <c r="CN87" s="100">
        <v>4</v>
      </c>
      <c r="CO87" s="100">
        <v>7819.2</v>
      </c>
      <c r="CP87" s="100">
        <v>7</v>
      </c>
      <c r="CQ87" s="100">
        <v>13683.6</v>
      </c>
      <c r="CR87" s="100">
        <v>6.1519366098601758</v>
      </c>
      <c r="CS87" s="100">
        <v>12025.805684954672</v>
      </c>
      <c r="CT87" s="100">
        <v>7.1485496020683943</v>
      </c>
      <c r="CU87" s="100">
        <v>13973.984762123297</v>
      </c>
    </row>
    <row r="88" spans="2:99">
      <c r="C88" s="99" t="s">
        <v>254</v>
      </c>
      <c r="D88" s="100">
        <v>27</v>
      </c>
      <c r="E88" s="100">
        <v>51094.799999999996</v>
      </c>
      <c r="F88" s="100">
        <v>45</v>
      </c>
      <c r="G88" s="100">
        <v>85158</v>
      </c>
      <c r="H88" s="100">
        <v>34</v>
      </c>
      <c r="I88" s="100">
        <v>64341.599999999999</v>
      </c>
      <c r="J88" s="100">
        <v>25.432891894874761</v>
      </c>
      <c r="K88" s="100">
        <v>48129.20462186099</v>
      </c>
      <c r="L88" s="100">
        <v>7.396054699920434</v>
      </c>
      <c r="M88" s="100">
        <v>13996.293914129428</v>
      </c>
      <c r="N88" s="100">
        <v>9.3610197711815104</v>
      </c>
      <c r="O88" s="100">
        <v>17714.793814983888</v>
      </c>
      <c r="P88" s="100">
        <v>6</v>
      </c>
      <c r="Q88" s="100">
        <v>11354.4</v>
      </c>
      <c r="R88" s="100">
        <v>9.3506695846569077</v>
      </c>
      <c r="S88" s="100">
        <v>17695.207122004729</v>
      </c>
      <c r="T88" s="100">
        <v>3</v>
      </c>
      <c r="U88" s="100">
        <v>5677.2</v>
      </c>
      <c r="V88" s="100">
        <v>2</v>
      </c>
      <c r="W88" s="100">
        <v>3784.7999999999997</v>
      </c>
      <c r="X88" s="100">
        <v>2</v>
      </c>
      <c r="Y88" s="100">
        <v>3784.7999999999997</v>
      </c>
      <c r="Z88" s="100">
        <v>4</v>
      </c>
      <c r="AA88" s="100">
        <v>7569.5999999999995</v>
      </c>
      <c r="AB88" s="100">
        <v>5</v>
      </c>
      <c r="AC88" s="100">
        <v>9462</v>
      </c>
      <c r="AD88" s="100">
        <v>6</v>
      </c>
      <c r="AE88" s="100">
        <v>11354.4</v>
      </c>
      <c r="AF88" s="100">
        <v>5</v>
      </c>
      <c r="AG88" s="100">
        <v>9462</v>
      </c>
      <c r="AH88" s="100">
        <v>3</v>
      </c>
      <c r="AI88" s="100">
        <v>5677.2</v>
      </c>
      <c r="AJ88" s="100">
        <v>6.5606418852601589</v>
      </c>
      <c r="AK88" s="100">
        <v>12415.358703666323</v>
      </c>
      <c r="AL88" s="100">
        <v>8.8191907374353935</v>
      </c>
      <c r="AM88" s="100">
        <v>16689.436551522736</v>
      </c>
      <c r="AN88" s="100">
        <v>11.615999152168758</v>
      </c>
      <c r="AO88" s="100">
        <v>21982.116795564158</v>
      </c>
      <c r="AP88" s="100">
        <v>11.96978177794573</v>
      </c>
      <c r="AQ88" s="100">
        <v>22651.615036584499</v>
      </c>
      <c r="AR88" s="100">
        <v>5.7229410821146196</v>
      </c>
      <c r="AS88" s="100">
        <v>10830.093703793706</v>
      </c>
      <c r="AT88" s="100">
        <v>4</v>
      </c>
      <c r="AU88" s="100">
        <v>7569.5999999999995</v>
      </c>
      <c r="AV88" s="100">
        <v>4</v>
      </c>
      <c r="AW88" s="100">
        <v>7569.5999999999995</v>
      </c>
      <c r="AX88" s="100">
        <v>4</v>
      </c>
      <c r="AY88" s="100">
        <v>7569.5999999999995</v>
      </c>
      <c r="AZ88" s="100">
        <v>8.1182925366902996</v>
      </c>
      <c r="BA88" s="100">
        <v>15363.056796432722</v>
      </c>
      <c r="BB88" s="100">
        <v>9.0199701733432622</v>
      </c>
      <c r="BC88" s="100">
        <v>17069.391556034789</v>
      </c>
      <c r="BD88" s="100">
        <v>7.845953579182944</v>
      </c>
      <c r="BE88" s="100">
        <v>14847.682553245802</v>
      </c>
      <c r="BF88" s="100">
        <v>7.8645814965957026</v>
      </c>
      <c r="BG88" s="100">
        <v>14882.934024157707</v>
      </c>
      <c r="BH88" s="100">
        <v>4.2435601810637635</v>
      </c>
      <c r="BI88" s="100">
        <v>8030.5132866450658</v>
      </c>
      <c r="BJ88" s="100">
        <v>7.3056865983699417</v>
      </c>
      <c r="BK88" s="100">
        <v>13825.281318755277</v>
      </c>
      <c r="BL88" s="100">
        <v>8.1740587818707926</v>
      </c>
      <c r="BM88" s="100">
        <v>15468.588838812288</v>
      </c>
      <c r="BN88" s="100">
        <v>6</v>
      </c>
      <c r="BO88" s="100">
        <v>11354.4</v>
      </c>
      <c r="BP88" s="100">
        <v>51.575248377480897</v>
      </c>
      <c r="BQ88" s="100">
        <v>97601.000029544841</v>
      </c>
      <c r="BR88" s="100">
        <v>49.255725643544601</v>
      </c>
      <c r="BS88" s="100">
        <v>93211.535207843801</v>
      </c>
      <c r="BT88" s="100">
        <v>67.312423806667056</v>
      </c>
      <c r="BU88" s="100">
        <v>127382.03081173672</v>
      </c>
      <c r="BV88" s="100">
        <v>59.339386414939625</v>
      </c>
      <c r="BW88" s="100">
        <v>112293.85485163174</v>
      </c>
      <c r="BX88" s="100">
        <v>7.4370454076313948</v>
      </c>
      <c r="BY88" s="100">
        <v>14073.86472940165</v>
      </c>
      <c r="BZ88" s="100">
        <v>5.5921502181269247</v>
      </c>
      <c r="CA88" s="100">
        <v>10582.585072783391</v>
      </c>
      <c r="CB88" s="100">
        <v>8.4146072760516599</v>
      </c>
      <c r="CC88" s="100">
        <v>15923.80280920016</v>
      </c>
      <c r="CD88" s="100">
        <v>6.458341701621964</v>
      </c>
      <c r="CE88" s="100">
        <v>12221.765836149403</v>
      </c>
      <c r="CF88" s="100">
        <v>10.292058942924918</v>
      </c>
      <c r="CG88" s="100">
        <v>19476.692343591112</v>
      </c>
      <c r="CH88" s="100">
        <v>7.461949047253758</v>
      </c>
      <c r="CI88" s="100">
        <v>14120.992377023011</v>
      </c>
      <c r="CJ88" s="100">
        <v>8.3994771183375523</v>
      </c>
      <c r="CK88" s="100">
        <v>15895.170498741983</v>
      </c>
      <c r="CL88" s="100">
        <v>12.321779719623001</v>
      </c>
      <c r="CM88" s="100">
        <v>23317.735941414565</v>
      </c>
      <c r="CN88" s="100">
        <v>5</v>
      </c>
      <c r="CO88" s="100">
        <v>9462</v>
      </c>
      <c r="CP88" s="100">
        <v>6</v>
      </c>
      <c r="CQ88" s="100">
        <v>11354.4</v>
      </c>
      <c r="CR88" s="100">
        <v>7.3194910258398371</v>
      </c>
      <c r="CS88" s="100">
        <v>13851.404817299306</v>
      </c>
      <c r="CT88" s="100">
        <v>8.1702203492772316</v>
      </c>
      <c r="CU88" s="100">
        <v>15461.324988972232</v>
      </c>
    </row>
    <row r="89" spans="2:99">
      <c r="C89" s="99" t="s">
        <v>255</v>
      </c>
      <c r="D89" s="100">
        <v>22</v>
      </c>
      <c r="E89" s="100">
        <v>52747.199999999997</v>
      </c>
      <c r="F89" s="100">
        <v>43</v>
      </c>
      <c r="G89" s="100">
        <v>103096.8</v>
      </c>
      <c r="H89" s="100">
        <v>30</v>
      </c>
      <c r="I89" s="100">
        <v>71928</v>
      </c>
      <c r="J89" s="100">
        <v>25.432891894874761</v>
      </c>
      <c r="K89" s="100">
        <v>60977.901607151725</v>
      </c>
      <c r="L89" s="100">
        <v>7.3520486221514965</v>
      </c>
      <c r="M89" s="100">
        <v>17627.271776470428</v>
      </c>
      <c r="N89" s="100">
        <v>8.3610197711815104</v>
      </c>
      <c r="O89" s="100">
        <v>20046.381003384788</v>
      </c>
      <c r="P89" s="100">
        <v>6</v>
      </c>
      <c r="Q89" s="100">
        <v>14385.599999999999</v>
      </c>
      <c r="R89" s="100">
        <v>7.3945032827390209</v>
      </c>
      <c r="S89" s="100">
        <v>17729.061070695076</v>
      </c>
      <c r="T89" s="100">
        <v>3</v>
      </c>
      <c r="U89" s="100">
        <v>7192.7999999999993</v>
      </c>
      <c r="V89" s="100">
        <v>2</v>
      </c>
      <c r="W89" s="100">
        <v>4795.2</v>
      </c>
      <c r="X89" s="100">
        <v>3</v>
      </c>
      <c r="Y89" s="100">
        <v>7192.7999999999993</v>
      </c>
      <c r="Z89" s="100">
        <v>3</v>
      </c>
      <c r="AA89" s="100">
        <v>7192.7999999999993</v>
      </c>
      <c r="AB89" s="100">
        <v>5</v>
      </c>
      <c r="AC89" s="100">
        <v>11988</v>
      </c>
      <c r="AD89" s="100">
        <v>5</v>
      </c>
      <c r="AE89" s="100">
        <v>11988</v>
      </c>
      <c r="AF89" s="100">
        <v>4</v>
      </c>
      <c r="AG89" s="100">
        <v>9590.4</v>
      </c>
      <c r="AH89" s="100">
        <v>3</v>
      </c>
      <c r="AI89" s="100">
        <v>7192.7999999999993</v>
      </c>
      <c r="AJ89" s="100">
        <v>6.4905616496026388</v>
      </c>
      <c r="AK89" s="100">
        <v>15561.770611087286</v>
      </c>
      <c r="AL89" s="100">
        <v>9.8024725591203854</v>
      </c>
      <c r="AM89" s="100">
        <v>23502.408207747034</v>
      </c>
      <c r="AN89" s="100">
        <v>11.615999152168758</v>
      </c>
      <c r="AO89" s="100">
        <v>27850.519567239815</v>
      </c>
      <c r="AP89" s="100">
        <v>11.012883190298874</v>
      </c>
      <c r="AQ89" s="100">
        <v>26404.488737060579</v>
      </c>
      <c r="AR89" s="100">
        <v>5.6572191655587449</v>
      </c>
      <c r="AS89" s="100">
        <v>13563.748671343646</v>
      </c>
      <c r="AT89" s="100">
        <v>4</v>
      </c>
      <c r="AU89" s="100">
        <v>9590.4</v>
      </c>
      <c r="AV89" s="100">
        <v>4</v>
      </c>
      <c r="AW89" s="100">
        <v>9590.4</v>
      </c>
      <c r="AX89" s="100">
        <v>4</v>
      </c>
      <c r="AY89" s="100">
        <v>9590.4</v>
      </c>
      <c r="AZ89" s="100">
        <v>7.9526195682917376</v>
      </c>
      <c r="BA89" s="100">
        <v>19067.200676936271</v>
      </c>
      <c r="BB89" s="100">
        <v>8.9736078927367497</v>
      </c>
      <c r="BC89" s="100">
        <v>21515.122283625631</v>
      </c>
      <c r="BD89" s="100">
        <v>6.845953579182944</v>
      </c>
      <c r="BE89" s="100">
        <v>16413.858301449025</v>
      </c>
      <c r="BF89" s="100">
        <v>7.9469225915095789</v>
      </c>
      <c r="BG89" s="100">
        <v>19053.541605403367</v>
      </c>
      <c r="BH89" s="100">
        <v>4.2435601810637635</v>
      </c>
      <c r="BI89" s="100">
        <v>10174.35989011848</v>
      </c>
      <c r="BJ89" s="100">
        <v>6.2821722446491766</v>
      </c>
      <c r="BK89" s="100">
        <v>15062.136173770865</v>
      </c>
      <c r="BL89" s="100">
        <v>8.1740587818707926</v>
      </c>
      <c r="BM89" s="100">
        <v>19598.123335413413</v>
      </c>
      <c r="BN89" s="100">
        <v>7</v>
      </c>
      <c r="BO89" s="100">
        <v>16783.2</v>
      </c>
      <c r="BP89" s="100">
        <v>49.575248377480897</v>
      </c>
      <c r="BQ89" s="100">
        <v>118861.6155098482</v>
      </c>
      <c r="BR89" s="100">
        <v>44.237459526148562</v>
      </c>
      <c r="BS89" s="100">
        <v>106063.73295989379</v>
      </c>
      <c r="BT89" s="100">
        <v>62.273370830833677</v>
      </c>
      <c r="BU89" s="100">
        <v>149306.63390400683</v>
      </c>
      <c r="BV89" s="100">
        <v>61.303661529156507</v>
      </c>
      <c r="BW89" s="100">
        <v>146981.65888230564</v>
      </c>
      <c r="BX89" s="100">
        <v>7.4370454076313948</v>
      </c>
      <c r="BY89" s="100">
        <v>17831.060069337032</v>
      </c>
      <c r="BZ89" s="100">
        <v>5.5498537739750011</v>
      </c>
      <c r="CA89" s="100">
        <v>13306.329408482463</v>
      </c>
      <c r="CB89" s="100">
        <v>8.4146072760516599</v>
      </c>
      <c r="CC89" s="100">
        <v>20174.86240506146</v>
      </c>
      <c r="CD89" s="100">
        <v>6.4166742742017853</v>
      </c>
      <c r="CE89" s="100">
        <v>15384.618239826199</v>
      </c>
      <c r="CF89" s="100">
        <v>9.3186097559180912</v>
      </c>
      <c r="CG89" s="100">
        <v>22342.298750789214</v>
      </c>
      <c r="CH89" s="100">
        <v>6.461949047253758</v>
      </c>
      <c r="CI89" s="100">
        <v>15493.16903569561</v>
      </c>
      <c r="CJ89" s="100">
        <v>8.3759784643176953</v>
      </c>
      <c r="CK89" s="100">
        <v>20082.245966048107</v>
      </c>
      <c r="CL89" s="100">
        <v>11.272275147373309</v>
      </c>
      <c r="CM89" s="100">
        <v>27026.406893342242</v>
      </c>
      <c r="CN89" s="100">
        <v>4</v>
      </c>
      <c r="CO89" s="100">
        <v>9590.4</v>
      </c>
      <c r="CP89" s="100">
        <v>6</v>
      </c>
      <c r="CQ89" s="100">
        <v>14385.599999999999</v>
      </c>
      <c r="CR89" s="100">
        <v>7.2776024218449216</v>
      </c>
      <c r="CS89" s="100">
        <v>17448.779566615383</v>
      </c>
      <c r="CT89" s="100">
        <v>8.1702203492772316</v>
      </c>
      <c r="CU89" s="100">
        <v>19588.920309427089</v>
      </c>
    </row>
    <row r="90" spans="2:99">
      <c r="C90" s="99" t="s">
        <v>256</v>
      </c>
      <c r="D90" s="100">
        <v>23</v>
      </c>
      <c r="E90" s="100">
        <v>50535.6</v>
      </c>
      <c r="F90" s="100">
        <v>44</v>
      </c>
      <c r="G90" s="100">
        <v>96676.799999999988</v>
      </c>
      <c r="H90" s="100">
        <v>31</v>
      </c>
      <c r="I90" s="100">
        <v>68113.2</v>
      </c>
      <c r="J90" s="100">
        <v>26.468966219447658</v>
      </c>
      <c r="K90" s="100">
        <v>58157.61257737039</v>
      </c>
      <c r="L90" s="100">
        <v>7.396054699920434</v>
      </c>
      <c r="M90" s="100">
        <v>16250.611386665176</v>
      </c>
      <c r="N90" s="100">
        <v>8.3158922997838225</v>
      </c>
      <c r="O90" s="100">
        <v>18271.678561085013</v>
      </c>
      <c r="P90" s="100">
        <v>5</v>
      </c>
      <c r="Q90" s="100">
        <v>10986</v>
      </c>
      <c r="R90" s="100">
        <v>9.4383369808211341</v>
      </c>
      <c r="S90" s="100">
        <v>20737.914014260194</v>
      </c>
      <c r="T90" s="100">
        <v>4</v>
      </c>
      <c r="U90" s="100">
        <v>8788.7999999999993</v>
      </c>
      <c r="V90" s="100">
        <v>3.6509897823652491</v>
      </c>
      <c r="W90" s="100">
        <v>8021.954749812925</v>
      </c>
      <c r="X90" s="100">
        <v>3</v>
      </c>
      <c r="Y90" s="100">
        <v>6591.5999999999995</v>
      </c>
      <c r="Z90" s="100">
        <v>3</v>
      </c>
      <c r="AA90" s="100">
        <v>6591.5999999999995</v>
      </c>
      <c r="AB90" s="100">
        <v>5</v>
      </c>
      <c r="AC90" s="100">
        <v>10986</v>
      </c>
      <c r="AD90" s="100">
        <v>5</v>
      </c>
      <c r="AE90" s="100">
        <v>10986</v>
      </c>
      <c r="AF90" s="100">
        <v>4</v>
      </c>
      <c r="AG90" s="100">
        <v>8788.7999999999993</v>
      </c>
      <c r="AH90" s="100">
        <v>3</v>
      </c>
      <c r="AI90" s="100">
        <v>6591.5999999999995</v>
      </c>
      <c r="AJ90" s="100">
        <v>7.5256017674313984</v>
      </c>
      <c r="AK90" s="100">
        <v>16535.252203400269</v>
      </c>
      <c r="AL90" s="100">
        <v>9.8359089157504016</v>
      </c>
      <c r="AM90" s="100">
        <v>21611.459069686782</v>
      </c>
      <c r="AN90" s="100">
        <v>12.651199103721259</v>
      </c>
      <c r="AO90" s="100">
        <v>27797.214670696347</v>
      </c>
      <c r="AP90" s="100">
        <v>12.07753530882859</v>
      </c>
      <c r="AQ90" s="100">
        <v>26536.760580558177</v>
      </c>
      <c r="AR90" s="100">
        <v>5.6243582072808076</v>
      </c>
      <c r="AS90" s="100">
        <v>12357.839853037389</v>
      </c>
      <c r="AT90" s="100">
        <v>4</v>
      </c>
      <c r="AU90" s="100">
        <v>8788.7999999999993</v>
      </c>
      <c r="AV90" s="100">
        <v>4</v>
      </c>
      <c r="AW90" s="100">
        <v>8788.7999999999993</v>
      </c>
      <c r="AX90" s="100">
        <v>4.5574527790427899</v>
      </c>
      <c r="AY90" s="100">
        <v>10013.635246112817</v>
      </c>
      <c r="AZ90" s="100">
        <v>7.9112013261920966</v>
      </c>
      <c r="BA90" s="100">
        <v>17382.491553909273</v>
      </c>
      <c r="BB90" s="100">
        <v>7.9736078927367506</v>
      </c>
      <c r="BC90" s="100">
        <v>17519.611261921185</v>
      </c>
      <c r="BD90" s="100">
        <v>8.7569058340057921</v>
      </c>
      <c r="BE90" s="100">
        <v>19240.673498477525</v>
      </c>
      <c r="BF90" s="100">
        <v>6.9469225915095789</v>
      </c>
      <c r="BG90" s="100">
        <v>15263.778318064846</v>
      </c>
      <c r="BH90" s="100">
        <v>5.226163025273495</v>
      </c>
      <c r="BI90" s="100">
        <v>11482.925399130922</v>
      </c>
      <c r="BJ90" s="100">
        <v>6.2821722446491766</v>
      </c>
      <c r="BK90" s="100">
        <v>13803.18885594317</v>
      </c>
      <c r="BL90" s="100">
        <v>7.156652903683713</v>
      </c>
      <c r="BM90" s="100">
        <v>15724.597759973853</v>
      </c>
      <c r="BN90" s="100">
        <v>5</v>
      </c>
      <c r="BO90" s="100">
        <v>10986</v>
      </c>
      <c r="BP90" s="100">
        <v>53.54141023762908</v>
      </c>
      <c r="BQ90" s="100">
        <v>117641.1865741186</v>
      </c>
      <c r="BR90" s="100">
        <v>43.237459526148562</v>
      </c>
      <c r="BS90" s="100">
        <v>95001.346070853615</v>
      </c>
      <c r="BT90" s="100">
        <v>62.253844342916985</v>
      </c>
      <c r="BU90" s="100">
        <v>136784.14679025719</v>
      </c>
      <c r="BV90" s="100">
        <v>58.285799086264944</v>
      </c>
      <c r="BW90" s="100">
        <v>128065.55775234132</v>
      </c>
      <c r="BX90" s="100">
        <v>8.3933408668682556</v>
      </c>
      <c r="BY90" s="100">
        <v>18441.848552682928</v>
      </c>
      <c r="BZ90" s="100">
        <v>5.5498537739750011</v>
      </c>
      <c r="CA90" s="100">
        <v>12194.138712177872</v>
      </c>
      <c r="CB90" s="100">
        <v>7.414607276051659</v>
      </c>
      <c r="CC90" s="100">
        <v>16291.375106940704</v>
      </c>
      <c r="CD90" s="100">
        <v>7.458341701621964</v>
      </c>
      <c r="CE90" s="100">
        <v>16387.468386803779</v>
      </c>
      <c r="CF90" s="100">
        <v>9.3186097559180912</v>
      </c>
      <c r="CG90" s="100">
        <v>20474.849355703227</v>
      </c>
      <c r="CH90" s="100">
        <v>7.4157541425283817</v>
      </c>
      <c r="CI90" s="100">
        <v>16293.895001963359</v>
      </c>
      <c r="CJ90" s="100">
        <v>8.3524798102978401</v>
      </c>
      <c r="CK90" s="100">
        <v>18352.068639186415</v>
      </c>
      <c r="CL90" s="100">
        <v>11.272275147373309</v>
      </c>
      <c r="CM90" s="100">
        <v>24767.442953808633</v>
      </c>
      <c r="CN90" s="100">
        <v>4</v>
      </c>
      <c r="CO90" s="100">
        <v>8788.7999999999993</v>
      </c>
      <c r="CP90" s="100">
        <v>5</v>
      </c>
      <c r="CQ90" s="100">
        <v>10986</v>
      </c>
      <c r="CR90" s="100">
        <v>7.2985467238423798</v>
      </c>
      <c r="CS90" s="100">
        <v>16036.366861626475</v>
      </c>
      <c r="CT90" s="100">
        <v>7.27857408532142</v>
      </c>
      <c r="CU90" s="100">
        <v>15992.482980268223</v>
      </c>
    </row>
    <row r="91" spans="2:99">
      <c r="C91" s="99" t="s">
        <v>257</v>
      </c>
      <c r="D91" s="100">
        <v>23</v>
      </c>
      <c r="E91" s="100">
        <v>52826.399999999994</v>
      </c>
      <c r="F91" s="100">
        <v>43</v>
      </c>
      <c r="G91" s="100">
        <v>98762.4</v>
      </c>
      <c r="H91" s="100">
        <v>30</v>
      </c>
      <c r="I91" s="100">
        <v>68903.999999999985</v>
      </c>
      <c r="J91" s="100">
        <v>24.396817570301863</v>
      </c>
      <c r="K91" s="100">
        <v>56034.610595469312</v>
      </c>
      <c r="L91" s="100">
        <v>7.396054699920434</v>
      </c>
      <c r="M91" s="100">
        <v>16987.25843477725</v>
      </c>
      <c r="N91" s="100">
        <v>9.3610197711815104</v>
      </c>
      <c r="O91" s="100">
        <v>21500.390210449692</v>
      </c>
      <c r="P91" s="100">
        <v>5</v>
      </c>
      <c r="Q91" s="100">
        <v>11483.999999999998</v>
      </c>
      <c r="R91" s="100">
        <v>9.3506695846569077</v>
      </c>
      <c r="S91" s="100">
        <v>21476.617902039983</v>
      </c>
      <c r="T91" s="100">
        <v>3</v>
      </c>
      <c r="U91" s="100">
        <v>6890.4</v>
      </c>
      <c r="V91" s="100">
        <v>3</v>
      </c>
      <c r="W91" s="100">
        <v>6890.4</v>
      </c>
      <c r="X91" s="100">
        <v>3</v>
      </c>
      <c r="Y91" s="100">
        <v>6890.4</v>
      </c>
      <c r="Z91" s="100">
        <v>3</v>
      </c>
      <c r="AA91" s="100">
        <v>6890.4</v>
      </c>
      <c r="AB91" s="100">
        <v>4</v>
      </c>
      <c r="AC91" s="100">
        <v>9187.1999999999989</v>
      </c>
      <c r="AD91" s="100">
        <v>5</v>
      </c>
      <c r="AE91" s="100">
        <v>11483.999999999998</v>
      </c>
      <c r="AF91" s="100">
        <v>4</v>
      </c>
      <c r="AG91" s="100">
        <v>9187.1999999999989</v>
      </c>
      <c r="AH91" s="100">
        <v>3</v>
      </c>
      <c r="AI91" s="100">
        <v>6890.4</v>
      </c>
      <c r="AJ91" s="100">
        <v>7.5256017674313984</v>
      </c>
      <c r="AK91" s="100">
        <v>17284.802139436433</v>
      </c>
      <c r="AL91" s="100">
        <v>8.8359089157504016</v>
      </c>
      <c r="AM91" s="100">
        <v>20294.31559769552</v>
      </c>
      <c r="AN91" s="100">
        <v>12.633599127945009</v>
      </c>
      <c r="AO91" s="100">
        <v>29016.850477064094</v>
      </c>
      <c r="AP91" s="100">
        <v>10.96978177794573</v>
      </c>
      <c r="AQ91" s="100">
        <v>25195.394787585752</v>
      </c>
      <c r="AR91" s="100">
        <v>5.6572191655587449</v>
      </c>
      <c r="AS91" s="100">
        <v>12993.500979455324</v>
      </c>
      <c r="AT91" s="100">
        <v>4</v>
      </c>
      <c r="AU91" s="100">
        <v>9187.1999999999989</v>
      </c>
      <c r="AV91" s="100">
        <v>4</v>
      </c>
      <c r="AW91" s="100">
        <v>9187.1999999999989</v>
      </c>
      <c r="AX91" s="100">
        <v>4</v>
      </c>
      <c r="AY91" s="100">
        <v>9187.1999999999989</v>
      </c>
      <c r="AZ91" s="100">
        <v>7.9112013261920966</v>
      </c>
      <c r="BA91" s="100">
        <v>18170.447205998003</v>
      </c>
      <c r="BB91" s="100">
        <v>9.927245612130239</v>
      </c>
      <c r="BC91" s="100">
        <v>22800.897721940732</v>
      </c>
      <c r="BD91" s="100">
        <v>7.7569058340057921</v>
      </c>
      <c r="BE91" s="100">
        <v>17816.0613195445</v>
      </c>
      <c r="BF91" s="100">
        <v>6.9469225915095789</v>
      </c>
      <c r="BG91" s="100">
        <v>15955.691808179199</v>
      </c>
      <c r="BH91" s="100">
        <v>5.2783544926443016</v>
      </c>
      <c r="BI91" s="100">
        <v>12123.324598705431</v>
      </c>
      <c r="BJ91" s="100">
        <v>7.2821722446491766</v>
      </c>
      <c r="BK91" s="100">
        <v>16725.693211510228</v>
      </c>
      <c r="BL91" s="100">
        <v>7.1740587818707926</v>
      </c>
      <c r="BM91" s="100">
        <v>16477.378210200834</v>
      </c>
      <c r="BN91" s="100">
        <v>7</v>
      </c>
      <c r="BO91" s="100">
        <v>16077.599999999999</v>
      </c>
      <c r="BP91" s="100">
        <v>54.54141023762908</v>
      </c>
      <c r="BQ91" s="100">
        <v>125270.71103378646</v>
      </c>
      <c r="BR91" s="100">
        <v>48.237459526148562</v>
      </c>
      <c r="BS91" s="100">
        <v>110791.79703965801</v>
      </c>
      <c r="BT91" s="100">
        <v>68.27337083083367</v>
      </c>
      <c r="BU91" s="100">
        <v>156810.27812425877</v>
      </c>
      <c r="BV91" s="100">
        <v>65.285799086264944</v>
      </c>
      <c r="BW91" s="100">
        <v>149948.42334133331</v>
      </c>
      <c r="BX91" s="100">
        <v>7.4370454076313948</v>
      </c>
      <c r="BY91" s="100">
        <v>17081.405892247785</v>
      </c>
      <c r="BZ91" s="100">
        <v>5.5498537739750011</v>
      </c>
      <c r="CA91" s="100">
        <v>12746.904148065782</v>
      </c>
      <c r="CB91" s="100">
        <v>8.3685398009348084</v>
      </c>
      <c r="CC91" s="100">
        <v>19220.862214787066</v>
      </c>
      <c r="CD91" s="100">
        <v>6.4166742742017853</v>
      </c>
      <c r="CE91" s="100">
        <v>14737.817472986659</v>
      </c>
      <c r="CF91" s="100">
        <v>8.3186097559180912</v>
      </c>
      <c r="CG91" s="100">
        <v>19106.182887392668</v>
      </c>
      <c r="CH91" s="100">
        <v>7.4388515948910694</v>
      </c>
      <c r="CI91" s="100">
        <v>17085.554343145806</v>
      </c>
      <c r="CJ91" s="100">
        <v>8.3994771183375523</v>
      </c>
      <c r="CK91" s="100">
        <v>19291.919045397688</v>
      </c>
      <c r="CL91" s="100">
        <v>12.272275147373309</v>
      </c>
      <c r="CM91" s="100">
        <v>28186.961558487012</v>
      </c>
      <c r="CN91" s="100">
        <v>4</v>
      </c>
      <c r="CO91" s="100">
        <v>9187.1999999999989</v>
      </c>
      <c r="CP91" s="100">
        <v>6</v>
      </c>
      <c r="CQ91" s="100">
        <v>13780.8</v>
      </c>
      <c r="CR91" s="100">
        <v>7.2985467238423798</v>
      </c>
      <c r="CS91" s="100">
        <v>16763.302115321178</v>
      </c>
      <c r="CT91" s="100">
        <v>7.27857408532142</v>
      </c>
      <c r="CU91" s="100">
        <v>16717.428959166235</v>
      </c>
    </row>
    <row r="92" spans="2:99">
      <c r="C92" s="99" t="s">
        <v>258</v>
      </c>
      <c r="D92" s="100">
        <v>30</v>
      </c>
      <c r="E92" s="100">
        <v>42624</v>
      </c>
      <c r="F92" s="100">
        <v>55</v>
      </c>
      <c r="G92" s="100">
        <v>78144</v>
      </c>
      <c r="H92" s="100">
        <v>38</v>
      </c>
      <c r="I92" s="100">
        <v>53990.400000000001</v>
      </c>
      <c r="J92" s="100">
        <v>29.468966219447658</v>
      </c>
      <c r="K92" s="100">
        <v>41869.507204591231</v>
      </c>
      <c r="L92" s="100">
        <v>8.3520486221514965</v>
      </c>
      <c r="M92" s="100">
        <v>11866.590682352846</v>
      </c>
      <c r="N92" s="100">
        <v>9.3610197711815104</v>
      </c>
      <c r="O92" s="100">
        <v>13300.13689089469</v>
      </c>
      <c r="P92" s="100">
        <v>6</v>
      </c>
      <c r="Q92" s="100">
        <v>8524.7999999999993</v>
      </c>
      <c r="R92" s="100">
        <v>8.4383369808211341</v>
      </c>
      <c r="S92" s="100">
        <v>11989.189182350667</v>
      </c>
      <c r="T92" s="100">
        <v>4</v>
      </c>
      <c r="U92" s="100">
        <v>5683.2</v>
      </c>
      <c r="V92" s="100">
        <v>3</v>
      </c>
      <c r="W92" s="100">
        <v>4262.3999999999996</v>
      </c>
      <c r="X92" s="100">
        <v>3</v>
      </c>
      <c r="Y92" s="100">
        <v>4262.3999999999996</v>
      </c>
      <c r="Z92" s="100">
        <v>3</v>
      </c>
      <c r="AA92" s="100">
        <v>4262.3999999999996</v>
      </c>
      <c r="AB92" s="100">
        <v>4</v>
      </c>
      <c r="AC92" s="100">
        <v>5683.2</v>
      </c>
      <c r="AD92" s="100">
        <v>5</v>
      </c>
      <c r="AE92" s="100">
        <v>7104</v>
      </c>
      <c r="AF92" s="100">
        <v>5</v>
      </c>
      <c r="AG92" s="100">
        <v>7104</v>
      </c>
      <c r="AH92" s="100">
        <v>3</v>
      </c>
      <c r="AI92" s="100">
        <v>4262.3999999999996</v>
      </c>
      <c r="AJ92" s="100">
        <v>7.5606418852601589</v>
      </c>
      <c r="AK92" s="100">
        <v>10742.159990577633</v>
      </c>
      <c r="AL92" s="100">
        <v>10.003090698900483</v>
      </c>
      <c r="AM92" s="100">
        <v>14212.391264997805</v>
      </c>
      <c r="AN92" s="100">
        <v>13.756798958378761</v>
      </c>
      <c r="AO92" s="100">
        <v>19545.659960064542</v>
      </c>
      <c r="AP92" s="100">
        <v>11.206839545888021</v>
      </c>
      <c r="AQ92" s="100">
        <v>15922.6776267977</v>
      </c>
      <c r="AR92" s="100">
        <v>6.6572191655587449</v>
      </c>
      <c r="AS92" s="100">
        <v>9458.576990425865</v>
      </c>
      <c r="AT92" s="100">
        <v>4</v>
      </c>
      <c r="AU92" s="100">
        <v>5683.2</v>
      </c>
      <c r="AV92" s="100">
        <v>4</v>
      </c>
      <c r="AW92" s="100">
        <v>5683.2</v>
      </c>
      <c r="AX92" s="100">
        <v>4</v>
      </c>
      <c r="AY92" s="100">
        <v>5683.2</v>
      </c>
      <c r="AZ92" s="100">
        <v>9.0354560524910177</v>
      </c>
      <c r="BA92" s="100">
        <v>12837.575959379237</v>
      </c>
      <c r="BB92" s="100">
        <v>9</v>
      </c>
      <c r="BC92" s="100">
        <v>12787.199999999999</v>
      </c>
      <c r="BD92" s="100">
        <v>8.8904774517715204</v>
      </c>
      <c r="BE92" s="100">
        <v>12631.590363476977</v>
      </c>
      <c r="BF92" s="100">
        <v>7.9057520440526403</v>
      </c>
      <c r="BG92" s="100">
        <v>11232.492504189991</v>
      </c>
      <c r="BH92" s="100">
        <v>5.2783544926443016</v>
      </c>
      <c r="BI92" s="100">
        <v>7499.4860631490237</v>
      </c>
      <c r="BJ92" s="100">
        <v>8.3056865983699417</v>
      </c>
      <c r="BK92" s="100">
        <v>11800.719518964013</v>
      </c>
      <c r="BL92" s="100">
        <v>8.1914646600578713</v>
      </c>
      <c r="BM92" s="100">
        <v>11638.432989010224</v>
      </c>
      <c r="BN92" s="100">
        <v>6</v>
      </c>
      <c r="BO92" s="100">
        <v>8524.7999999999993</v>
      </c>
      <c r="BP92" s="100">
        <v>58.54141023762908</v>
      </c>
      <c r="BQ92" s="100">
        <v>83175.635665623398</v>
      </c>
      <c r="BR92" s="100">
        <v>54.255725643544601</v>
      </c>
      <c r="BS92" s="100">
        <v>77086.534994348171</v>
      </c>
      <c r="BT92" s="100">
        <v>70.27337083083367</v>
      </c>
      <c r="BU92" s="100">
        <v>99844.40527644848</v>
      </c>
      <c r="BV92" s="100">
        <v>75.32152397204807</v>
      </c>
      <c r="BW92" s="100">
        <v>107016.82125948589</v>
      </c>
      <c r="BX92" s="100">
        <v>7.3933408668682556</v>
      </c>
      <c r="BY92" s="100">
        <v>10504.458703646418</v>
      </c>
      <c r="BZ92" s="100">
        <v>5</v>
      </c>
      <c r="CA92" s="100">
        <v>7104</v>
      </c>
      <c r="CB92" s="100">
        <v>8.4146072760516599</v>
      </c>
      <c r="CC92" s="100">
        <v>11955.474017814198</v>
      </c>
      <c r="CD92" s="100">
        <v>7.458341701621964</v>
      </c>
      <c r="CE92" s="100">
        <v>10596.811889664486</v>
      </c>
      <c r="CF92" s="100">
        <v>9.3451605689112665</v>
      </c>
      <c r="CG92" s="100">
        <v>13277.604136309126</v>
      </c>
      <c r="CH92" s="100">
        <v>8.4388515948910694</v>
      </c>
      <c r="CI92" s="100">
        <v>11989.92034602123</v>
      </c>
      <c r="CJ92" s="100">
        <v>9.4229757723574075</v>
      </c>
      <c r="CK92" s="100">
        <v>13388.163977365404</v>
      </c>
      <c r="CL92" s="100">
        <v>12.297027433498155</v>
      </c>
      <c r="CM92" s="100">
        <v>17471.616577514178</v>
      </c>
      <c r="CN92" s="100">
        <v>4</v>
      </c>
      <c r="CO92" s="100">
        <v>5683.2</v>
      </c>
      <c r="CP92" s="100">
        <v>6</v>
      </c>
      <c r="CQ92" s="100">
        <v>8524.7999999999993</v>
      </c>
      <c r="CR92" s="100">
        <v>7.4451568378245838</v>
      </c>
      <c r="CS92" s="100">
        <v>10578.078835181168</v>
      </c>
      <c r="CT92" s="100">
        <v>8.3869278213656084</v>
      </c>
      <c r="CU92" s="100">
        <v>11916.147048596256</v>
      </c>
    </row>
    <row r="93" spans="2:99">
      <c r="C93" s="99" t="s">
        <v>259</v>
      </c>
      <c r="D93" s="100">
        <v>24</v>
      </c>
      <c r="E93" s="100">
        <v>42537.599999999999</v>
      </c>
      <c r="F93" s="100">
        <v>51</v>
      </c>
      <c r="G93" s="100">
        <v>90392.4</v>
      </c>
      <c r="H93" s="100">
        <v>30</v>
      </c>
      <c r="I93" s="100">
        <v>53171.999999999993</v>
      </c>
      <c r="J93" s="100">
        <v>26.432891894874761</v>
      </c>
      <c r="K93" s="100">
        <v>46849.657594476019</v>
      </c>
      <c r="L93" s="100">
        <v>7.3520486221514965</v>
      </c>
      <c r="M93" s="100">
        <v>13030.770977901311</v>
      </c>
      <c r="N93" s="100">
        <v>10.36101977118151</v>
      </c>
      <c r="O93" s="100">
        <v>18363.871442442109</v>
      </c>
      <c r="P93" s="100">
        <v>6</v>
      </c>
      <c r="Q93" s="100">
        <v>10634.4</v>
      </c>
      <c r="R93" s="100">
        <v>8.3945032827390218</v>
      </c>
      <c r="S93" s="100">
        <v>14878.417618326641</v>
      </c>
      <c r="T93" s="100">
        <v>4</v>
      </c>
      <c r="U93" s="100">
        <v>7089.5999999999995</v>
      </c>
      <c r="V93" s="100">
        <v>3</v>
      </c>
      <c r="W93" s="100">
        <v>5317.2</v>
      </c>
      <c r="X93" s="100">
        <v>3</v>
      </c>
      <c r="Y93" s="100">
        <v>5317.2</v>
      </c>
      <c r="Z93" s="100">
        <v>3</v>
      </c>
      <c r="AA93" s="100">
        <v>5317.2</v>
      </c>
      <c r="AB93" s="100">
        <v>4</v>
      </c>
      <c r="AC93" s="100">
        <v>7089.5999999999995</v>
      </c>
      <c r="AD93" s="100">
        <v>6</v>
      </c>
      <c r="AE93" s="100">
        <v>10634.4</v>
      </c>
      <c r="AF93" s="100">
        <v>5</v>
      </c>
      <c r="AG93" s="100">
        <v>8862</v>
      </c>
      <c r="AH93" s="100">
        <v>3</v>
      </c>
      <c r="AI93" s="100">
        <v>5317.2</v>
      </c>
      <c r="AJ93" s="100">
        <v>7.5956820030889185</v>
      </c>
      <c r="AK93" s="100">
        <v>13462.586782274799</v>
      </c>
      <c r="AL93" s="100">
        <v>9.8359089157504016</v>
      </c>
      <c r="AM93" s="100">
        <v>17433.164962276009</v>
      </c>
      <c r="AN93" s="100">
        <v>11.668799079497509</v>
      </c>
      <c r="AO93" s="100">
        <v>20681.779488501383</v>
      </c>
      <c r="AP93" s="100">
        <v>11.099086015005161</v>
      </c>
      <c r="AQ93" s="100">
        <v>19672.020052995147</v>
      </c>
      <c r="AR93" s="100">
        <v>5.7229410821146196</v>
      </c>
      <c r="AS93" s="100">
        <v>10143.340773939952</v>
      </c>
      <c r="AT93" s="100">
        <v>5</v>
      </c>
      <c r="AU93" s="100">
        <v>8862</v>
      </c>
      <c r="AV93" s="100">
        <v>4</v>
      </c>
      <c r="AW93" s="100">
        <v>7089.5999999999995</v>
      </c>
      <c r="AX93" s="100">
        <v>4</v>
      </c>
      <c r="AY93" s="100">
        <v>7089.5999999999995</v>
      </c>
      <c r="AZ93" s="100">
        <v>9.0768742945906595</v>
      </c>
      <c r="BA93" s="100">
        <v>16087.851999732484</v>
      </c>
      <c r="BB93" s="100">
        <v>9.9736078927367497</v>
      </c>
      <c r="BC93" s="100">
        <v>17677.222629086613</v>
      </c>
      <c r="BD93" s="100">
        <v>8.7569058340057921</v>
      </c>
      <c r="BE93" s="100">
        <v>15520.739900191866</v>
      </c>
      <c r="BF93" s="100">
        <v>6.9057520440526403</v>
      </c>
      <c r="BG93" s="100">
        <v>12239.754922878899</v>
      </c>
      <c r="BH93" s="100">
        <v>5.2435601810637635</v>
      </c>
      <c r="BI93" s="100">
        <v>9293.6860649174141</v>
      </c>
      <c r="BJ93" s="100">
        <v>7.2821722446491766</v>
      </c>
      <c r="BK93" s="100">
        <v>12906.9220864162</v>
      </c>
      <c r="BL93" s="100">
        <v>7.1740587818707926</v>
      </c>
      <c r="BM93" s="100">
        <v>12715.301784987792</v>
      </c>
      <c r="BN93" s="100">
        <v>7</v>
      </c>
      <c r="BO93" s="100">
        <v>12406.8</v>
      </c>
      <c r="BP93" s="100">
        <v>55.609086517332713</v>
      </c>
      <c r="BQ93" s="100">
        <v>98561.544943320492</v>
      </c>
      <c r="BR93" s="100">
        <v>48.255725643544601</v>
      </c>
      <c r="BS93" s="100">
        <v>85528.448130618446</v>
      </c>
      <c r="BT93" s="100">
        <v>72.312423806667056</v>
      </c>
      <c r="BU93" s="100">
        <v>128166.53995493668</v>
      </c>
      <c r="BV93" s="100">
        <v>73.3036615291565</v>
      </c>
      <c r="BW93" s="100">
        <v>129923.40969427697</v>
      </c>
      <c r="BX93" s="100">
        <v>7.3933408668682556</v>
      </c>
      <c r="BY93" s="100">
        <v>13103.957352437295</v>
      </c>
      <c r="BZ93" s="100">
        <v>5</v>
      </c>
      <c r="CA93" s="100">
        <v>8862</v>
      </c>
      <c r="CB93" s="100">
        <v>7.3685398009348084</v>
      </c>
      <c r="CC93" s="100">
        <v>13059.999943176854</v>
      </c>
      <c r="CD93" s="100">
        <v>6.458341701621964</v>
      </c>
      <c r="CE93" s="100">
        <v>11446.764831954768</v>
      </c>
      <c r="CF93" s="100">
        <v>10.318609755918091</v>
      </c>
      <c r="CG93" s="100">
        <v>18288.703931389224</v>
      </c>
      <c r="CH93" s="100">
        <v>8.4619490472537571</v>
      </c>
      <c r="CI93" s="100">
        <v>14997.958491352558</v>
      </c>
      <c r="CJ93" s="100">
        <v>7.4229757723574075</v>
      </c>
      <c r="CK93" s="100">
        <v>13156.482258926268</v>
      </c>
      <c r="CL93" s="100">
        <v>12.321779719623001</v>
      </c>
      <c r="CM93" s="100">
        <v>21839.122375059804</v>
      </c>
      <c r="CN93" s="100">
        <v>5</v>
      </c>
      <c r="CO93" s="100">
        <v>8862</v>
      </c>
      <c r="CP93" s="100">
        <v>6</v>
      </c>
      <c r="CQ93" s="100">
        <v>10634.4</v>
      </c>
      <c r="CR93" s="100">
        <v>6.2147695158525487</v>
      </c>
      <c r="CS93" s="100">
        <v>11015.057489897057</v>
      </c>
      <c r="CT93" s="100">
        <v>8.3652570741567693</v>
      </c>
      <c r="CU93" s="100">
        <v>14826.581638235457</v>
      </c>
    </row>
    <row r="94" spans="2:99">
      <c r="C94" s="99" t="s">
        <v>260</v>
      </c>
      <c r="D94" s="100">
        <v>23</v>
      </c>
      <c r="E94" s="100">
        <v>55089.599999999999</v>
      </c>
      <c r="F94" s="100">
        <v>44</v>
      </c>
      <c r="G94" s="100">
        <v>105388.79999999999</v>
      </c>
      <c r="H94" s="100">
        <v>28</v>
      </c>
      <c r="I94" s="100">
        <v>67065.599999999991</v>
      </c>
      <c r="J94" s="100">
        <v>26.432891894874761</v>
      </c>
      <c r="K94" s="100">
        <v>63312.062666604019</v>
      </c>
      <c r="L94" s="100">
        <v>7.3520486221514965</v>
      </c>
      <c r="M94" s="100">
        <v>17609.626859777261</v>
      </c>
      <c r="N94" s="100">
        <v>9.3610197711815104</v>
      </c>
      <c r="O94" s="100">
        <v>22421.514555933951</v>
      </c>
      <c r="P94" s="100">
        <v>6</v>
      </c>
      <c r="Q94" s="100">
        <v>14371.199999999999</v>
      </c>
      <c r="R94" s="100">
        <v>9.3945032827390218</v>
      </c>
      <c r="S94" s="100">
        <v>22501.714262816502</v>
      </c>
      <c r="T94" s="100">
        <v>3</v>
      </c>
      <c r="U94" s="100">
        <v>7185.5999999999995</v>
      </c>
      <c r="V94" s="100">
        <v>2</v>
      </c>
      <c r="W94" s="100">
        <v>4790.3999999999996</v>
      </c>
      <c r="X94" s="100">
        <v>2</v>
      </c>
      <c r="Y94" s="100">
        <v>4790.3999999999996</v>
      </c>
      <c r="Z94" s="100">
        <v>3</v>
      </c>
      <c r="AA94" s="100">
        <v>7185.5999999999995</v>
      </c>
      <c r="AB94" s="100">
        <v>4</v>
      </c>
      <c r="AC94" s="100">
        <v>9580.7999999999993</v>
      </c>
      <c r="AD94" s="100">
        <v>5</v>
      </c>
      <c r="AE94" s="100">
        <v>11976</v>
      </c>
      <c r="AF94" s="100">
        <v>4</v>
      </c>
      <c r="AG94" s="100">
        <v>9580.7999999999993</v>
      </c>
      <c r="AH94" s="100">
        <v>3</v>
      </c>
      <c r="AI94" s="100">
        <v>7185.5999999999995</v>
      </c>
      <c r="AJ94" s="100">
        <v>6.5256017674313984</v>
      </c>
      <c r="AK94" s="100">
        <v>15630.121353351684</v>
      </c>
      <c r="AL94" s="100">
        <v>9.8191907374353935</v>
      </c>
      <c r="AM94" s="100">
        <v>23518.925654305254</v>
      </c>
      <c r="AN94" s="100">
        <v>11.615999152168758</v>
      </c>
      <c r="AO94" s="100">
        <v>27822.641169274608</v>
      </c>
      <c r="AP94" s="100">
        <v>11.055984602652018</v>
      </c>
      <c r="AQ94" s="100">
        <v>26481.294320272111</v>
      </c>
      <c r="AR94" s="100">
        <v>4.6572191655587449</v>
      </c>
      <c r="AS94" s="100">
        <v>11154.971345346305</v>
      </c>
      <c r="AT94" s="100">
        <v>5</v>
      </c>
      <c r="AU94" s="100">
        <v>11976</v>
      </c>
      <c r="AV94" s="100">
        <v>4</v>
      </c>
      <c r="AW94" s="100">
        <v>9580.7999999999993</v>
      </c>
      <c r="AX94" s="100">
        <v>4</v>
      </c>
      <c r="AY94" s="100">
        <v>9580.7999999999993</v>
      </c>
      <c r="AZ94" s="100">
        <v>7.9940378103913776</v>
      </c>
      <c r="BA94" s="100">
        <v>19147.319363449427</v>
      </c>
      <c r="BB94" s="100">
        <v>8.9736078927367497</v>
      </c>
      <c r="BC94" s="100">
        <v>21493.585624683063</v>
      </c>
      <c r="BD94" s="100">
        <v>6.8904774517715204</v>
      </c>
      <c r="BE94" s="100">
        <v>16504.071592483146</v>
      </c>
      <c r="BF94" s="100">
        <v>7.9469225915095789</v>
      </c>
      <c r="BG94" s="100">
        <v>19034.468991183741</v>
      </c>
      <c r="BH94" s="100">
        <v>4.260957336854033</v>
      </c>
      <c r="BI94" s="100">
        <v>10205.84501323278</v>
      </c>
      <c r="BJ94" s="100">
        <v>6.3056865983699417</v>
      </c>
      <c r="BK94" s="100">
        <v>15103.380540415683</v>
      </c>
      <c r="BL94" s="100">
        <v>7.1740587818707926</v>
      </c>
      <c r="BM94" s="100">
        <v>17183.305594336922</v>
      </c>
      <c r="BN94" s="100">
        <v>6</v>
      </c>
      <c r="BO94" s="100">
        <v>14371.199999999999</v>
      </c>
      <c r="BP94" s="100">
        <v>52.473733957925447</v>
      </c>
      <c r="BQ94" s="100">
        <v>125685.08757602303</v>
      </c>
      <c r="BR94" s="100">
        <v>43.219193408752517</v>
      </c>
      <c r="BS94" s="100">
        <v>103518.61205264402</v>
      </c>
      <c r="BT94" s="100">
        <v>59.253844342916985</v>
      </c>
      <c r="BU94" s="100">
        <v>141924.80797015474</v>
      </c>
      <c r="BV94" s="100">
        <v>60.303661529156507</v>
      </c>
      <c r="BW94" s="100">
        <v>144439.33009463566</v>
      </c>
      <c r="BX94" s="100">
        <v>7.3933408668682556</v>
      </c>
      <c r="BY94" s="100">
        <v>17708.530044322844</v>
      </c>
      <c r="BZ94" s="100">
        <v>5</v>
      </c>
      <c r="CA94" s="100">
        <v>11976</v>
      </c>
      <c r="CB94" s="100">
        <v>7.414607276051659</v>
      </c>
      <c r="CC94" s="100">
        <v>17759.467347598933</v>
      </c>
      <c r="CD94" s="100">
        <v>6.458341701621964</v>
      </c>
      <c r="CE94" s="100">
        <v>15469.020043724928</v>
      </c>
      <c r="CF94" s="100">
        <v>9.3186097559180912</v>
      </c>
      <c r="CG94" s="100">
        <v>22319.934087375012</v>
      </c>
      <c r="CH94" s="100">
        <v>6.4850464996164456</v>
      </c>
      <c r="CI94" s="100">
        <v>15532.983375881309</v>
      </c>
      <c r="CJ94" s="100">
        <v>7.3524798102978401</v>
      </c>
      <c r="CK94" s="100">
        <v>17610.659641625385</v>
      </c>
      <c r="CL94" s="100">
        <v>11.272275147373309</v>
      </c>
      <c r="CM94" s="100">
        <v>26999.353432988548</v>
      </c>
      <c r="CN94" s="100">
        <v>4</v>
      </c>
      <c r="CO94" s="100">
        <v>9580.7999999999993</v>
      </c>
      <c r="CP94" s="100">
        <v>6</v>
      </c>
      <c r="CQ94" s="100">
        <v>14371.199999999999</v>
      </c>
      <c r="CR94" s="100">
        <v>7.0681594018703446</v>
      </c>
      <c r="CS94" s="100">
        <v>16929.65539935985</v>
      </c>
      <c r="CT94" s="100">
        <v>8.27857408532142</v>
      </c>
      <c r="CU94" s="100">
        <v>19828.840649161863</v>
      </c>
    </row>
    <row r="95" spans="2:99">
      <c r="B95" s="99" t="s">
        <v>132</v>
      </c>
      <c r="C95" s="99" t="s">
        <v>261</v>
      </c>
      <c r="D95" s="100">
        <v>5</v>
      </c>
      <c r="E95" s="100">
        <v>8664</v>
      </c>
      <c r="F95" s="100">
        <v>4</v>
      </c>
      <c r="G95" s="100">
        <v>6931.2</v>
      </c>
      <c r="H95" s="100">
        <v>4</v>
      </c>
      <c r="I95" s="100">
        <v>6931.2</v>
      </c>
      <c r="J95" s="100">
        <v>6</v>
      </c>
      <c r="K95" s="100">
        <v>10396.799999999999</v>
      </c>
      <c r="L95" s="100">
        <v>9.6160850887651197</v>
      </c>
      <c r="M95" s="100">
        <v>16662.752241812199</v>
      </c>
      <c r="N95" s="100">
        <v>9.6769120709653329</v>
      </c>
      <c r="O95" s="100">
        <v>16768.153236568727</v>
      </c>
      <c r="P95" s="100">
        <v>7.6197086715310816</v>
      </c>
      <c r="Q95" s="100">
        <v>13203.431186029058</v>
      </c>
      <c r="R95" s="100">
        <v>11.526004376985362</v>
      </c>
      <c r="S95" s="100">
        <v>19972.260384440237</v>
      </c>
      <c r="T95" s="100">
        <v>27.356928673069362</v>
      </c>
      <c r="U95" s="100">
        <v>47404.086004694589</v>
      </c>
      <c r="V95" s="100">
        <v>17.421228682706925</v>
      </c>
      <c r="W95" s="100">
        <v>30187.50506139456</v>
      </c>
      <c r="X95" s="100">
        <v>23.54254835689974</v>
      </c>
      <c r="Y95" s="100">
        <v>40794.52779283587</v>
      </c>
      <c r="Z95" s="100">
        <v>25.558940843883104</v>
      </c>
      <c r="AA95" s="100">
        <v>44288.532694280642</v>
      </c>
      <c r="AB95" s="100">
        <v>5.2565020248658536</v>
      </c>
      <c r="AC95" s="100">
        <v>9108.4667086875506</v>
      </c>
      <c r="AD95" s="100">
        <v>6.4717050971700649</v>
      </c>
      <c r="AE95" s="100">
        <v>11214.170592376287</v>
      </c>
      <c r="AF95" s="100">
        <v>9.3564002448237531</v>
      </c>
      <c r="AG95" s="100">
        <v>16212.770344230599</v>
      </c>
      <c r="AH95" s="100">
        <v>6.398864772464548</v>
      </c>
      <c r="AI95" s="100">
        <v>11087.952877726568</v>
      </c>
      <c r="AJ95" s="100">
        <v>8.3504011782875995</v>
      </c>
      <c r="AK95" s="100">
        <v>14469.575161736751</v>
      </c>
      <c r="AL95" s="100">
        <v>8.2173363180951053</v>
      </c>
      <c r="AM95" s="100">
        <v>14239.000371995198</v>
      </c>
      <c r="AN95" s="100">
        <v>9.2111997093150038</v>
      </c>
      <c r="AO95" s="100">
        <v>15961.166856301039</v>
      </c>
      <c r="AP95" s="100">
        <v>13.409463417354864</v>
      </c>
      <c r="AQ95" s="100">
        <v>23235.918209592506</v>
      </c>
      <c r="AR95" s="100">
        <v>13.460053415891121</v>
      </c>
      <c r="AS95" s="100">
        <v>23323.580559056132</v>
      </c>
      <c r="AT95" s="100">
        <v>15</v>
      </c>
      <c r="AU95" s="100">
        <v>25992</v>
      </c>
      <c r="AV95" s="100">
        <v>17.013035175082926</v>
      </c>
      <c r="AW95" s="100">
        <v>29480.187351383694</v>
      </c>
      <c r="AX95" s="100">
        <v>11.681331174385631</v>
      </c>
      <c r="AY95" s="100">
        <v>20241.410658975423</v>
      </c>
      <c r="AZ95" s="100">
        <v>4.4556006630960479</v>
      </c>
      <c r="BA95" s="100">
        <v>7720.6648290128314</v>
      </c>
      <c r="BB95" s="100">
        <v>6.3708982448520954</v>
      </c>
      <c r="BC95" s="100">
        <v>11039.492478679711</v>
      </c>
      <c r="BD95" s="100">
        <v>5.534286471062912</v>
      </c>
      <c r="BE95" s="100">
        <v>9589.8115970578147</v>
      </c>
      <c r="BF95" s="100">
        <v>5.4940465694832588</v>
      </c>
      <c r="BG95" s="100">
        <v>9520.08389560059</v>
      </c>
      <c r="BH95" s="100">
        <v>22.817666322142635</v>
      </c>
      <c r="BI95" s="100">
        <v>39538.452203008754</v>
      </c>
      <c r="BJ95" s="100">
        <v>27.564344489298353</v>
      </c>
      <c r="BK95" s="100">
        <v>47763.496131056185</v>
      </c>
      <c r="BL95" s="100">
        <v>16.469958711051142</v>
      </c>
      <c r="BM95" s="100">
        <v>28539.144454509416</v>
      </c>
      <c r="BN95" s="100">
        <v>20</v>
      </c>
      <c r="BO95" s="100">
        <v>34656</v>
      </c>
      <c r="BP95" s="100">
        <v>5</v>
      </c>
      <c r="BQ95" s="100">
        <v>8664</v>
      </c>
      <c r="BR95" s="100">
        <v>5</v>
      </c>
      <c r="BS95" s="100">
        <v>8664</v>
      </c>
      <c r="BT95" s="100">
        <v>7</v>
      </c>
      <c r="BU95" s="100">
        <v>12129.6</v>
      </c>
      <c r="BV95" s="100">
        <v>4</v>
      </c>
      <c r="BW95" s="100">
        <v>6931.2</v>
      </c>
      <c r="BX95" s="100">
        <v>4.0489089783153478</v>
      </c>
      <c r="BY95" s="100">
        <v>7015.9494776248348</v>
      </c>
      <c r="BZ95" s="100">
        <v>4.7190395505826936</v>
      </c>
      <c r="CA95" s="100">
        <v>8177.1517332496915</v>
      </c>
      <c r="CB95" s="100">
        <v>4.8752820272201696</v>
      </c>
      <c r="CC95" s="100">
        <v>8447.8886967671096</v>
      </c>
      <c r="CD95" s="100">
        <v>6.2083553951851789</v>
      </c>
      <c r="CE95" s="100">
        <v>10757.838228776878</v>
      </c>
      <c r="CF95" s="100">
        <v>12</v>
      </c>
      <c r="CG95" s="100">
        <v>20793.599999999999</v>
      </c>
      <c r="CH95" s="100">
        <v>23</v>
      </c>
      <c r="CI95" s="100">
        <v>39854.400000000001</v>
      </c>
      <c r="CJ95" s="100">
        <v>14</v>
      </c>
      <c r="CK95" s="100">
        <v>24259.200000000001</v>
      </c>
      <c r="CL95" s="100">
        <v>19.75741231486408</v>
      </c>
      <c r="CM95" s="100">
        <v>34235.644059196478</v>
      </c>
      <c r="CN95" s="100">
        <v>30</v>
      </c>
      <c r="CO95" s="100">
        <v>51984</v>
      </c>
      <c r="CP95" s="100">
        <v>33</v>
      </c>
      <c r="CQ95" s="100">
        <v>57182.400000000001</v>
      </c>
      <c r="CR95" s="100">
        <v>55.335108831959325</v>
      </c>
      <c r="CS95" s="100">
        <v>95884.676584019122</v>
      </c>
      <c r="CT95" s="100">
        <v>49.238378219297211</v>
      </c>
      <c r="CU95" s="100">
        <v>85320.261778398199</v>
      </c>
    </row>
    <row r="96" spans="2:99">
      <c r="C96" s="99" t="s">
        <v>262</v>
      </c>
      <c r="D96" s="100">
        <v>5</v>
      </c>
      <c r="E96" s="100">
        <v>4116</v>
      </c>
      <c r="F96" s="100">
        <v>4</v>
      </c>
      <c r="G96" s="100">
        <v>3292.7999999999997</v>
      </c>
      <c r="H96" s="100">
        <v>4</v>
      </c>
      <c r="I96" s="100">
        <v>3292.7999999999997</v>
      </c>
      <c r="J96" s="100">
        <v>6</v>
      </c>
      <c r="K96" s="100">
        <v>4939.2</v>
      </c>
      <c r="L96" s="100">
        <v>10.660091166534055</v>
      </c>
      <c r="M96" s="100">
        <v>8775.3870482908333</v>
      </c>
      <c r="N96" s="100">
        <v>10.631784599567643</v>
      </c>
      <c r="O96" s="100">
        <v>8752.0850823640831</v>
      </c>
      <c r="P96" s="100">
        <v>8.6197086715310824</v>
      </c>
      <c r="Q96" s="100">
        <v>7095.7441784043867</v>
      </c>
      <c r="R96" s="100">
        <v>12.613671773149589</v>
      </c>
      <c r="S96" s="100">
        <v>10383.574603656742</v>
      </c>
      <c r="T96" s="100">
        <v>27.321235805762427</v>
      </c>
      <c r="U96" s="100">
        <v>22490.841315303627</v>
      </c>
      <c r="V96" s="100">
        <v>19.497815715926368</v>
      </c>
      <c r="W96" s="100">
        <v>16050.601897350585</v>
      </c>
      <c r="X96" s="100">
        <v>22.578718247359724</v>
      </c>
      <c r="Y96" s="100">
        <v>18586.800861226522</v>
      </c>
      <c r="Z96" s="100">
        <v>31.633466289734184</v>
      </c>
      <c r="AA96" s="100">
        <v>26040.669449709178</v>
      </c>
      <c r="AB96" s="100">
        <v>5.2850022498509484</v>
      </c>
      <c r="AC96" s="100">
        <v>4350.6138520773002</v>
      </c>
      <c r="AD96" s="100">
        <v>7.4422235285969363</v>
      </c>
      <c r="AE96" s="100">
        <v>6126.4384087409971</v>
      </c>
      <c r="AF96" s="100">
        <v>10.356400244823753</v>
      </c>
      <c r="AG96" s="100">
        <v>8525.3886815389124</v>
      </c>
      <c r="AH96" s="100">
        <v>7.4295466780387436</v>
      </c>
      <c r="AI96" s="100">
        <v>6116.0028253614928</v>
      </c>
      <c r="AJ96" s="100">
        <v>8.38544129611636</v>
      </c>
      <c r="AK96" s="100">
        <v>6902.8952749629871</v>
      </c>
      <c r="AL96" s="100">
        <v>8.2173363180951053</v>
      </c>
      <c r="AM96" s="100">
        <v>6764.5112570558904</v>
      </c>
      <c r="AN96" s="100">
        <v>9.2463996608675032</v>
      </c>
      <c r="AO96" s="100">
        <v>7611.6362008261276</v>
      </c>
      <c r="AP96" s="100">
        <v>12.409463417354864</v>
      </c>
      <c r="AQ96" s="100">
        <v>10215.470285166522</v>
      </c>
      <c r="AR96" s="100">
        <v>12.59149724900287</v>
      </c>
      <c r="AS96" s="100">
        <v>10365.320535379162</v>
      </c>
      <c r="AT96" s="100">
        <v>17</v>
      </c>
      <c r="AU96" s="100">
        <v>13994.4</v>
      </c>
      <c r="AV96" s="100">
        <v>18.109514715567016</v>
      </c>
      <c r="AW96" s="100">
        <v>14907.752513854766</v>
      </c>
      <c r="AX96" s="100">
        <v>12.743270372057053</v>
      </c>
      <c r="AY96" s="100">
        <v>10490.260170277365</v>
      </c>
      <c r="AZ96" s="100">
        <v>4.4556006630960479</v>
      </c>
      <c r="BA96" s="100">
        <v>3667.8504658606662</v>
      </c>
      <c r="BB96" s="100">
        <v>6.3708982448520954</v>
      </c>
      <c r="BC96" s="100">
        <v>5244.5234351622448</v>
      </c>
      <c r="BD96" s="100">
        <v>4.534286471062912</v>
      </c>
      <c r="BE96" s="100">
        <v>3732.624622978989</v>
      </c>
      <c r="BF96" s="100">
        <v>5.4940465694832588</v>
      </c>
      <c r="BG96" s="100">
        <v>4522.6991359986187</v>
      </c>
      <c r="BH96" s="100">
        <v>23.835063477932906</v>
      </c>
      <c r="BI96" s="100">
        <v>19621.024255034365</v>
      </c>
      <c r="BJ96" s="100">
        <v>27.611373196739883</v>
      </c>
      <c r="BK96" s="100">
        <v>22729.682415556272</v>
      </c>
      <c r="BL96" s="100">
        <v>18.522176345612376</v>
      </c>
      <c r="BM96" s="100">
        <v>15247.455567708106</v>
      </c>
      <c r="BN96" s="100">
        <v>24</v>
      </c>
      <c r="BO96" s="100">
        <v>19756.8</v>
      </c>
      <c r="BP96" s="100">
        <v>5</v>
      </c>
      <c r="BQ96" s="100">
        <v>4116</v>
      </c>
      <c r="BR96" s="100">
        <v>5</v>
      </c>
      <c r="BS96" s="100">
        <v>4116</v>
      </c>
      <c r="BT96" s="100">
        <v>7</v>
      </c>
      <c r="BU96" s="100">
        <v>5762.4</v>
      </c>
      <c r="BV96" s="100">
        <v>4</v>
      </c>
      <c r="BW96" s="100">
        <v>3292.7999999999997</v>
      </c>
      <c r="BX96" s="100">
        <v>5.1363180598416278</v>
      </c>
      <c r="BY96" s="100">
        <v>4228.2170268616273</v>
      </c>
      <c r="BZ96" s="100">
        <v>5.8459288830384635</v>
      </c>
      <c r="CA96" s="100">
        <v>4812.3686565172629</v>
      </c>
      <c r="CB96" s="100">
        <v>5.0134844525707232</v>
      </c>
      <c r="CC96" s="100">
        <v>4127.1004013562188</v>
      </c>
      <c r="CD96" s="100">
        <v>7.2083553951851789</v>
      </c>
      <c r="CE96" s="100">
        <v>5933.9181613164392</v>
      </c>
      <c r="CF96" s="100">
        <v>16</v>
      </c>
      <c r="CG96" s="100">
        <v>13171.199999999999</v>
      </c>
      <c r="CH96" s="100">
        <v>27</v>
      </c>
      <c r="CI96" s="100">
        <v>22226.399999999998</v>
      </c>
      <c r="CJ96" s="100">
        <v>16</v>
      </c>
      <c r="CK96" s="100">
        <v>13171.199999999999</v>
      </c>
      <c r="CL96" s="100">
        <v>21</v>
      </c>
      <c r="CM96" s="100">
        <v>17287.199999999997</v>
      </c>
      <c r="CN96" s="100">
        <v>33</v>
      </c>
      <c r="CO96" s="100">
        <v>27165.599999999999</v>
      </c>
      <c r="CP96" s="100">
        <v>41</v>
      </c>
      <c r="CQ96" s="100">
        <v>33751.199999999997</v>
      </c>
      <c r="CR96" s="100">
        <v>60.356053133956785</v>
      </c>
      <c r="CS96" s="100">
        <v>49685.102939873221</v>
      </c>
      <c r="CT96" s="100">
        <v>63.281719713714892</v>
      </c>
      <c r="CU96" s="100">
        <v>52093.511668330095</v>
      </c>
    </row>
    <row r="97" spans="2:99">
      <c r="C97" s="99" t="s">
        <v>263</v>
      </c>
      <c r="D97" s="100">
        <v>4</v>
      </c>
      <c r="E97" s="100">
        <v>7315.2</v>
      </c>
      <c r="F97" s="100">
        <v>3</v>
      </c>
      <c r="G97" s="100">
        <v>5486.4</v>
      </c>
      <c r="H97" s="100">
        <v>4</v>
      </c>
      <c r="I97" s="100">
        <v>7315.2</v>
      </c>
      <c r="J97" s="100">
        <v>5</v>
      </c>
      <c r="K97" s="100">
        <v>9144</v>
      </c>
      <c r="L97" s="100">
        <v>9.6600911665340554</v>
      </c>
      <c r="M97" s="100">
        <v>17666.37472535748</v>
      </c>
      <c r="N97" s="100">
        <v>9.5866571281699553</v>
      </c>
      <c r="O97" s="100">
        <v>17532.078555997214</v>
      </c>
      <c r="P97" s="100">
        <v>7.6197086715310816</v>
      </c>
      <c r="Q97" s="100">
        <v>13934.923218496042</v>
      </c>
      <c r="R97" s="100">
        <v>11.526004376985362</v>
      </c>
      <c r="S97" s="100">
        <v>21078.75680463083</v>
      </c>
      <c r="T97" s="100">
        <v>27.285542938455489</v>
      </c>
      <c r="U97" s="100">
        <v>49899.800925847398</v>
      </c>
      <c r="V97" s="100">
        <v>14.421228682706927</v>
      </c>
      <c r="W97" s="100">
        <v>26373.543014934428</v>
      </c>
      <c r="X97" s="100">
        <v>22.506378466439759</v>
      </c>
      <c r="Y97" s="100">
        <v>41159.664939425034</v>
      </c>
      <c r="Z97" s="100">
        <v>26.521678120957564</v>
      </c>
      <c r="AA97" s="100">
        <v>48502.844947607191</v>
      </c>
      <c r="AB97" s="100">
        <v>5.3135024748360431</v>
      </c>
      <c r="AC97" s="100">
        <v>9717.3333259801548</v>
      </c>
      <c r="AD97" s="100">
        <v>6.4127419600238067</v>
      </c>
      <c r="AE97" s="100">
        <v>11727.622496491538</v>
      </c>
      <c r="AF97" s="100">
        <v>9.3564002448237531</v>
      </c>
      <c r="AG97" s="100">
        <v>17110.98476773368</v>
      </c>
      <c r="AH97" s="100">
        <v>5.4295466780387436</v>
      </c>
      <c r="AI97" s="100">
        <v>9929.5549647972548</v>
      </c>
      <c r="AJ97" s="100">
        <v>7.3328811193732193</v>
      </c>
      <c r="AK97" s="100">
        <v>13410.372991109743</v>
      </c>
      <c r="AL97" s="100">
        <v>8.2006181397800972</v>
      </c>
      <c r="AM97" s="100">
        <v>14997.290454029842</v>
      </c>
      <c r="AN97" s="100">
        <v>7.2287996850912535</v>
      </c>
      <c r="AO97" s="100">
        <v>13220.028864094884</v>
      </c>
      <c r="AP97" s="100">
        <v>12.344811298825149</v>
      </c>
      <c r="AQ97" s="100">
        <v>22576.190903291434</v>
      </c>
      <c r="AR97" s="100">
        <v>12.492914374169059</v>
      </c>
      <c r="AS97" s="100">
        <v>22847.041807480375</v>
      </c>
      <c r="AT97" s="100">
        <v>14</v>
      </c>
      <c r="AU97" s="100">
        <v>25603.200000000001</v>
      </c>
      <c r="AV97" s="100">
        <v>17.013035175082926</v>
      </c>
      <c r="AW97" s="100">
        <v>31113.438728191653</v>
      </c>
      <c r="AX97" s="100">
        <v>11.681331174385631</v>
      </c>
      <c r="AY97" s="100">
        <v>21362.818451716441</v>
      </c>
      <c r="AZ97" s="100">
        <v>4.4141824209964078</v>
      </c>
      <c r="BA97" s="100">
        <v>8072.6568115182299</v>
      </c>
      <c r="BB97" s="100">
        <v>5.3245359642455838</v>
      </c>
      <c r="BC97" s="100">
        <v>9737.5113714123236</v>
      </c>
      <c r="BD97" s="100">
        <v>5.4452387258857602</v>
      </c>
      <c r="BE97" s="100">
        <v>9958.2525818998784</v>
      </c>
      <c r="BF97" s="100">
        <v>4.4940465694832588</v>
      </c>
      <c r="BG97" s="100">
        <v>8218.7123662709837</v>
      </c>
      <c r="BH97" s="100">
        <v>22.695886231610753</v>
      </c>
      <c r="BI97" s="100">
        <v>41506.236740369743</v>
      </c>
      <c r="BJ97" s="100">
        <v>23.54083013557759</v>
      </c>
      <c r="BK97" s="100">
        <v>43051.470151944297</v>
      </c>
      <c r="BL97" s="100">
        <v>16.435146954676981</v>
      </c>
      <c r="BM97" s="100">
        <v>30056.596750713263</v>
      </c>
      <c r="BN97" s="100">
        <v>20</v>
      </c>
      <c r="BO97" s="100">
        <v>36576</v>
      </c>
      <c r="BP97" s="100">
        <v>5</v>
      </c>
      <c r="BQ97" s="100">
        <v>9144</v>
      </c>
      <c r="BR97" s="100">
        <v>5</v>
      </c>
      <c r="BS97" s="100">
        <v>9144</v>
      </c>
      <c r="BT97" s="100">
        <v>6</v>
      </c>
      <c r="BU97" s="100">
        <v>10972.8</v>
      </c>
      <c r="BV97" s="100">
        <v>4</v>
      </c>
      <c r="BW97" s="100">
        <v>7315.2</v>
      </c>
      <c r="BX97" s="100">
        <v>4.0052044375522087</v>
      </c>
      <c r="BY97" s="100">
        <v>7324.7178753954786</v>
      </c>
      <c r="BZ97" s="100">
        <v>4.8459288830384635</v>
      </c>
      <c r="CA97" s="100">
        <v>8862.234741300741</v>
      </c>
      <c r="CB97" s="100">
        <v>4.829214552103319</v>
      </c>
      <c r="CC97" s="100">
        <v>8831.6675728865503</v>
      </c>
      <c r="CD97" s="100">
        <v>6.3333576774457141</v>
      </c>
      <c r="CE97" s="100">
        <v>11582.444520512721</v>
      </c>
      <c r="CF97" s="100">
        <v>14.619599592583633</v>
      </c>
      <c r="CG97" s="100">
        <v>26736.323734916947</v>
      </c>
      <c r="CH97" s="100">
        <v>25</v>
      </c>
      <c r="CI97" s="100">
        <v>45720</v>
      </c>
      <c r="CJ97" s="100">
        <v>15</v>
      </c>
      <c r="CK97" s="100">
        <v>27432</v>
      </c>
      <c r="CL97" s="100">
        <v>18.707907742614388</v>
      </c>
      <c r="CM97" s="100">
        <v>34213.021679693193</v>
      </c>
      <c r="CN97" s="100">
        <v>28</v>
      </c>
      <c r="CO97" s="100">
        <v>51206.400000000001</v>
      </c>
      <c r="CP97" s="100">
        <v>35</v>
      </c>
      <c r="CQ97" s="100">
        <v>64008</v>
      </c>
      <c r="CR97" s="100">
        <v>46.335108831959325</v>
      </c>
      <c r="CS97" s="100">
        <v>84737.647031887216</v>
      </c>
      <c r="CT97" s="100">
        <v>52.238378219297211</v>
      </c>
      <c r="CU97" s="100">
        <v>95533.546087450741</v>
      </c>
    </row>
    <row r="98" spans="2:99">
      <c r="C98" s="99" t="s">
        <v>264</v>
      </c>
      <c r="D98" s="100">
        <v>5</v>
      </c>
      <c r="E98" s="100">
        <v>6318</v>
      </c>
      <c r="F98" s="100">
        <v>3</v>
      </c>
      <c r="G98" s="100">
        <v>3790.7999999999997</v>
      </c>
      <c r="H98" s="100">
        <v>4</v>
      </c>
      <c r="I98" s="100">
        <v>5054.3999999999996</v>
      </c>
      <c r="J98" s="100">
        <v>6</v>
      </c>
      <c r="K98" s="100">
        <v>7581.5999999999995</v>
      </c>
      <c r="L98" s="100">
        <v>9.7040972443029929</v>
      </c>
      <c r="M98" s="100">
        <v>12262.097277901261</v>
      </c>
      <c r="N98" s="100">
        <v>9.5866571281699553</v>
      </c>
      <c r="O98" s="100">
        <v>12113.699947155555</v>
      </c>
      <c r="P98" s="100">
        <v>7.5754437664217189</v>
      </c>
      <c r="Q98" s="100">
        <v>9572.3307432504826</v>
      </c>
      <c r="R98" s="100">
        <v>11.526004376985362</v>
      </c>
      <c r="S98" s="100">
        <v>14564.259130758703</v>
      </c>
      <c r="T98" s="100">
        <v>30.321235805762427</v>
      </c>
      <c r="U98" s="100">
        <v>38313.913564161398</v>
      </c>
      <c r="V98" s="100">
        <v>17.497815715926368</v>
      </c>
      <c r="W98" s="100">
        <v>22110.239938644558</v>
      </c>
      <c r="X98" s="100">
        <v>22.54254835689974</v>
      </c>
      <c r="Y98" s="100">
        <v>28484.764103778511</v>
      </c>
      <c r="Z98" s="100">
        <v>27.484415398032024</v>
      </c>
      <c r="AA98" s="100">
        <v>34729.307296953266</v>
      </c>
      <c r="AB98" s="100">
        <v>6.3135024748360431</v>
      </c>
      <c r="AC98" s="100">
        <v>7977.7417272028233</v>
      </c>
      <c r="AD98" s="100">
        <v>7.4422235285969363</v>
      </c>
      <c r="AE98" s="100">
        <v>9403.9936507350885</v>
      </c>
      <c r="AF98" s="100">
        <v>9.3861002652257319</v>
      </c>
      <c r="AG98" s="100">
        <v>11860.276295139234</v>
      </c>
      <c r="AH98" s="100">
        <v>6.4295466780387436</v>
      </c>
      <c r="AI98" s="100">
        <v>8124.3751823697557</v>
      </c>
      <c r="AJ98" s="100">
        <v>8.38544129611636</v>
      </c>
      <c r="AK98" s="100">
        <v>10595.843621772632</v>
      </c>
      <c r="AL98" s="100">
        <v>8.2006181397800972</v>
      </c>
      <c r="AM98" s="100">
        <v>10362.301081426131</v>
      </c>
      <c r="AN98" s="100">
        <v>8.2287996850912535</v>
      </c>
      <c r="AO98" s="100">
        <v>10397.911282081308</v>
      </c>
      <c r="AP98" s="100">
        <v>13.409463417354864</v>
      </c>
      <c r="AQ98" s="100">
        <v>16944.197974169605</v>
      </c>
      <c r="AR98" s="100">
        <v>12.492914374169059</v>
      </c>
      <c r="AS98" s="100">
        <v>15786.046603200022</v>
      </c>
      <c r="AT98" s="100">
        <v>17</v>
      </c>
      <c r="AU98" s="100">
        <v>21481.199999999997</v>
      </c>
      <c r="AV98" s="100">
        <v>17.109514715567016</v>
      </c>
      <c r="AW98" s="100">
        <v>21619.582794590478</v>
      </c>
      <c r="AX98" s="100">
        <v>12.712300773221342</v>
      </c>
      <c r="AY98" s="100">
        <v>16063.263257042487</v>
      </c>
      <c r="AZ98" s="100">
        <v>4.4141824209964078</v>
      </c>
      <c r="BA98" s="100">
        <v>5577.7609071710604</v>
      </c>
      <c r="BB98" s="100">
        <v>5.3245359642455838</v>
      </c>
      <c r="BC98" s="100">
        <v>6728.0836444207189</v>
      </c>
      <c r="BD98" s="100">
        <v>5.534286471062912</v>
      </c>
      <c r="BE98" s="100">
        <v>6993.124384835095</v>
      </c>
      <c r="BF98" s="100">
        <v>5.4940465694832588</v>
      </c>
      <c r="BG98" s="100">
        <v>6942.277245199045</v>
      </c>
      <c r="BH98" s="100">
        <v>22.800269166352368</v>
      </c>
      <c r="BI98" s="100">
        <v>28810.420118602851</v>
      </c>
      <c r="BJ98" s="100">
        <v>29.564344489298353</v>
      </c>
      <c r="BK98" s="100">
        <v>37357.505696677399</v>
      </c>
      <c r="BL98" s="100">
        <v>16.487364589238219</v>
      </c>
      <c r="BM98" s="100">
        <v>20833.43389496141</v>
      </c>
      <c r="BN98" s="100">
        <v>21</v>
      </c>
      <c r="BO98" s="100">
        <v>26535.599999999999</v>
      </c>
      <c r="BP98" s="100">
        <v>5</v>
      </c>
      <c r="BQ98" s="100">
        <v>6318</v>
      </c>
      <c r="BR98" s="100">
        <v>5</v>
      </c>
      <c r="BS98" s="100">
        <v>6318</v>
      </c>
      <c r="BT98" s="100">
        <v>7</v>
      </c>
      <c r="BU98" s="100">
        <v>8845.1999999999989</v>
      </c>
      <c r="BV98" s="100">
        <v>4</v>
      </c>
      <c r="BW98" s="100">
        <v>5054.3999999999996</v>
      </c>
      <c r="BX98" s="100">
        <v>5.1363180598416278</v>
      </c>
      <c r="BY98" s="100">
        <v>6490.2515004158804</v>
      </c>
      <c r="BZ98" s="100">
        <v>5.7613359947346172</v>
      </c>
      <c r="CA98" s="100">
        <v>7280.0241629466618</v>
      </c>
      <c r="CB98" s="100">
        <v>4.9674169774538717</v>
      </c>
      <c r="CC98" s="100">
        <v>6276.8280927107116</v>
      </c>
      <c r="CD98" s="100">
        <v>7.3750251048658928</v>
      </c>
      <c r="CE98" s="100">
        <v>9319.0817225085411</v>
      </c>
      <c r="CF98" s="100">
        <v>13</v>
      </c>
      <c r="CG98" s="100">
        <v>16426.8</v>
      </c>
      <c r="CH98" s="100">
        <v>28.148063069729972</v>
      </c>
      <c r="CI98" s="100">
        <v>35567.89249491079</v>
      </c>
      <c r="CJ98" s="100">
        <v>14</v>
      </c>
      <c r="CK98" s="100">
        <v>17690.399999999998</v>
      </c>
      <c r="CL98" s="100">
        <v>19.905926031613159</v>
      </c>
      <c r="CM98" s="100">
        <v>25153.128133546386</v>
      </c>
      <c r="CN98" s="100">
        <v>36</v>
      </c>
      <c r="CO98" s="100">
        <v>45489.599999999999</v>
      </c>
      <c r="CP98" s="100">
        <v>34</v>
      </c>
      <c r="CQ98" s="100">
        <v>42962.399999999994</v>
      </c>
      <c r="CR98" s="100">
        <v>53.397941737951697</v>
      </c>
      <c r="CS98" s="100">
        <v>67473.639180075756</v>
      </c>
      <c r="CT98" s="100">
        <v>63.238378219297211</v>
      </c>
      <c r="CU98" s="100">
        <v>79908.014717903949</v>
      </c>
    </row>
    <row r="99" spans="2:99">
      <c r="C99" s="99" t="s">
        <v>265</v>
      </c>
      <c r="D99" s="100">
        <v>4</v>
      </c>
      <c r="E99" s="100">
        <v>21926.399999999998</v>
      </c>
      <c r="F99" s="100">
        <v>3</v>
      </c>
      <c r="G99" s="100">
        <v>16444.8</v>
      </c>
      <c r="H99" s="100">
        <v>3</v>
      </c>
      <c r="I99" s="100">
        <v>16444.8</v>
      </c>
      <c r="J99" s="100">
        <v>4</v>
      </c>
      <c r="K99" s="100">
        <v>21926.399999999998</v>
      </c>
      <c r="L99" s="100">
        <v>7.5280729332272447</v>
      </c>
      <c r="M99" s="100">
        <v>41265.884590778463</v>
      </c>
      <c r="N99" s="100">
        <v>7.451274713976888</v>
      </c>
      <c r="O99" s="100">
        <v>40844.907472135703</v>
      </c>
      <c r="P99" s="100">
        <v>5.4426490510936301</v>
      </c>
      <c r="Q99" s="100">
        <v>29834.425038474841</v>
      </c>
      <c r="R99" s="100">
        <v>8.4821706789032483</v>
      </c>
      <c r="S99" s="100">
        <v>46495.866793476038</v>
      </c>
      <c r="T99" s="100">
        <v>15.249850071148552</v>
      </c>
      <c r="U99" s="100">
        <v>83593.578150007903</v>
      </c>
      <c r="V99" s="100">
        <v>11.344641649487485</v>
      </c>
      <c r="W99" s="100">
        <v>62186.78766583059</v>
      </c>
      <c r="X99" s="100">
        <v>14.470208575979775</v>
      </c>
      <c r="Y99" s="100">
        <v>79319.895330090731</v>
      </c>
      <c r="Z99" s="100">
        <v>17.40988995218094</v>
      </c>
      <c r="AA99" s="100">
        <v>95434.052761875035</v>
      </c>
      <c r="AB99" s="100">
        <v>4.2565020248658536</v>
      </c>
      <c r="AC99" s="100">
        <v>23332.441499504661</v>
      </c>
      <c r="AD99" s="100">
        <v>4.3537788228775485</v>
      </c>
      <c r="AE99" s="100">
        <v>23865.673995485566</v>
      </c>
      <c r="AF99" s="100">
        <v>6.2673001836178148</v>
      </c>
      <c r="AG99" s="100">
        <v>34354.83268651941</v>
      </c>
      <c r="AH99" s="100">
        <v>4.3375009613161559</v>
      </c>
      <c r="AI99" s="100">
        <v>23776.445269550637</v>
      </c>
      <c r="AJ99" s="100">
        <v>6.2803209426300795</v>
      </c>
      <c r="AK99" s="100">
        <v>34426.207279121038</v>
      </c>
      <c r="AL99" s="100">
        <v>6.1671817831500801</v>
      </c>
      <c r="AM99" s="100">
        <v>33806.023662515479</v>
      </c>
      <c r="AN99" s="100">
        <v>6.1759997577625025</v>
      </c>
      <c r="AO99" s="100">
        <v>33854.360272150931</v>
      </c>
      <c r="AP99" s="100">
        <v>8.2586084741188621</v>
      </c>
      <c r="AQ99" s="100">
        <v>45270.388211729951</v>
      </c>
      <c r="AR99" s="100">
        <v>8.4271924576131845</v>
      </c>
      <c r="AS99" s="100">
        <v>46194.498175652428</v>
      </c>
      <c r="AT99" s="100">
        <v>11</v>
      </c>
      <c r="AU99" s="100">
        <v>60297.599999999991</v>
      </c>
      <c r="AV99" s="100">
        <v>10.868315864356793</v>
      </c>
      <c r="AW99" s="100">
        <v>59575.76024205819</v>
      </c>
      <c r="AX99" s="100">
        <v>7.4955135813713687</v>
      </c>
      <c r="AY99" s="100">
        <v>41087.407247645293</v>
      </c>
      <c r="AZ99" s="100">
        <v>3.3313459367971259</v>
      </c>
      <c r="BA99" s="100">
        <v>18261.105887147125</v>
      </c>
      <c r="BB99" s="100">
        <v>5.2318114030325598</v>
      </c>
      <c r="BC99" s="100">
        <v>28678.697386863278</v>
      </c>
      <c r="BD99" s="100">
        <v>4.4452387258857602</v>
      </c>
      <c r="BE99" s="100">
        <v>24367.02059981538</v>
      </c>
      <c r="BF99" s="100">
        <v>3.4528760220263202</v>
      </c>
      <c r="BG99" s="100">
        <v>18927.285202339473</v>
      </c>
      <c r="BH99" s="100">
        <v>13.504517517917797</v>
      </c>
      <c r="BI99" s="100">
        <v>74026.363226218193</v>
      </c>
      <c r="BJ99" s="100">
        <v>14.399744013253001</v>
      </c>
      <c r="BK99" s="100">
        <v>78933.636783047637</v>
      </c>
      <c r="BL99" s="100">
        <v>10.313305807367426</v>
      </c>
      <c r="BM99" s="100">
        <v>56533.417113665273</v>
      </c>
      <c r="BN99" s="100">
        <v>14</v>
      </c>
      <c r="BO99" s="100">
        <v>76742.399999999994</v>
      </c>
      <c r="BP99" s="100">
        <v>3</v>
      </c>
      <c r="BQ99" s="100">
        <v>16444.8</v>
      </c>
      <c r="BR99" s="100">
        <v>4</v>
      </c>
      <c r="BS99" s="100">
        <v>21926.399999999998</v>
      </c>
      <c r="BT99" s="100">
        <v>5.5857946375007304</v>
      </c>
      <c r="BU99" s="100">
        <v>30619.091884924001</v>
      </c>
      <c r="BV99" s="100">
        <v>3</v>
      </c>
      <c r="BW99" s="100">
        <v>16444.8</v>
      </c>
      <c r="BX99" s="100">
        <v>3.6555681114470926</v>
      </c>
      <c r="BY99" s="100">
        <v>20038.36215970838</v>
      </c>
      <c r="BZ99" s="100">
        <v>3.507557329823078</v>
      </c>
      <c r="CA99" s="100">
        <v>19227.026259158181</v>
      </c>
      <c r="CB99" s="100">
        <v>3.6910121267527658</v>
      </c>
      <c r="CC99" s="100">
        <v>20232.652074007958</v>
      </c>
      <c r="CD99" s="100">
        <v>4.8750159758237501</v>
      </c>
      <c r="CE99" s="100">
        <v>26722.887573075466</v>
      </c>
      <c r="CF99" s="100">
        <v>10.008930893740624</v>
      </c>
      <c r="CG99" s="100">
        <v>54864.955587128599</v>
      </c>
      <c r="CH99" s="100">
        <v>17.177970070497082</v>
      </c>
      <c r="CI99" s="100">
        <v>94162.760738436802</v>
      </c>
      <c r="CJ99" s="100">
        <v>10</v>
      </c>
      <c r="CK99" s="100">
        <v>54815.999999999993</v>
      </c>
      <c r="CL99" s="100">
        <v>14.064348303368387</v>
      </c>
      <c r="CM99" s="100">
        <v>77095.131659744147</v>
      </c>
      <c r="CN99" s="100">
        <v>17</v>
      </c>
      <c r="CO99" s="100">
        <v>93187.199999999997</v>
      </c>
      <c r="CP99" s="100">
        <v>17</v>
      </c>
      <c r="CQ99" s="100">
        <v>93187.199999999997</v>
      </c>
      <c r="CR99" s="100">
        <v>27.272275925966952</v>
      </c>
      <c r="CS99" s="100">
        <v>149495.70771578042</v>
      </c>
      <c r="CT99" s="100">
        <v>31.173365977670702</v>
      </c>
      <c r="CU99" s="100">
        <v>170879.92294319969</v>
      </c>
    </row>
    <row r="100" spans="2:99">
      <c r="C100" s="99" t="s">
        <v>266</v>
      </c>
      <c r="D100" s="100">
        <v>5</v>
      </c>
      <c r="E100" s="100">
        <v>8111.9999999999991</v>
      </c>
      <c r="F100" s="100">
        <v>3</v>
      </c>
      <c r="G100" s="100">
        <v>4867.2</v>
      </c>
      <c r="H100" s="100">
        <v>3</v>
      </c>
      <c r="I100" s="100">
        <v>4867.2</v>
      </c>
      <c r="J100" s="100">
        <v>6</v>
      </c>
      <c r="K100" s="100">
        <v>9734.4</v>
      </c>
      <c r="L100" s="100">
        <v>8.6600911665340554</v>
      </c>
      <c r="M100" s="100">
        <v>14050.13190858485</v>
      </c>
      <c r="N100" s="100">
        <v>9.6317845995676432</v>
      </c>
      <c r="O100" s="100">
        <v>15626.607334338543</v>
      </c>
      <c r="P100" s="100">
        <v>8.5754437664217189</v>
      </c>
      <c r="Q100" s="100">
        <v>13912.799966642595</v>
      </c>
      <c r="R100" s="100">
        <v>9.5698380750674747</v>
      </c>
      <c r="S100" s="100">
        <v>15526.10529298947</v>
      </c>
      <c r="T100" s="100">
        <v>28.321235805762427</v>
      </c>
      <c r="U100" s="100">
        <v>45948.37297126896</v>
      </c>
      <c r="V100" s="100">
        <v>17.459522199316645</v>
      </c>
      <c r="W100" s="100">
        <v>28326.328816171321</v>
      </c>
      <c r="X100" s="100">
        <v>24.54254835689974</v>
      </c>
      <c r="Y100" s="100">
        <v>39817.830454234136</v>
      </c>
      <c r="Z100" s="100">
        <v>27.484415398032024</v>
      </c>
      <c r="AA100" s="100">
        <v>44590.715541767153</v>
      </c>
      <c r="AB100" s="100">
        <v>6.2850022498509484</v>
      </c>
      <c r="AC100" s="100">
        <v>10196.787650158178</v>
      </c>
      <c r="AD100" s="100">
        <v>6.4717050971700649</v>
      </c>
      <c r="AE100" s="100">
        <v>10499.694349648713</v>
      </c>
      <c r="AF100" s="100">
        <v>9.2970002040197937</v>
      </c>
      <c r="AG100" s="100">
        <v>15083.453131001712</v>
      </c>
      <c r="AH100" s="100">
        <v>6.4602285836129401</v>
      </c>
      <c r="AI100" s="100">
        <v>10481.074854053633</v>
      </c>
      <c r="AJ100" s="100">
        <v>8.315361060458839</v>
      </c>
      <c r="AK100" s="100">
        <v>13490.841784488419</v>
      </c>
      <c r="AL100" s="100">
        <v>8.2340544964101134</v>
      </c>
      <c r="AM100" s="100">
        <v>13358.930014975767</v>
      </c>
      <c r="AN100" s="100">
        <v>8.2287996850912535</v>
      </c>
      <c r="AO100" s="100">
        <v>13350.404609092049</v>
      </c>
      <c r="AP100" s="100">
        <v>12.36636200500172</v>
      </c>
      <c r="AQ100" s="100">
        <v>20063.185716914788</v>
      </c>
      <c r="AR100" s="100">
        <v>13.460053415891121</v>
      </c>
      <c r="AS100" s="100">
        <v>21837.590661941751</v>
      </c>
      <c r="AT100" s="100">
        <v>16</v>
      </c>
      <c r="AU100" s="100">
        <v>25958.399999999998</v>
      </c>
      <c r="AV100" s="100">
        <v>16.964795404840881</v>
      </c>
      <c r="AW100" s="100">
        <v>27523.684064813842</v>
      </c>
      <c r="AX100" s="100">
        <v>11.774239970892763</v>
      </c>
      <c r="AY100" s="100">
        <v>19102.526928776417</v>
      </c>
      <c r="AZ100" s="100">
        <v>4.4556006630960479</v>
      </c>
      <c r="BA100" s="100">
        <v>7228.7665158070276</v>
      </c>
      <c r="BB100" s="100">
        <v>6.3245359642455838</v>
      </c>
      <c r="BC100" s="100">
        <v>10260.927148392035</v>
      </c>
      <c r="BD100" s="100">
        <v>4.4897625984743357</v>
      </c>
      <c r="BE100" s="100">
        <v>7284.1908397647612</v>
      </c>
      <c r="BF100" s="100">
        <v>5.4528760220263202</v>
      </c>
      <c r="BG100" s="100">
        <v>8846.7460581355008</v>
      </c>
      <c r="BH100" s="100">
        <v>22.817666322142635</v>
      </c>
      <c r="BI100" s="100">
        <v>37019.381841044211</v>
      </c>
      <c r="BJ100" s="100">
        <v>25.611373196739883</v>
      </c>
      <c r="BK100" s="100">
        <v>41551.891874390785</v>
      </c>
      <c r="BL100" s="100">
        <v>15.46995871105114</v>
      </c>
      <c r="BM100" s="100">
        <v>25098.461012809366</v>
      </c>
      <c r="BN100" s="100">
        <v>21</v>
      </c>
      <c r="BO100" s="100">
        <v>34070.399999999994</v>
      </c>
      <c r="BP100" s="100">
        <v>5</v>
      </c>
      <c r="BQ100" s="100">
        <v>8111.9999999999991</v>
      </c>
      <c r="BR100" s="100">
        <v>5</v>
      </c>
      <c r="BS100" s="100">
        <v>8111.9999999999991</v>
      </c>
      <c r="BT100" s="100">
        <v>7</v>
      </c>
      <c r="BU100" s="100">
        <v>11356.8</v>
      </c>
      <c r="BV100" s="100">
        <v>4</v>
      </c>
      <c r="BW100" s="100">
        <v>6489.5999999999995</v>
      </c>
      <c r="BX100" s="100">
        <v>4.0489089783153478</v>
      </c>
      <c r="BY100" s="100">
        <v>6568.9499264188198</v>
      </c>
      <c r="BZ100" s="100">
        <v>4.7613359947346172</v>
      </c>
      <c r="CA100" s="100">
        <v>7724.7915178574422</v>
      </c>
      <c r="CB100" s="100">
        <v>4.8752820272201696</v>
      </c>
      <c r="CC100" s="100">
        <v>7909.6575609620022</v>
      </c>
      <c r="CD100" s="100">
        <v>6.3750251048658928</v>
      </c>
      <c r="CE100" s="100">
        <v>10342.840730134423</v>
      </c>
      <c r="CF100" s="100">
        <v>13</v>
      </c>
      <c r="CG100" s="100">
        <v>21091.199999999997</v>
      </c>
      <c r="CH100" s="100">
        <v>21</v>
      </c>
      <c r="CI100" s="100">
        <v>34070.399999999994</v>
      </c>
      <c r="CJ100" s="100">
        <v>16</v>
      </c>
      <c r="CK100" s="100">
        <v>25958.399999999998</v>
      </c>
      <c r="CL100" s="100">
        <v>19.83166917323862</v>
      </c>
      <c r="CM100" s="100">
        <v>32174.900066662332</v>
      </c>
      <c r="CN100" s="100">
        <v>30</v>
      </c>
      <c r="CO100" s="100">
        <v>48671.999999999993</v>
      </c>
      <c r="CP100" s="100">
        <v>34</v>
      </c>
      <c r="CQ100" s="100">
        <v>55161.599999999999</v>
      </c>
      <c r="CR100" s="100">
        <v>50.335108831959325</v>
      </c>
      <c r="CS100" s="100">
        <v>81663.680568970798</v>
      </c>
      <c r="CT100" s="100">
        <v>56.260048966506048</v>
      </c>
      <c r="CU100" s="100">
        <v>91276.3034432594</v>
      </c>
    </row>
    <row r="101" spans="2:99">
      <c r="C101" s="99" t="s">
        <v>267</v>
      </c>
      <c r="D101" s="100">
        <v>5</v>
      </c>
      <c r="E101" s="100">
        <v>5951.9999999999991</v>
      </c>
      <c r="F101" s="100">
        <v>3</v>
      </c>
      <c r="G101" s="100">
        <v>3571.2</v>
      </c>
      <c r="H101" s="100">
        <v>3</v>
      </c>
      <c r="I101" s="100">
        <v>3571.2</v>
      </c>
      <c r="J101" s="100">
        <v>5</v>
      </c>
      <c r="K101" s="100">
        <v>5951.9999999999991</v>
      </c>
      <c r="L101" s="100">
        <v>9.6600911665340554</v>
      </c>
      <c r="M101" s="100">
        <v>11499.372524642138</v>
      </c>
      <c r="N101" s="100">
        <v>10.676912070965333</v>
      </c>
      <c r="O101" s="100">
        <v>12709.796129277131</v>
      </c>
      <c r="P101" s="100">
        <v>9.6197086715310824</v>
      </c>
      <c r="Q101" s="100">
        <v>11451.301202590599</v>
      </c>
      <c r="R101" s="100">
        <v>10.526004376985362</v>
      </c>
      <c r="S101" s="100">
        <v>12530.155610363374</v>
      </c>
      <c r="T101" s="100">
        <v>26.356928673069362</v>
      </c>
      <c r="U101" s="100">
        <v>31375.287892421766</v>
      </c>
      <c r="V101" s="100">
        <v>18.421228682706925</v>
      </c>
      <c r="W101" s="100">
        <v>21928.630623894322</v>
      </c>
      <c r="X101" s="100">
        <v>25.506378466439759</v>
      </c>
      <c r="Y101" s="100">
        <v>30362.792926449885</v>
      </c>
      <c r="Z101" s="100">
        <v>28.484415398032024</v>
      </c>
      <c r="AA101" s="100">
        <v>33907.848089817315</v>
      </c>
      <c r="AB101" s="100">
        <v>6.2850022498509484</v>
      </c>
      <c r="AC101" s="100">
        <v>7481.6666782225684</v>
      </c>
      <c r="AD101" s="100">
        <v>7.4127419600238067</v>
      </c>
      <c r="AE101" s="100">
        <v>8824.1280292123392</v>
      </c>
      <c r="AF101" s="100">
        <v>8.3564002448237531</v>
      </c>
      <c r="AG101" s="100">
        <v>9947.458851438194</v>
      </c>
      <c r="AH101" s="100">
        <v>6.4295466780387436</v>
      </c>
      <c r="AI101" s="100">
        <v>7653.7323655373193</v>
      </c>
      <c r="AJ101" s="100">
        <v>8.3504011782875995</v>
      </c>
      <c r="AK101" s="100">
        <v>9940.3175626335578</v>
      </c>
      <c r="AL101" s="100">
        <v>8.2340544964101134</v>
      </c>
      <c r="AM101" s="100">
        <v>9801.8184725265983</v>
      </c>
      <c r="AN101" s="100">
        <v>9.2463996608675032</v>
      </c>
      <c r="AO101" s="100">
        <v>11006.914156296674</v>
      </c>
      <c r="AP101" s="100">
        <v>12.409463417354864</v>
      </c>
      <c r="AQ101" s="100">
        <v>14772.225252019229</v>
      </c>
      <c r="AR101" s="100">
        <v>12.59149724900287</v>
      </c>
      <c r="AS101" s="100">
        <v>14988.918325213015</v>
      </c>
      <c r="AT101" s="100">
        <v>15</v>
      </c>
      <c r="AU101" s="100">
        <v>17855.999999999996</v>
      </c>
      <c r="AV101" s="100">
        <v>19.205994256051103</v>
      </c>
      <c r="AW101" s="100">
        <v>22862.81556240323</v>
      </c>
      <c r="AX101" s="100">
        <v>12.712300773221342</v>
      </c>
      <c r="AY101" s="100">
        <v>15132.722840442684</v>
      </c>
      <c r="AZ101" s="100">
        <v>4.4556006630960479</v>
      </c>
      <c r="BA101" s="100">
        <v>5303.9470293495351</v>
      </c>
      <c r="BB101" s="100">
        <v>6.3245359642455838</v>
      </c>
      <c r="BC101" s="100">
        <v>7528.7276118379423</v>
      </c>
      <c r="BD101" s="100">
        <v>5.4897625984743357</v>
      </c>
      <c r="BE101" s="100">
        <v>6535.0133972238482</v>
      </c>
      <c r="BF101" s="100">
        <v>5.4940465694832588</v>
      </c>
      <c r="BG101" s="100">
        <v>6540.1130363128705</v>
      </c>
      <c r="BH101" s="100">
        <v>26.887254945303713</v>
      </c>
      <c r="BI101" s="100">
        <v>32006.588286889535</v>
      </c>
      <c r="BJ101" s="100">
        <v>27.634887550460647</v>
      </c>
      <c r="BK101" s="100">
        <v>32896.570140068354</v>
      </c>
      <c r="BL101" s="100">
        <v>17.504770467425299</v>
      </c>
      <c r="BM101" s="100">
        <v>20837.678764423075</v>
      </c>
      <c r="BN101" s="100">
        <v>24</v>
      </c>
      <c r="BO101" s="100">
        <v>28569.599999999999</v>
      </c>
      <c r="BP101" s="100">
        <v>5</v>
      </c>
      <c r="BQ101" s="100">
        <v>5951.9999999999991</v>
      </c>
      <c r="BR101" s="100">
        <v>5</v>
      </c>
      <c r="BS101" s="100">
        <v>5951.9999999999991</v>
      </c>
      <c r="BT101" s="100">
        <v>6</v>
      </c>
      <c r="BU101" s="100">
        <v>7142.4</v>
      </c>
      <c r="BV101" s="100">
        <v>4</v>
      </c>
      <c r="BW101" s="100">
        <v>4761.5999999999995</v>
      </c>
      <c r="BX101" s="100">
        <v>3.9614998967890691</v>
      </c>
      <c r="BY101" s="100">
        <v>4715.7694771377073</v>
      </c>
      <c r="BZ101" s="100">
        <v>5.8036324388865399</v>
      </c>
      <c r="CA101" s="100">
        <v>6908.6440552505364</v>
      </c>
      <c r="CB101" s="100">
        <v>4.9213495023370211</v>
      </c>
      <c r="CC101" s="100">
        <v>5858.3744475819894</v>
      </c>
      <c r="CD101" s="100">
        <v>6.3750251048658928</v>
      </c>
      <c r="CE101" s="100">
        <v>7588.8298848323575</v>
      </c>
      <c r="CF101" s="100">
        <v>15</v>
      </c>
      <c r="CG101" s="100">
        <v>17855.999999999996</v>
      </c>
      <c r="CH101" s="100">
        <v>24</v>
      </c>
      <c r="CI101" s="100">
        <v>28569.599999999999</v>
      </c>
      <c r="CJ101" s="100">
        <v>17</v>
      </c>
      <c r="CK101" s="100">
        <v>20236.8</v>
      </c>
      <c r="CL101" s="100">
        <v>21.930678317738003</v>
      </c>
      <c r="CM101" s="100">
        <v>26106.279469435318</v>
      </c>
      <c r="CN101" s="100">
        <v>37</v>
      </c>
      <c r="CO101" s="100">
        <v>44044.799999999996</v>
      </c>
      <c r="CP101" s="100">
        <v>38</v>
      </c>
      <c r="CQ101" s="100">
        <v>45235.199999999997</v>
      </c>
      <c r="CR101" s="100">
        <v>51.356053133956785</v>
      </c>
      <c r="CS101" s="100">
        <v>61134.245650662146</v>
      </c>
      <c r="CT101" s="100">
        <v>62.281719713714892</v>
      </c>
      <c r="CU101" s="100">
        <v>74140.159147206199</v>
      </c>
    </row>
    <row r="102" spans="2:99">
      <c r="C102" s="99" t="s">
        <v>268</v>
      </c>
      <c r="D102" s="100">
        <v>4</v>
      </c>
      <c r="E102" s="100">
        <v>7756.7999999999993</v>
      </c>
      <c r="F102" s="100">
        <v>4</v>
      </c>
      <c r="G102" s="100">
        <v>7756.7999999999993</v>
      </c>
      <c r="H102" s="100">
        <v>4</v>
      </c>
      <c r="I102" s="100">
        <v>7756.7999999999993</v>
      </c>
      <c r="J102" s="100">
        <v>6</v>
      </c>
      <c r="K102" s="100">
        <v>11635.199999999999</v>
      </c>
      <c r="L102" s="100">
        <v>9.6600911665340554</v>
      </c>
      <c r="M102" s="100">
        <v>18732.848790142838</v>
      </c>
      <c r="N102" s="100">
        <v>9.6317845995676432</v>
      </c>
      <c r="O102" s="100">
        <v>18677.956695481571</v>
      </c>
      <c r="P102" s="100">
        <v>7.6197086715310816</v>
      </c>
      <c r="Q102" s="100">
        <v>14776.139055833071</v>
      </c>
      <c r="R102" s="100">
        <v>9.5698380750674747</v>
      </c>
      <c r="S102" s="100">
        <v>18557.829995170847</v>
      </c>
      <c r="T102" s="100">
        <v>24.356928673069362</v>
      </c>
      <c r="U102" s="100">
        <v>47232.956082816105</v>
      </c>
      <c r="V102" s="100">
        <v>15.421228682706927</v>
      </c>
      <c r="W102" s="100">
        <v>29904.846661505271</v>
      </c>
      <c r="X102" s="100">
        <v>20.506378466439759</v>
      </c>
      <c r="Y102" s="100">
        <v>39765.969122119976</v>
      </c>
      <c r="Z102" s="100">
        <v>25.558940843883104</v>
      </c>
      <c r="AA102" s="100">
        <v>49563.898084458109</v>
      </c>
      <c r="AB102" s="100">
        <v>6.2850022498509484</v>
      </c>
      <c r="AC102" s="100">
        <v>12187.876362910958</v>
      </c>
      <c r="AD102" s="100">
        <v>6.4127419600238067</v>
      </c>
      <c r="AE102" s="100">
        <v>12435.589208878166</v>
      </c>
      <c r="AF102" s="100">
        <v>8.2970002040197937</v>
      </c>
      <c r="AG102" s="100">
        <v>16089.542795635183</v>
      </c>
      <c r="AH102" s="100">
        <v>5.4295466780387436</v>
      </c>
      <c r="AI102" s="100">
        <v>10528.976918052731</v>
      </c>
      <c r="AJ102" s="100">
        <v>7.3504011782875995</v>
      </c>
      <c r="AK102" s="100">
        <v>14253.897964935311</v>
      </c>
      <c r="AL102" s="100">
        <v>8.2173363180951053</v>
      </c>
      <c r="AM102" s="100">
        <v>15935.058588050028</v>
      </c>
      <c r="AN102" s="100">
        <v>8.2111997093150038</v>
      </c>
      <c r="AO102" s="100">
        <v>15923.158476303654</v>
      </c>
      <c r="AP102" s="100">
        <v>13.387912711178293</v>
      </c>
      <c r="AQ102" s="100">
        <v>25961.840329516945</v>
      </c>
      <c r="AR102" s="100">
        <v>11.460053415891121</v>
      </c>
      <c r="AS102" s="100">
        <v>22223.335584096061</v>
      </c>
      <c r="AT102" s="100">
        <v>15</v>
      </c>
      <c r="AU102" s="100">
        <v>29087.999999999996</v>
      </c>
      <c r="AV102" s="100">
        <v>16.964795404840881</v>
      </c>
      <c r="AW102" s="100">
        <v>32898.131249067432</v>
      </c>
      <c r="AX102" s="100">
        <v>11.650361575549923</v>
      </c>
      <c r="AY102" s="100">
        <v>22592.381167306408</v>
      </c>
      <c r="AZ102" s="100">
        <v>4.4141824209964078</v>
      </c>
      <c r="BA102" s="100">
        <v>8559.9825507962323</v>
      </c>
      <c r="BB102" s="100">
        <v>6.2781736836390714</v>
      </c>
      <c r="BC102" s="100">
        <v>12174.634407312886</v>
      </c>
      <c r="BD102" s="100">
        <v>4.4452387258857602</v>
      </c>
      <c r="BE102" s="100">
        <v>8620.2069372376645</v>
      </c>
      <c r="BF102" s="100">
        <v>4.4940465694832588</v>
      </c>
      <c r="BG102" s="100">
        <v>8714.8551075419346</v>
      </c>
      <c r="BH102" s="100">
        <v>20.782872010562098</v>
      </c>
      <c r="BI102" s="100">
        <v>40302.145402882015</v>
      </c>
      <c r="BJ102" s="100">
        <v>25.54083013557759</v>
      </c>
      <c r="BK102" s="100">
        <v>49528.777798912059</v>
      </c>
      <c r="BL102" s="100">
        <v>16.487364589238219</v>
      </c>
      <c r="BM102" s="100">
        <v>31972.297411450749</v>
      </c>
      <c r="BN102" s="100">
        <v>20</v>
      </c>
      <c r="BO102" s="100">
        <v>38784</v>
      </c>
      <c r="BP102" s="100">
        <v>5</v>
      </c>
      <c r="BQ102" s="100">
        <v>9696</v>
      </c>
      <c r="BR102" s="100">
        <v>5</v>
      </c>
      <c r="BS102" s="100">
        <v>9696</v>
      </c>
      <c r="BT102" s="100">
        <v>7.800586004584332</v>
      </c>
      <c r="BU102" s="100">
        <v>15126.896380089935</v>
      </c>
      <c r="BV102" s="100">
        <v>4</v>
      </c>
      <c r="BW102" s="100">
        <v>7756.7999999999993</v>
      </c>
      <c r="BX102" s="100">
        <v>4.8740908152627904</v>
      </c>
      <c r="BY102" s="100">
        <v>9451.8369089576026</v>
      </c>
      <c r="BZ102" s="100">
        <v>4.8459288830384635</v>
      </c>
      <c r="CA102" s="100">
        <v>9397.2252899881878</v>
      </c>
      <c r="CB102" s="100">
        <v>4.829214552103319</v>
      </c>
      <c r="CC102" s="100">
        <v>9364.8128594387545</v>
      </c>
      <c r="CD102" s="100">
        <v>6.1666879677650002</v>
      </c>
      <c r="CE102" s="100">
        <v>11958.441307089886</v>
      </c>
      <c r="CF102" s="100">
        <v>12</v>
      </c>
      <c r="CG102" s="100">
        <v>23270.399999999998</v>
      </c>
      <c r="CH102" s="100">
        <v>22</v>
      </c>
      <c r="CI102" s="100">
        <v>42662.399999999994</v>
      </c>
      <c r="CJ102" s="100">
        <v>13</v>
      </c>
      <c r="CK102" s="100">
        <v>25209.599999999999</v>
      </c>
      <c r="CL102" s="100">
        <v>18</v>
      </c>
      <c r="CM102" s="100">
        <v>34905.599999999999</v>
      </c>
      <c r="CN102" s="100">
        <v>32</v>
      </c>
      <c r="CO102" s="100">
        <v>62054.399999999994</v>
      </c>
      <c r="CP102" s="100">
        <v>29</v>
      </c>
      <c r="CQ102" s="100">
        <v>56236.799999999996</v>
      </c>
      <c r="CR102" s="100">
        <v>50.356053133956785</v>
      </c>
      <c r="CS102" s="100">
        <v>97650.458237368992</v>
      </c>
      <c r="CT102" s="100">
        <v>55.216707472088373</v>
      </c>
      <c r="CU102" s="100">
        <v>107076.23912987376</v>
      </c>
    </row>
    <row r="103" spans="2:99">
      <c r="C103" s="99" t="s">
        <v>269</v>
      </c>
      <c r="D103" s="100">
        <v>5</v>
      </c>
      <c r="E103" s="100">
        <v>10140</v>
      </c>
      <c r="F103" s="100">
        <v>3</v>
      </c>
      <c r="G103" s="100">
        <v>6084</v>
      </c>
      <c r="H103" s="100">
        <v>4</v>
      </c>
      <c r="I103" s="100">
        <v>8112</v>
      </c>
      <c r="J103" s="100">
        <v>6</v>
      </c>
      <c r="K103" s="100">
        <v>12168</v>
      </c>
      <c r="L103" s="100">
        <v>9.7040972443029929</v>
      </c>
      <c r="M103" s="100">
        <v>19679.909211446469</v>
      </c>
      <c r="N103" s="100">
        <v>10.631784599567643</v>
      </c>
      <c r="O103" s="100">
        <v>21561.259167923181</v>
      </c>
      <c r="P103" s="100">
        <v>7.6639735766404442</v>
      </c>
      <c r="Q103" s="100">
        <v>15542.538413426821</v>
      </c>
      <c r="R103" s="100">
        <v>10.613671773149589</v>
      </c>
      <c r="S103" s="100">
        <v>21524.526355947368</v>
      </c>
      <c r="T103" s="100">
        <v>26.356928673069362</v>
      </c>
      <c r="U103" s="100">
        <v>53451.851348984666</v>
      </c>
      <c r="V103" s="100">
        <v>15.459522199316647</v>
      </c>
      <c r="W103" s="100">
        <v>31351.91102021416</v>
      </c>
      <c r="X103" s="100">
        <v>23.506378466439759</v>
      </c>
      <c r="Y103" s="100">
        <v>47670.93552993983</v>
      </c>
      <c r="Z103" s="100">
        <v>23.558940843883104</v>
      </c>
      <c r="AA103" s="100">
        <v>47777.532031394934</v>
      </c>
      <c r="AB103" s="100">
        <v>5.3135024748360431</v>
      </c>
      <c r="AC103" s="100">
        <v>10775.783018967495</v>
      </c>
      <c r="AD103" s="100">
        <v>6.4127419600238067</v>
      </c>
      <c r="AE103" s="100">
        <v>13005.040694928281</v>
      </c>
      <c r="AF103" s="100">
        <v>8.3267002244217743</v>
      </c>
      <c r="AG103" s="100">
        <v>16886.548055127358</v>
      </c>
      <c r="AH103" s="100">
        <v>5.3681828668903524</v>
      </c>
      <c r="AI103" s="100">
        <v>10886.674854053635</v>
      </c>
      <c r="AJ103" s="100">
        <v>7.3504011782875995</v>
      </c>
      <c r="AK103" s="100">
        <v>14906.613589567252</v>
      </c>
      <c r="AL103" s="100">
        <v>8.1838999614650891</v>
      </c>
      <c r="AM103" s="100">
        <v>16596.949121851201</v>
      </c>
      <c r="AN103" s="100">
        <v>7.2111997093150029</v>
      </c>
      <c r="AO103" s="100">
        <v>14624.313010490825</v>
      </c>
      <c r="AP103" s="100">
        <v>12.387912711178293</v>
      </c>
      <c r="AQ103" s="100">
        <v>25122.686978269579</v>
      </c>
      <c r="AR103" s="100">
        <v>12.525775332446996</v>
      </c>
      <c r="AS103" s="100">
        <v>25402.272374202508</v>
      </c>
      <c r="AT103" s="100">
        <v>14</v>
      </c>
      <c r="AU103" s="100">
        <v>28392</v>
      </c>
      <c r="AV103" s="100">
        <v>17.061274945324971</v>
      </c>
      <c r="AW103" s="100">
        <v>34600.265589119044</v>
      </c>
      <c r="AX103" s="100">
        <v>11.650361575549923</v>
      </c>
      <c r="AY103" s="100">
        <v>23626.933275215244</v>
      </c>
      <c r="AZ103" s="100">
        <v>4.4141824209964078</v>
      </c>
      <c r="BA103" s="100">
        <v>8951.9619497807143</v>
      </c>
      <c r="BB103" s="100">
        <v>6.2781736836390714</v>
      </c>
      <c r="BC103" s="100">
        <v>12732.136230420037</v>
      </c>
      <c r="BD103" s="100">
        <v>4.4452387258857602</v>
      </c>
      <c r="BE103" s="100">
        <v>9014.944136096321</v>
      </c>
      <c r="BF103" s="100">
        <v>4.4940465694832588</v>
      </c>
      <c r="BG103" s="100">
        <v>9113.9264429120485</v>
      </c>
      <c r="BH103" s="100">
        <v>20.765474854771831</v>
      </c>
      <c r="BI103" s="100">
        <v>42112.383005477277</v>
      </c>
      <c r="BJ103" s="100">
        <v>25.493801428136059</v>
      </c>
      <c r="BK103" s="100">
        <v>51701.429296259928</v>
      </c>
      <c r="BL103" s="100">
        <v>15.435146954676981</v>
      </c>
      <c r="BM103" s="100">
        <v>31302.478024084918</v>
      </c>
      <c r="BN103" s="100">
        <v>19</v>
      </c>
      <c r="BO103" s="100">
        <v>38532</v>
      </c>
      <c r="BP103" s="100">
        <v>4</v>
      </c>
      <c r="BQ103" s="100">
        <v>8112</v>
      </c>
      <c r="BR103" s="100">
        <v>4</v>
      </c>
      <c r="BS103" s="100">
        <v>8112</v>
      </c>
      <c r="BT103" s="100">
        <v>6</v>
      </c>
      <c r="BU103" s="100">
        <v>12168</v>
      </c>
      <c r="BV103" s="100">
        <v>4</v>
      </c>
      <c r="BW103" s="100">
        <v>8112</v>
      </c>
      <c r="BX103" s="100">
        <v>5.0052044375522087</v>
      </c>
      <c r="BY103" s="100">
        <v>10150.554599355879</v>
      </c>
      <c r="BZ103" s="100">
        <v>5.7613359947346172</v>
      </c>
      <c r="CA103" s="100">
        <v>11683.989397321804</v>
      </c>
      <c r="CB103" s="100">
        <v>4.8752820272201696</v>
      </c>
      <c r="CC103" s="100">
        <v>9887.0719512025044</v>
      </c>
      <c r="CD103" s="100">
        <v>6.2500228226053576</v>
      </c>
      <c r="CE103" s="100">
        <v>12675.046284243665</v>
      </c>
      <c r="CF103" s="100">
        <v>13</v>
      </c>
      <c r="CG103" s="100">
        <v>26364</v>
      </c>
      <c r="CH103" s="100">
        <v>22</v>
      </c>
      <c r="CI103" s="100">
        <v>44616</v>
      </c>
      <c r="CJ103" s="100">
        <v>14</v>
      </c>
      <c r="CK103" s="100">
        <v>28392</v>
      </c>
      <c r="CL103" s="100">
        <v>16</v>
      </c>
      <c r="CM103" s="100">
        <v>32448</v>
      </c>
      <c r="CN103" s="100">
        <v>27</v>
      </c>
      <c r="CO103" s="100">
        <v>54756</v>
      </c>
      <c r="CP103" s="100">
        <v>31</v>
      </c>
      <c r="CQ103" s="100">
        <v>62868</v>
      </c>
      <c r="CR103" s="100">
        <v>53.376997435954237</v>
      </c>
      <c r="CS103" s="100">
        <v>108248.55080011519</v>
      </c>
      <c r="CT103" s="100">
        <v>48.260048966506048</v>
      </c>
      <c r="CU103" s="100">
        <v>97871.37930407426</v>
      </c>
    </row>
    <row r="104" spans="2:99">
      <c r="C104" s="99" t="s">
        <v>270</v>
      </c>
      <c r="D104" s="100">
        <v>5</v>
      </c>
      <c r="E104" s="100">
        <v>10362</v>
      </c>
      <c r="F104" s="100">
        <v>3</v>
      </c>
      <c r="G104" s="100">
        <v>6217.2000000000007</v>
      </c>
      <c r="H104" s="100">
        <v>3</v>
      </c>
      <c r="I104" s="100">
        <v>6217.2000000000007</v>
      </c>
      <c r="J104" s="100">
        <v>5</v>
      </c>
      <c r="K104" s="100">
        <v>10362</v>
      </c>
      <c r="L104" s="100">
        <v>9.7040972443029929</v>
      </c>
      <c r="M104" s="100">
        <v>20110.771129093522</v>
      </c>
      <c r="N104" s="100">
        <v>9.5415296567722656</v>
      </c>
      <c r="O104" s="100">
        <v>19773.866060694843</v>
      </c>
      <c r="P104" s="100">
        <v>7.6197086715310816</v>
      </c>
      <c r="Q104" s="100">
        <v>15791.084250881015</v>
      </c>
      <c r="R104" s="100">
        <v>9.5698380750674747</v>
      </c>
      <c r="S104" s="100">
        <v>19832.532426769834</v>
      </c>
      <c r="T104" s="100">
        <v>24.285542938455489</v>
      </c>
      <c r="U104" s="100">
        <v>50329.359185655157</v>
      </c>
      <c r="V104" s="100">
        <v>16.459522199316645</v>
      </c>
      <c r="W104" s="100">
        <v>34110.713805863816</v>
      </c>
      <c r="X104" s="100">
        <v>19.54254835689974</v>
      </c>
      <c r="Y104" s="100">
        <v>40499.977214839026</v>
      </c>
      <c r="Z104" s="100">
        <v>26.558940843883104</v>
      </c>
      <c r="AA104" s="100">
        <v>55040.749004863348</v>
      </c>
      <c r="AB104" s="100">
        <v>5.2850022498509484</v>
      </c>
      <c r="AC104" s="100">
        <v>10952.638662591105</v>
      </c>
      <c r="AD104" s="100">
        <v>6.4717050971700649</v>
      </c>
      <c r="AE104" s="100">
        <v>13411.961643375244</v>
      </c>
      <c r="AF104" s="100">
        <v>8.3267002244217743</v>
      </c>
      <c r="AG104" s="100">
        <v>17256.253545091688</v>
      </c>
      <c r="AH104" s="100">
        <v>6.4295466780387436</v>
      </c>
      <c r="AI104" s="100">
        <v>13324.592535567494</v>
      </c>
      <c r="AJ104" s="100">
        <v>7.315361060458839</v>
      </c>
      <c r="AK104" s="100">
        <v>15160.354261694898</v>
      </c>
      <c r="AL104" s="100">
        <v>8.2006181397800972</v>
      </c>
      <c r="AM104" s="100">
        <v>16994.961032880274</v>
      </c>
      <c r="AN104" s="100">
        <v>7.2111997093150029</v>
      </c>
      <c r="AO104" s="100">
        <v>14944.490277584413</v>
      </c>
      <c r="AP104" s="100">
        <v>12.36636200500172</v>
      </c>
      <c r="AQ104" s="100">
        <v>25628.048619165565</v>
      </c>
      <c r="AR104" s="100">
        <v>11.492914374169059</v>
      </c>
      <c r="AS104" s="100">
        <v>23817.915749027958</v>
      </c>
      <c r="AT104" s="100">
        <v>14</v>
      </c>
      <c r="AU104" s="100">
        <v>29013.600000000002</v>
      </c>
      <c r="AV104" s="100">
        <v>15.964795404840881</v>
      </c>
      <c r="AW104" s="100">
        <v>33085.441996992246</v>
      </c>
      <c r="AX104" s="100">
        <v>10.743270372057053</v>
      </c>
      <c r="AY104" s="100">
        <v>22264.353519051037</v>
      </c>
      <c r="AZ104" s="100">
        <v>4.3727641788967668</v>
      </c>
      <c r="BA104" s="100">
        <v>9062.1164843456609</v>
      </c>
      <c r="BB104" s="100">
        <v>6.2781736836390714</v>
      </c>
      <c r="BC104" s="100">
        <v>13010.887141973612</v>
      </c>
      <c r="BD104" s="100">
        <v>5.4452387258857602</v>
      </c>
      <c r="BE104" s="100">
        <v>11284.712735525651</v>
      </c>
      <c r="BF104" s="100">
        <v>4.4940465694832588</v>
      </c>
      <c r="BG104" s="100">
        <v>9313.4621105971055</v>
      </c>
      <c r="BH104" s="100">
        <v>21.800269166352368</v>
      </c>
      <c r="BI104" s="100">
        <v>45178.877820348651</v>
      </c>
      <c r="BJ104" s="100">
        <v>25.517315781856823</v>
      </c>
      <c r="BK104" s="100">
        <v>52882.08522632008</v>
      </c>
      <c r="BL104" s="100">
        <v>14.504770467425299</v>
      </c>
      <c r="BM104" s="100">
        <v>30059.68631669219</v>
      </c>
      <c r="BN104" s="100">
        <v>22</v>
      </c>
      <c r="BO104" s="100">
        <v>45592.800000000003</v>
      </c>
      <c r="BP104" s="100">
        <v>5</v>
      </c>
      <c r="BQ104" s="100">
        <v>10362</v>
      </c>
      <c r="BR104" s="100">
        <v>4</v>
      </c>
      <c r="BS104" s="100">
        <v>8289.6</v>
      </c>
      <c r="BT104" s="100">
        <v>7.7615330287509501</v>
      </c>
      <c r="BU104" s="100">
        <v>16085.00104878347</v>
      </c>
      <c r="BV104" s="100">
        <v>4</v>
      </c>
      <c r="BW104" s="100">
        <v>8289.6</v>
      </c>
      <c r="BX104" s="100">
        <v>4.8740908152627904</v>
      </c>
      <c r="BY104" s="100">
        <v>10101.065805550606</v>
      </c>
      <c r="BZ104" s="100">
        <v>5.7190395505826936</v>
      </c>
      <c r="CA104" s="100">
        <v>11852.137564627576</v>
      </c>
      <c r="CB104" s="100">
        <v>4.8752820272201696</v>
      </c>
      <c r="CC104" s="100">
        <v>10103.534473211081</v>
      </c>
      <c r="CD104" s="100">
        <v>6.2916902500255354</v>
      </c>
      <c r="CE104" s="100">
        <v>13038.898874152919</v>
      </c>
      <c r="CF104" s="100">
        <v>13</v>
      </c>
      <c r="CG104" s="100">
        <v>26941.200000000001</v>
      </c>
      <c r="CH104" s="100">
        <v>21</v>
      </c>
      <c r="CI104" s="100">
        <v>43520.4</v>
      </c>
      <c r="CJ104" s="100">
        <v>15</v>
      </c>
      <c r="CK104" s="100">
        <v>31086</v>
      </c>
      <c r="CL104" s="100">
        <v>19.608898598115005</v>
      </c>
      <c r="CM104" s="100">
        <v>40637.481454733541</v>
      </c>
      <c r="CN104" s="100">
        <v>30</v>
      </c>
      <c r="CO104" s="100">
        <v>62172</v>
      </c>
      <c r="CP104" s="100">
        <v>31</v>
      </c>
      <c r="CQ104" s="100">
        <v>64244.4</v>
      </c>
      <c r="CR104" s="100">
        <v>45.376997435954237</v>
      </c>
      <c r="CS104" s="100">
        <v>94039.289486271562</v>
      </c>
      <c r="CT104" s="100">
        <v>50.260048966506048</v>
      </c>
      <c r="CU104" s="100">
        <v>104158.92547818714</v>
      </c>
    </row>
    <row r="105" spans="2:99">
      <c r="C105" s="99" t="s">
        <v>271</v>
      </c>
      <c r="D105" s="100">
        <v>5</v>
      </c>
      <c r="E105" s="100">
        <v>9990</v>
      </c>
      <c r="F105" s="100">
        <v>3</v>
      </c>
      <c r="G105" s="100">
        <v>5994</v>
      </c>
      <c r="H105" s="100">
        <v>3</v>
      </c>
      <c r="I105" s="100">
        <v>5994</v>
      </c>
      <c r="J105" s="100">
        <v>6</v>
      </c>
      <c r="K105" s="100">
        <v>11988</v>
      </c>
      <c r="L105" s="100">
        <v>9.7040972443029929</v>
      </c>
      <c r="M105" s="100">
        <v>19388.786294117381</v>
      </c>
      <c r="N105" s="100">
        <v>10.676912070965333</v>
      </c>
      <c r="O105" s="100">
        <v>21332.470317788735</v>
      </c>
      <c r="P105" s="100">
        <v>7.5754437664217189</v>
      </c>
      <c r="Q105" s="100">
        <v>15135.736645310595</v>
      </c>
      <c r="R105" s="100">
        <v>11.526004376985362</v>
      </c>
      <c r="S105" s="100">
        <v>23028.956745216754</v>
      </c>
      <c r="T105" s="100">
        <v>27.356928673069362</v>
      </c>
      <c r="U105" s="100">
        <v>54659.143488792586</v>
      </c>
      <c r="V105" s="100">
        <v>17.459522199316645</v>
      </c>
      <c r="W105" s="100">
        <v>34884.125354234653</v>
      </c>
      <c r="X105" s="100">
        <v>20.470208575979775</v>
      </c>
      <c r="Y105" s="100">
        <v>40899.476734807591</v>
      </c>
      <c r="Z105" s="100">
        <v>22.521678120957564</v>
      </c>
      <c r="AA105" s="100">
        <v>44998.312885673215</v>
      </c>
      <c r="AB105" s="100">
        <v>5.3135024748360431</v>
      </c>
      <c r="AC105" s="100">
        <v>10616.377944722413</v>
      </c>
      <c r="AD105" s="100">
        <v>6.4717050971700649</v>
      </c>
      <c r="AE105" s="100">
        <v>12930.46678414579</v>
      </c>
      <c r="AF105" s="100">
        <v>8.3267002244217743</v>
      </c>
      <c r="AG105" s="100">
        <v>16636.747048394704</v>
      </c>
      <c r="AH105" s="100">
        <v>5.3681828668903524</v>
      </c>
      <c r="AI105" s="100">
        <v>10725.629368046924</v>
      </c>
      <c r="AJ105" s="100">
        <v>7.3504011782875995</v>
      </c>
      <c r="AK105" s="100">
        <v>14686.101554218623</v>
      </c>
      <c r="AL105" s="100">
        <v>8.2006181397800972</v>
      </c>
      <c r="AM105" s="100">
        <v>16384.835043280633</v>
      </c>
      <c r="AN105" s="100">
        <v>7.2111997093150029</v>
      </c>
      <c r="AO105" s="100">
        <v>14407.977019211376</v>
      </c>
      <c r="AP105" s="100">
        <v>12.409463417354864</v>
      </c>
      <c r="AQ105" s="100">
        <v>24794.107907875019</v>
      </c>
      <c r="AR105" s="100">
        <v>12.492914374169059</v>
      </c>
      <c r="AS105" s="100">
        <v>24960.842919589781</v>
      </c>
      <c r="AT105" s="100">
        <v>15</v>
      </c>
      <c r="AU105" s="100">
        <v>29970</v>
      </c>
      <c r="AV105" s="100">
        <v>17.013035175082926</v>
      </c>
      <c r="AW105" s="100">
        <v>33992.044279815687</v>
      </c>
      <c r="AX105" s="100">
        <v>10.650361575549923</v>
      </c>
      <c r="AY105" s="100">
        <v>21279.422427948746</v>
      </c>
      <c r="AZ105" s="100">
        <v>3.4141824209964073</v>
      </c>
      <c r="BA105" s="100">
        <v>6821.5364771508221</v>
      </c>
      <c r="BB105" s="100">
        <v>6.3245359642455838</v>
      </c>
      <c r="BC105" s="100">
        <v>12636.422856562676</v>
      </c>
      <c r="BD105" s="100">
        <v>4.4897625984743357</v>
      </c>
      <c r="BE105" s="100">
        <v>8970.5456717517227</v>
      </c>
      <c r="BF105" s="100">
        <v>4.5352171169401965</v>
      </c>
      <c r="BG105" s="100">
        <v>9061.3637996465131</v>
      </c>
      <c r="BH105" s="100">
        <v>22.695886231610753</v>
      </c>
      <c r="BI105" s="100">
        <v>45346.380690758284</v>
      </c>
      <c r="BJ105" s="100">
        <v>24.58785884301912</v>
      </c>
      <c r="BK105" s="100">
        <v>49126.541968352205</v>
      </c>
      <c r="BL105" s="100">
        <v>14.46995871105114</v>
      </c>
      <c r="BM105" s="100">
        <v>28910.977504680177</v>
      </c>
      <c r="BN105" s="100">
        <v>20</v>
      </c>
      <c r="BO105" s="100">
        <v>39960</v>
      </c>
      <c r="BP105" s="100">
        <v>4</v>
      </c>
      <c r="BQ105" s="100">
        <v>7992</v>
      </c>
      <c r="BR105" s="100">
        <v>4</v>
      </c>
      <c r="BS105" s="100">
        <v>7992</v>
      </c>
      <c r="BT105" s="100">
        <v>6</v>
      </c>
      <c r="BU105" s="100">
        <v>11988</v>
      </c>
      <c r="BV105" s="100">
        <v>4</v>
      </c>
      <c r="BW105" s="100">
        <v>7992</v>
      </c>
      <c r="BX105" s="100">
        <v>3.9614998967890691</v>
      </c>
      <c r="BY105" s="100">
        <v>7915.0767937845603</v>
      </c>
      <c r="BZ105" s="100">
        <v>4.8036324388865399</v>
      </c>
      <c r="CA105" s="100">
        <v>9597.6576128953075</v>
      </c>
      <c r="CB105" s="100">
        <v>4.9213495023370211</v>
      </c>
      <c r="CC105" s="100">
        <v>9832.8563056693674</v>
      </c>
      <c r="CD105" s="100">
        <v>6.1666879677650002</v>
      </c>
      <c r="CE105" s="100">
        <v>12321.042559594471</v>
      </c>
      <c r="CF105" s="100">
        <v>13.593048779590458</v>
      </c>
      <c r="CG105" s="100">
        <v>27158.911461621734</v>
      </c>
      <c r="CH105" s="100">
        <v>23.96328345082847</v>
      </c>
      <c r="CI105" s="100">
        <v>47878.640334755284</v>
      </c>
      <c r="CJ105" s="100">
        <v>15</v>
      </c>
      <c r="CK105" s="100">
        <v>29970</v>
      </c>
      <c r="CL105" s="100">
        <v>19.881173745488312</v>
      </c>
      <c r="CM105" s="100">
        <v>39722.585143485645</v>
      </c>
      <c r="CN105" s="100">
        <v>29</v>
      </c>
      <c r="CO105" s="100">
        <v>57942</v>
      </c>
      <c r="CP105" s="100">
        <v>34</v>
      </c>
      <c r="CQ105" s="100">
        <v>67932</v>
      </c>
      <c r="CR105" s="100">
        <v>47.335108831959325</v>
      </c>
      <c r="CS105" s="100">
        <v>94575.547446254728</v>
      </c>
      <c r="CT105" s="100">
        <v>48.238378219297211</v>
      </c>
      <c r="CU105" s="100">
        <v>96380.27968215583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245</v>
      </c>
      <c r="E109" s="100">
        <f>SUM(L$6:L$19)+SUM(N$6:N$19)+SUM(P$6:P$19)+SUM(R$6:R$19)</f>
        <v>229</v>
      </c>
      <c r="F109" s="100">
        <f>SUM(T$6:T$19)+SUM(V$6:V$19)+SUM(X$6:X$19)+SUM(Z$6:Z$19)</f>
        <v>3341</v>
      </c>
      <c r="G109" s="100">
        <f>SUM(AB$6:AB$19)+SUM(AD$6:AD$19)+SUM(AF$6:AF$19)+SUM(AH$6:AH$19)</f>
        <v>304</v>
      </c>
      <c r="H109" s="100">
        <f>SUM(AJ$6:AJ$19)+SUM(AL$6:AL$19)+SUM(AN$6:AN$19)+SUM(AP$6:AP$19)</f>
        <v>260</v>
      </c>
      <c r="I109" s="100">
        <f>SUM(AR$6:AR$19)+SUM(AT$6:AT$19)+SUM(AV$6:AV$19)+SUM(AX$6:AX$19)</f>
        <v>234</v>
      </c>
      <c r="J109" s="100">
        <f>SUM(AZ$6:AZ$19)+SUM(BB$6:BB$19)+SUM(BD$6:BD$19)+SUM(BF$6:BF$19)</f>
        <v>1058</v>
      </c>
      <c r="K109" s="100">
        <f>SUM(BH$6:BH$19)+SUM(BJ$6:BJ$19)+SUM(BL$6:BL$19)+SUM(BN$6:BN$19)</f>
        <v>878</v>
      </c>
      <c r="L109" s="100">
        <f>SUM(BP$6:BP$19)+SUM(BR$6:BR$19)+SUM(BT$6:BT$19)+SUM(BV$6:BV$19)</f>
        <v>1210</v>
      </c>
      <c r="M109" s="100">
        <f>SUM(BX$6:BX$19)+SUM(BZ$6:BZ$19)+SUM(CB$6:CB$19)+SUM(CD$6:CD$19)</f>
        <v>2689</v>
      </c>
      <c r="N109" s="100">
        <f>SUM(CF$6:CF$19)+SUM(CH$6:CH$19)+SUM(CJ$6:CJ$19)+SUM(CL$6:CL$19)</f>
        <v>422</v>
      </c>
      <c r="O109" s="100">
        <f>SUM(CN$6:CN$19)+SUM(CP$6:CP$19)+SUM(CR$6:CR$19)+SUM(CT$6:CT$19)</f>
        <v>998.49432266817053</v>
      </c>
    </row>
    <row r="110" spans="2:99">
      <c r="C110" s="99" t="s">
        <v>127</v>
      </c>
      <c r="D110" s="100">
        <f>SUM(D$20:D$36)+SUM(F$20:F$36)+SUM(H$20:H$36)+SUM(J$20:J$36)</f>
        <v>4277</v>
      </c>
      <c r="E110" s="100">
        <f>SUM(L$20:L$36)+SUM(N$20:N$36)+SUM(P$20:P$36)+SUM(R$20:R$36)</f>
        <v>662</v>
      </c>
      <c r="F110" s="100">
        <f>SUM(T$20:T$36)+SUM(V$20:V$36)+SUM(X$20:X$36)+SUM(Z$20:Z$36)</f>
        <v>1584</v>
      </c>
      <c r="G110" s="100">
        <f>SUM(AB$20:AB$36)+SUM(AD$20:AD$36)+SUM(AF$20:AF$36)+SUM(AH$20:AH$36)</f>
        <v>574</v>
      </c>
      <c r="H110" s="100">
        <f>SUM(AJ$20:AJ$36)+SUM(AL$20:AL$36)+SUM(AN$20:AN$36)+SUM(AP$20:AP$36)</f>
        <v>746</v>
      </c>
      <c r="I110" s="100">
        <f>SUM(AR$20:AR$36)+SUM(AT$20:AT$36)+SUM(AV$20:AV$36)+SUM(AX$20:AX$36)</f>
        <v>263</v>
      </c>
      <c r="J110" s="100">
        <f>SUM(AZ$20:AZ$36)+SUM(BB$20:BB$36)+SUM(BD$20:BD$36)+SUM(BF$20:BF$36)</f>
        <v>248</v>
      </c>
      <c r="K110" s="100">
        <f>SUM(BH$20:BH$36)+SUM(BJ$20:BJ$36)+SUM(BL$20:BL$36)+SUM(BN$20:BN$36)</f>
        <v>404</v>
      </c>
      <c r="L110" s="100">
        <f>SUM(BP$20:BP$36)+SUM(BR$20:BR$36)+SUM(BT$20:BT$36)+SUM(BV$20:BV$36)</f>
        <v>417</v>
      </c>
      <c r="M110" s="100">
        <f>SUM(BX$20:BX$36)+SUM(BZ$20:BZ$36)+SUM(CB$20:CB$36)+SUM(CD$20:CD$36)</f>
        <v>388</v>
      </c>
      <c r="N110" s="100">
        <f>SUM(CF$20:CF$36)+SUM(CH$20:CH$36)+SUM(CJ$20:CJ$36)+SUM(CL$20:CL$36)</f>
        <v>3198</v>
      </c>
      <c r="O110" s="100">
        <f>SUM(CN$20:CN$36)+SUM(CP$20:CP$36)+SUM(CR$20:CR$36)+SUM(CT$20:CT$36)</f>
        <v>847.30077012969502</v>
      </c>
    </row>
    <row r="111" spans="2:99">
      <c r="C111" s="99" t="s">
        <v>128</v>
      </c>
      <c r="D111" s="100">
        <f>SUM(D$37:D$48)+SUM(F$37:F$48)+SUM(H$37:H$48)+SUM(J$37:J$48)</f>
        <v>747</v>
      </c>
      <c r="E111" s="100">
        <f>SUM(L$37:L$48)+SUM(N$37:N$48)+SUM(P$37:P$48)+SUM(R$37:R$48)</f>
        <v>206</v>
      </c>
      <c r="F111" s="100">
        <f>SUM(T$37:T$48)+SUM(V$37:V$48)+SUM(X$37:X$48)+SUM(Z$37:Z$48)</f>
        <v>361</v>
      </c>
      <c r="G111" s="100">
        <f>SUM(AB$37:AB$48)+SUM(AD$37:AD$48)+SUM(AF$37:AF$48)+SUM(AH$37:AH$48)</f>
        <v>855</v>
      </c>
      <c r="H111" s="100">
        <f>SUM(AJ$37:AJ$48)+SUM(AL$37:AL$48)+SUM(AN$37:AN$48)+SUM(AP$37:AP$48)</f>
        <v>811</v>
      </c>
      <c r="I111" s="100">
        <f>SUM(AR$37:AR$48)+SUM(AT$37:AT$48)+SUM(AV$37:AV$48)+SUM(AX$37:AX$48)</f>
        <v>3094</v>
      </c>
      <c r="J111" s="100">
        <f>SUM(AZ$37:AZ$48)+SUM(BB$37:BB$48)+SUM(BD$37:BD$48)+SUM(BF$37:BF$48)</f>
        <v>3635</v>
      </c>
      <c r="K111" s="100">
        <f>SUM(BH$37:BH$48)+SUM(BJ$37:BJ$48)+SUM(BL$37:BL$48)+SUM(BN$37:BN$48)</f>
        <v>306</v>
      </c>
      <c r="L111" s="100">
        <f>SUM(BP$37:BP$48)+SUM(BR$37:BR$48)+SUM(BT$37:BT$48)+SUM(BV$37:BV$48)</f>
        <v>449</v>
      </c>
      <c r="M111" s="100">
        <f>SUM(BX$37:BX$48)+SUM(BZ$37:BZ$48)+SUM(CB$37:CB$48)+SUM(CD$37:CD$48)</f>
        <v>607</v>
      </c>
      <c r="N111" s="100">
        <f>SUM(CF$37:CF$48)+SUM(CH$37:CH$48)+SUM(CJ$37:CJ$48)+SUM(CL$37:CL$48)</f>
        <v>2309</v>
      </c>
      <c r="O111" s="100">
        <f>SUM(CN$37:CN$48)+SUM(CP$37:CP$48)+SUM(CR$37:CR$48)+SUM(CT$37:CT$48)</f>
        <v>415.34708202186766</v>
      </c>
    </row>
    <row r="112" spans="2:99">
      <c r="C112" s="99" t="s">
        <v>129</v>
      </c>
      <c r="D112" s="100">
        <f>SUM(D$49:D$70)+SUM(F$49:F$70)+SUM(H$49:H$70)+SUM(J$49:J$70)</f>
        <v>717.40689865834293</v>
      </c>
      <c r="E112" s="100">
        <f>SUM(L$49:L$70)+SUM(N$49:N$70)+SUM(P$49:P$70)+SUM(R$49:R$70)</f>
        <v>920.27169333994448</v>
      </c>
      <c r="F112" s="100">
        <f>SUM(T$49:T$70)+SUM(V$49:V$70)+SUM(X$49:X$70)+SUM(Z$49:Z$70)</f>
        <v>357.50886262716341</v>
      </c>
      <c r="G112" s="100">
        <f>SUM(AB$49:AB$70)+SUM(AD$49:AD$70)+SUM(AF$49:AF$70)+SUM(AH$49:AH$70)</f>
        <v>585.16217431894756</v>
      </c>
      <c r="H112" s="100">
        <f>SUM(AJ$49:AJ$70)+SUM(AL$49:AL$70)+SUM(AN$49:AN$70)+SUM(AP$49:AP$70)</f>
        <v>1096.8344353967664</v>
      </c>
      <c r="I112" s="100">
        <f>SUM(AR$49:AR$70)+SUM(AT$49:AT$70)+SUM(AV$49:AV$70)+SUM(AX$49:AX$70)</f>
        <v>3637.5764025578064</v>
      </c>
      <c r="J112" s="100">
        <f>SUM(AZ$49:AZ$70)+SUM(BB$49:BB$70)+SUM(BD$49:BD$70)+SUM(BF$49:BF$70)</f>
        <v>1369.4395256076464</v>
      </c>
      <c r="K112" s="100">
        <f>SUM(BH$49:BH$70)+SUM(BJ$49:BJ$70)+SUM(BL$49:BL$70)+SUM(BN$49:BN$70)</f>
        <v>1926.437098392362</v>
      </c>
      <c r="L112" s="100">
        <f>SUM(BP$49:BP$70)+SUM(BR$49:BR$70)+SUM(BT$49:BT$70)+SUM(BV$49:BV$70)</f>
        <v>304.14390742869307</v>
      </c>
      <c r="M112" s="100">
        <f>SUM(BX$49:BX$70)+SUM(BZ$49:BZ$70)+SUM(CB$49:CB$70)+SUM(CD$49:CD$70)</f>
        <v>1653.792679341984</v>
      </c>
      <c r="N112" s="100">
        <f>SUM(CF$49:CF$70)+SUM(CH$49:CH$70)+SUM(CJ$49:CJ$70)+SUM(CL$49:CL$70)</f>
        <v>3789.5169161877084</v>
      </c>
      <c r="O112" s="100">
        <f>SUM(CN$49:CN$70)+SUM(CP$49:CP$70)+SUM(CR$49:CR$70)+SUM(CT$49:CT$70)</f>
        <v>4296.3206525625774</v>
      </c>
    </row>
    <row r="113" spans="2:15">
      <c r="C113" s="99" t="s">
        <v>130</v>
      </c>
      <c r="D113" s="100">
        <f>SUM(D$71:D$86)+SUM(F$71:F$86)+SUM(H$71:H$86)+SUM(J$71:J$86)</f>
        <v>273.11672302890179</v>
      </c>
      <c r="E113" s="100">
        <f>SUM(L$71:L$86)+SUM(N$71:N$86)+SUM(P$71:P$86)+SUM(R$71:R$86)</f>
        <v>344</v>
      </c>
      <c r="F113" s="100">
        <f>SUM(T$71:T$86)+SUM(V$71:V$86)+SUM(X$71:X$86)+SUM(Z$71:Z$86)</f>
        <v>1475.137687478564</v>
      </c>
      <c r="G113" s="100">
        <f>SUM(AB$71:AB$86)+SUM(AD$71:AD$86)+SUM(AF$71:AF$86)+SUM(AH$71:AH$86)</f>
        <v>690.76701394907582</v>
      </c>
      <c r="H113" s="100">
        <f>SUM(AJ$71:AJ$86)+SUM(AL$71:AL$86)+SUM(AN$71:AN$86)+SUM(AP$71:AP$86)</f>
        <v>355.93326840824375</v>
      </c>
      <c r="I113" s="100">
        <f>SUM(AR$71:AR$86)+SUM(AT$71:AT$86)+SUM(AV$71:AV$86)+SUM(AX$71:AX$86)</f>
        <v>228.81890667174258</v>
      </c>
      <c r="J113" s="100">
        <f>SUM(AZ$71:AZ$86)+SUM(BB$71:BB$86)+SUM(BD$71:BD$86)+SUM(BF$71:BF$86)</f>
        <v>476.29203735058417</v>
      </c>
      <c r="K113" s="100">
        <f>SUM(BH$71:BH$86)+SUM(BJ$71:BJ$86)+SUM(BL$71:BL$86)+SUM(BN$71:BN$86)</f>
        <v>2293.9255950366919</v>
      </c>
      <c r="L113" s="100">
        <f>SUM(BP$71:BP$86)+SUM(BR$71:BR$86)+SUM(BT$71:BT$86)+SUM(BV$71:BV$86)</f>
        <v>383.70954702614597</v>
      </c>
      <c r="M113" s="100">
        <f>SUM(BX$71:BX$86)+SUM(BZ$71:BZ$86)+SUM(CB$71:CB$86)+SUM(CD$71:CD$86)</f>
        <v>416.56571755474033</v>
      </c>
      <c r="N113" s="100">
        <f>SUM(CF$71:CF$86)+SUM(CH$71:CH$86)+SUM(CJ$71:CJ$86)+SUM(CL$71:CL$86)</f>
        <v>912.7124349509894</v>
      </c>
      <c r="O113" s="100">
        <f>SUM(CN$71:CN$86)+SUM(CP$71:CP$86)+SUM(CR$71:CR$86)+SUM(CT$71:CT$86)</f>
        <v>232.13673328801042</v>
      </c>
    </row>
    <row r="114" spans="2:15">
      <c r="C114" s="99" t="s">
        <v>131</v>
      </c>
      <c r="D114" s="100">
        <f>SUM(D$87:D$94)+SUM(F$87:F$94)+SUM(H$87:H$94)+SUM(J$87:J$94)</f>
        <v>1037.5713581327168</v>
      </c>
      <c r="E114" s="100">
        <f>SUM(L$87:L$94)+SUM(N$87:N$94)+SUM(P$87:P$94)+SUM(R$87:R$94)</f>
        <v>249.94746417048535</v>
      </c>
      <c r="F114" s="100">
        <f>SUM(T$87:T$94)+SUM(V$87:V$94)+SUM(X$87:X$94)+SUM(Z$87:Z$94)</f>
        <v>94.650989782365258</v>
      </c>
      <c r="G114" s="100">
        <f>SUM(AB$87:AB$94)+SUM(AD$87:AD$94)+SUM(AF$87:AF$94)+SUM(AH$87:AH$94)</f>
        <v>136</v>
      </c>
      <c r="H114" s="100">
        <f>SUM(AJ$87:AJ$94)+SUM(AL$87:AL$94)+SUM(AN$87:AN$94)+SUM(AP$87:AP$94)</f>
        <v>321.85929079771671</v>
      </c>
      <c r="I114" s="100">
        <f>SUM(AR$87:AR$94)+SUM(AT$87:AT$94)+SUM(AV$87:AV$94)+SUM(AX$87:AX$94)</f>
        <v>144.50410271566727</v>
      </c>
      <c r="J114" s="100">
        <f>SUM(AZ$87:AZ$94)+SUM(BB$87:BB$94)+SUM(BD$87:BD$94)+SUM(BF$87:BF$94)</f>
        <v>261.90401832361971</v>
      </c>
      <c r="K114" s="100">
        <f>SUM(BH$87:BH$94)+SUM(BJ$87:BJ$94)+SUM(BL$87:BL$94)+SUM(BN$87:BN$94)</f>
        <v>205.75585850078352</v>
      </c>
      <c r="L114" s="100">
        <f>SUM(BP$87:BP$94)+SUM(BR$87:BR$94)+SUM(BT$87:BT$94)+SUM(BV$87:BV$94)</f>
        <v>1853.0409186926945</v>
      </c>
      <c r="M114" s="100">
        <f>SUM(BX$87:BX$94)+SUM(BZ$87:BZ$94)+SUM(CB$87:CB$94)+SUM(CD$87:CD$94)</f>
        <v>221.83726855676832</v>
      </c>
      <c r="N114" s="100">
        <f>SUM(CF$87:CF$94)+SUM(CH$87:CH$94)+SUM(CJ$87:CJ$94)+SUM(CL$87:CL$94)</f>
        <v>295.60511261985437</v>
      </c>
      <c r="O114" s="100">
        <f>SUM(CN$87:CN$94)+SUM(CP$87:CP$94)+SUM(CR$87:CR$94)+SUM(CT$87:CT$94)</f>
        <v>201.15110671288667</v>
      </c>
    </row>
    <row r="115" spans="2:15">
      <c r="C115" s="99" t="s">
        <v>132</v>
      </c>
      <c r="D115" s="100">
        <f>SUM(D$95:D$105)+SUM(F$95:F$105)+SUM(H$95:H$105)+SUM(J$95:J$105)</f>
        <v>188</v>
      </c>
      <c r="E115" s="100">
        <f>SUM(L$95:L$105)+SUM(N$95:N$105)+SUM(P$95:P$105)+SUM(R$95:R$105)</f>
        <v>414.58525236164769</v>
      </c>
      <c r="F115" s="100">
        <f>SUM(T$95:T$105)+SUM(V$95:V$105)+SUM(X$95:X$105)+SUM(Z$95:Z$105)</f>
        <v>987.92312808626411</v>
      </c>
      <c r="G115" s="100">
        <f>SUM(AB$95:AB$105)+SUM(AD$95:AD$105)+SUM(AF$95:AF$105)+SUM(AH$95:AH$105)</f>
        <v>294.13138193602782</v>
      </c>
      <c r="H115" s="100">
        <f>SUM(AJ$95:AJ$105)+SUM(AL$95:AL$105)+SUM(AN$95:AN$105)+SUM(AP$95:AP$105)</f>
        <v>395.61096789085741</v>
      </c>
      <c r="I115" s="100">
        <f>SUM(AR$95:AR$105)+SUM(AT$95:AT$105)+SUM(AV$95:AV$105)+SUM(AX$95:AX$105)</f>
        <v>605.27052918729578</v>
      </c>
      <c r="J115" s="100">
        <f>SUM(AZ$95:AZ$105)+SUM(BB$95:BB$105)+SUM(BD$95:BD$105)+SUM(BF$95:BF$105)</f>
        <v>220.71991619284145</v>
      </c>
      <c r="K115" s="100">
        <f>SUM(BH$95:BH$105)+SUM(BJ$95:BJ$105)+SUM(BL$95:BL$105)+SUM(BN$95:BN$105)</f>
        <v>915.56945181547144</v>
      </c>
      <c r="L115" s="100">
        <f>SUM(BP$95:BP$105)+SUM(BR$95:BR$105)+SUM(BT$95:BT$105)+SUM(BV$95:BV$105)</f>
        <v>218.14791367083603</v>
      </c>
      <c r="M115" s="100">
        <f>SUM(BX$95:BX$105)+SUM(BZ$95:BZ$105)+SUM(CB$95:CB$105)+SUM(CD$95:CD$105)</f>
        <v>227.38172696998706</v>
      </c>
      <c r="N115" s="100">
        <f>SUM(CF$95:CF$105)+SUM(CH$95:CH$105)+SUM(CJ$95:CJ$105)+SUM(CL$95:CL$105)</f>
        <v>767.19891008401021</v>
      </c>
      <c r="O115" s="100">
        <f>SUM(CN$95:CN$105)+SUM(CP$95:CP$105)+SUM(CR$95:CR$105)+SUM(CT$95:CT$105)</f>
        <v>1806.5199799194306</v>
      </c>
    </row>
    <row r="116" spans="2:15">
      <c r="C116" s="99" t="s">
        <v>278</v>
      </c>
      <c r="D116" s="100">
        <f t="shared" ref="D116:O116" si="0">SUM(D$109:D$115)</f>
        <v>7485.0949798199617</v>
      </c>
      <c r="E116" s="100">
        <f t="shared" si="0"/>
        <v>3025.8044098720775</v>
      </c>
      <c r="F116" s="100">
        <f t="shared" si="0"/>
        <v>8201.2206679743576</v>
      </c>
      <c r="G116" s="100">
        <f t="shared" si="0"/>
        <v>3439.0605702040516</v>
      </c>
      <c r="H116" s="100">
        <f t="shared" si="0"/>
        <v>3987.2379624935843</v>
      </c>
      <c r="I116" s="100">
        <f t="shared" si="0"/>
        <v>8207.1699411325117</v>
      </c>
      <c r="J116" s="100">
        <f t="shared" si="0"/>
        <v>7269.3554974746903</v>
      </c>
      <c r="K116" s="100">
        <f t="shared" si="0"/>
        <v>6929.6880037453084</v>
      </c>
      <c r="L116" s="100">
        <f t="shared" si="0"/>
        <v>4835.0422868183696</v>
      </c>
      <c r="M116" s="100">
        <f t="shared" si="0"/>
        <v>6203.5773924234791</v>
      </c>
      <c r="N116" s="100">
        <f t="shared" si="0"/>
        <v>11694.033373842563</v>
      </c>
      <c r="O116" s="100">
        <f t="shared" si="0"/>
        <v>8797.2706473026392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1606700.6032449661</v>
      </c>
      <c r="E120" s="100">
        <f>E109*pricing!E33*2000</f>
        <v>1429331.7134154469</v>
      </c>
      <c r="F120" s="100">
        <f>F109*pricing!F33*2000</f>
        <v>7297212.2067613769</v>
      </c>
      <c r="G120" s="100">
        <f>G109*pricing!G33*2000</f>
        <v>1827632.4321825155</v>
      </c>
      <c r="H120" s="100">
        <f>H109*pricing!H33*2000</f>
        <v>1737383.1620272219</v>
      </c>
      <c r="I120" s="100">
        <f>I109*pricing!I33*2000</f>
        <v>1527502.2892940736</v>
      </c>
      <c r="J120" s="100">
        <f>J109*pricing!J33*2000</f>
        <v>4121535.6439727228</v>
      </c>
      <c r="K120" s="100">
        <f>K109*pricing!K33*2000</f>
        <v>3473635.0077074743</v>
      </c>
      <c r="L120" s="100">
        <f>L109*pricing!L33*2000</f>
        <v>4465822.7380270166</v>
      </c>
      <c r="M120" s="100">
        <f>M109*pricing!M33*2000</f>
        <v>7057906.8300931696</v>
      </c>
      <c r="N120" s="100">
        <f>N109*pricing!N33*2000</f>
        <v>2153114.4500265364</v>
      </c>
      <c r="O120" s="100">
        <f>O109*pricing!O33*2000</f>
        <v>3919082.632822792</v>
      </c>
    </row>
    <row r="121" spans="2:15">
      <c r="C121" s="99" t="s">
        <v>127</v>
      </c>
      <c r="D121" s="100">
        <f>D110*pricing!D34*2000</f>
        <v>8931449.2544502337</v>
      </c>
      <c r="E121" s="100">
        <f>E110*pricing!E34*2000</f>
        <v>2902178.4744747384</v>
      </c>
      <c r="F121" s="100">
        <f>F110*pricing!F34*2000</f>
        <v>4439499.5239889761</v>
      </c>
      <c r="G121" s="100">
        <f>G110*pricing!G34*2000</f>
        <v>2400416.8993797447</v>
      </c>
      <c r="H121" s="100">
        <f>H110*pricing!H34*2000</f>
        <v>3216625.074997528</v>
      </c>
      <c r="I121" s="100">
        <f>I110*pricing!I34*2000</f>
        <v>1653645.428137233</v>
      </c>
      <c r="J121" s="100">
        <f>J110*pricing!J34*2000</f>
        <v>1625252.7242062697</v>
      </c>
      <c r="K121" s="100">
        <f>K110*pricing!K34*2000</f>
        <v>2247861.573170701</v>
      </c>
      <c r="L121" s="100">
        <f>L110*pricing!L34*2000</f>
        <v>2170815.1353166392</v>
      </c>
      <c r="M121" s="100">
        <f>M110*pricing!M34*2000</f>
        <v>2147766.0605904288</v>
      </c>
      <c r="N121" s="100">
        <f>N110*pricing!N34*2000</f>
        <v>7351044.7971932171</v>
      </c>
      <c r="O121" s="100">
        <f>O110*pricing!O34*2000</f>
        <v>3366174.6869520843</v>
      </c>
    </row>
    <row r="122" spans="2:15">
      <c r="C122" s="99" t="s">
        <v>128</v>
      </c>
      <c r="D122" s="100">
        <f>D111*pricing!D35*2000</f>
        <v>3413898.0941175991</v>
      </c>
      <c r="E122" s="100">
        <f>E111*pricing!E35*2000</f>
        <v>1479817.9619316417</v>
      </c>
      <c r="F122" s="100">
        <f>F111*pricing!F35*2000</f>
        <v>2334818.9325128477</v>
      </c>
      <c r="G122" s="100">
        <f>G111*pricing!G35*2000</f>
        <v>3486160.9629874062</v>
      </c>
      <c r="H122" s="100">
        <f>H111*pricing!H35*2000</f>
        <v>3210328.1951244362</v>
      </c>
      <c r="I122" s="100">
        <f>I111*pricing!I35*2000</f>
        <v>7447959.8621845571</v>
      </c>
      <c r="J122" s="100">
        <f>J111*pricing!J35*2000</f>
        <v>8214197.9657385712</v>
      </c>
      <c r="K122" s="100">
        <f>K111*pricing!K35*2000</f>
        <v>2106245.6469590715</v>
      </c>
      <c r="L122" s="100">
        <f>L111*pricing!L35*2000</f>
        <v>2519938.5027016439</v>
      </c>
      <c r="M122" s="100">
        <f>M111*pricing!M35*2000</f>
        <v>2938781.0914193094</v>
      </c>
      <c r="N122" s="100">
        <f>N111*pricing!N35*2000</f>
        <v>6907646.4656450469</v>
      </c>
      <c r="O122" s="100">
        <f>O111*pricing!O35*2000</f>
        <v>2304471.6916839466</v>
      </c>
    </row>
    <row r="123" spans="2:15">
      <c r="C123" s="99" t="s">
        <v>129</v>
      </c>
      <c r="D123" s="100">
        <f>D112*pricing!D36*2000</f>
        <v>3600925.7420263966</v>
      </c>
      <c r="E123" s="100">
        <f>E112*pricing!E36*2000</f>
        <v>4044313.5968009098</v>
      </c>
      <c r="F123" s="100">
        <f>F112*pricing!F36*2000</f>
        <v>2521752.1070627058</v>
      </c>
      <c r="G123" s="100">
        <f>G112*pricing!G36*2000</f>
        <v>3237693.6412063125</v>
      </c>
      <c r="H123" s="100">
        <f>H112*pricing!H36*2000</f>
        <v>4617581.7263004445</v>
      </c>
      <c r="I123" s="100">
        <f>I112*pricing!I36*2000</f>
        <v>8477540.0248993486</v>
      </c>
      <c r="J123" s="100">
        <f>J112*pricing!J36*2000</f>
        <v>5428415.2965621753</v>
      </c>
      <c r="K123" s="100">
        <f>K112*pricing!K36*2000</f>
        <v>6951565.8414756544</v>
      </c>
      <c r="L123" s="100">
        <f>L112*pricing!L36*2000</f>
        <v>2162604.7714922377</v>
      </c>
      <c r="M123" s="100">
        <f>M112*pricing!M36*2000</f>
        <v>5761004.3350521522</v>
      </c>
      <c r="N123" s="100">
        <f>N112*pricing!N36*2000</f>
        <v>9562591.8943106122</v>
      </c>
      <c r="O123" s="100">
        <f>O112*pricing!O36*2000</f>
        <v>10181369.907660203</v>
      </c>
    </row>
    <row r="124" spans="2:15">
      <c r="C124" s="99" t="s">
        <v>130</v>
      </c>
      <c r="D124" s="100">
        <f>D113*pricing!D37*2000</f>
        <v>1787942.9004770445</v>
      </c>
      <c r="E124" s="100">
        <f>E113*pricing!E37*2000</f>
        <v>2081029.6103816219</v>
      </c>
      <c r="F124" s="100">
        <f>F113*pricing!F37*2000</f>
        <v>4163706.2940995949</v>
      </c>
      <c r="G124" s="100">
        <f>G113*pricing!G37*2000</f>
        <v>2867705.6064515924</v>
      </c>
      <c r="H124" s="100">
        <f>H113*pricing!H37*2000</f>
        <v>2241178.5857899021</v>
      </c>
      <c r="I124" s="100">
        <f>I113*pricing!I37*2000</f>
        <v>1614531.5265797025</v>
      </c>
      <c r="J124" s="100">
        <f>J113*pricing!J37*2000</f>
        <v>2491817.3333683177</v>
      </c>
      <c r="K124" s="100">
        <f>K113*pricing!K37*2000</f>
        <v>6267151.2546156142</v>
      </c>
      <c r="L124" s="100">
        <f>L113*pricing!L37*2000</f>
        <v>2198243.6648238441</v>
      </c>
      <c r="M124" s="100">
        <f>M113*pricing!M37*2000</f>
        <v>2247584.6236531804</v>
      </c>
      <c r="N124" s="100">
        <f>N113*pricing!N37*2000</f>
        <v>3689187.3113141144</v>
      </c>
      <c r="O124" s="100">
        <f>O113*pricing!O37*2000</f>
        <v>1607058.7942954889</v>
      </c>
    </row>
    <row r="125" spans="2:15">
      <c r="C125" s="99" t="s">
        <v>131</v>
      </c>
      <c r="D125" s="100">
        <f>D114*pricing!D38*2000</f>
        <v>2433600.8255128274</v>
      </c>
      <c r="E125" s="100">
        <f>E114*pricing!E38*2000</f>
        <v>1274177.3553631224</v>
      </c>
      <c r="F125" s="100">
        <f>F114*pricing!F38*2000</f>
        <v>634019.39951629157</v>
      </c>
      <c r="G125" s="100">
        <f>G114*pricing!G38*2000</f>
        <v>840694.17930729687</v>
      </c>
      <c r="H125" s="100">
        <f>H114*pricing!H38*2000</f>
        <v>1470413.8551877765</v>
      </c>
      <c r="I125" s="100">
        <f>I114*pricing!I38*2000</f>
        <v>926823.04489646596</v>
      </c>
      <c r="J125" s="100">
        <f>J114*pricing!J38*2000</f>
        <v>1267647.1178232031</v>
      </c>
      <c r="K125" s="100">
        <f>K114*pricing!K38*2000</f>
        <v>1107724.0260710677</v>
      </c>
      <c r="L125" s="100">
        <f>L114*pricing!L38*2000</f>
        <v>3808961.4607910025</v>
      </c>
      <c r="M125" s="100">
        <f>M114*pricing!M38*2000</f>
        <v>1183723.6524255357</v>
      </c>
      <c r="N125" s="100">
        <f>N114*pricing!N38*2000</f>
        <v>1347311.6420990413</v>
      </c>
      <c r="O125" s="100">
        <f>O114*pricing!O38*2000</f>
        <v>1178686.6905430164</v>
      </c>
    </row>
    <row r="126" spans="2:15">
      <c r="C126" s="99" t="s">
        <v>132</v>
      </c>
      <c r="D126" s="100">
        <f>D115*pricing!D39*2000</f>
        <v>1269246.8883994308</v>
      </c>
      <c r="E126" s="100">
        <f>E115*pricing!E39*2000</f>
        <v>2039179.5018543706</v>
      </c>
      <c r="F126" s="100">
        <f>F115*pricing!F39*2000</f>
        <v>3507432.1638332959</v>
      </c>
      <c r="G126" s="100">
        <f>G115*pricing!G39*2000</f>
        <v>1605984.7534725333</v>
      </c>
      <c r="H126" s="100">
        <f>H115*pricing!H39*2000</f>
        <v>1956435.8300907169</v>
      </c>
      <c r="I126" s="100">
        <f>I115*pricing!I39*2000</f>
        <v>2440822.0374792744</v>
      </c>
      <c r="J126" s="100">
        <f>J115*pricing!J39*2000</f>
        <v>1406164.6602383319</v>
      </c>
      <c r="K126" s="100">
        <f>K115*pricing!K39*2000</f>
        <v>3290370.8367135646</v>
      </c>
      <c r="L126" s="100">
        <f>L115*pricing!L39*2000</f>
        <v>1390797.1590053041</v>
      </c>
      <c r="M126" s="100">
        <f>M115*pricing!M39*2000</f>
        <v>1624704.4264027055</v>
      </c>
      <c r="N126" s="100">
        <f>N115*pricing!N39*2000</f>
        <v>2852819.7283729571</v>
      </c>
      <c r="O126" s="100">
        <f>O115*pricing!O39*2000</f>
        <v>4483224.9236055762</v>
      </c>
    </row>
    <row r="127" spans="2:15">
      <c r="C127" s="99" t="s">
        <v>278</v>
      </c>
      <c r="D127" s="100">
        <f>SUM(D$120:D$126)</f>
        <v>23043764.308228496</v>
      </c>
      <c r="E127" s="100">
        <f t="shared" ref="E127:O127" si="1">SUM(E$120:E$126)</f>
        <v>15250028.214221854</v>
      </c>
      <c r="F127" s="100">
        <f t="shared" si="1"/>
        <v>24898440.627775088</v>
      </c>
      <c r="G127" s="100">
        <f t="shared" si="1"/>
        <v>16266288.474987403</v>
      </c>
      <c r="H127" s="100">
        <f t="shared" si="1"/>
        <v>18449946.429518025</v>
      </c>
      <c r="I127" s="100">
        <f t="shared" si="1"/>
        <v>24088824.213470656</v>
      </c>
      <c r="J127" s="100">
        <f t="shared" si="1"/>
        <v>24555030.74190959</v>
      </c>
      <c r="K127" s="100">
        <f t="shared" si="1"/>
        <v>25444554.186713148</v>
      </c>
      <c r="L127" s="100">
        <f t="shared" si="1"/>
        <v>18717183.432157688</v>
      </c>
      <c r="M127" s="100">
        <f t="shared" si="1"/>
        <v>22961471.019636482</v>
      </c>
      <c r="N127" s="100">
        <f t="shared" si="1"/>
        <v>33863716.288961522</v>
      </c>
      <c r="O127" s="100">
        <f t="shared" si="1"/>
        <v>27040069.327563107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123579.59999999999</v>
      </c>
      <c r="E131" s="106">
        <f>SUM(M$6:M$19)+SUM(O$6:O$19)+SUM(Q$6:Q$19)+SUM(S$6:S$19)</f>
        <v>115040.4</v>
      </c>
      <c r="F131" s="106">
        <f>SUM(U$6:U$19)+SUM(W$6:W$19)+SUM(Y$6:Y$19)+SUM(AA$6:AA$19)</f>
        <v>1657004.4</v>
      </c>
      <c r="G131" s="106">
        <f>SUM(AC$6:AC$19)+SUM(AE$6:AE$19)+SUM(AG$6:AG$19)+SUM(AI$6:AI$19)</f>
        <v>153807.59999999998</v>
      </c>
      <c r="H131" s="106">
        <f>SUM(AK$6:AK$19)+SUM(AM$6:AM$19)+SUM(AO$6:AO$19)+SUM(AQ$6:AQ$19)</f>
        <v>130966.79999999999</v>
      </c>
      <c r="I131" s="106">
        <f>SUM(AS$6:AS$19)+SUM(AU$6:AU$19)+SUM(AW$6:AW$19)+SUM(AY$6:AY$19)</f>
        <v>117810</v>
      </c>
      <c r="J131" s="106">
        <f>SUM(BA$6:BA$19)+SUM(BC$6:BC$19)+SUM(BE$6:BE$19)+SUM(BG$6:BG$19)</f>
        <v>530563.19999999995</v>
      </c>
      <c r="K131" s="106">
        <f>SUM(BI$6:BI$19)+SUM(BK$6:BK$19)+SUM(BM$6:BM$19)+SUM(BO$6:BO$19)</f>
        <v>442687.19999999995</v>
      </c>
      <c r="L131" s="106">
        <f>SUM(BQ$6:BQ$19)+SUM(BS$6:BS$19)+SUM(BU$6:BU$19)+SUM(BW$6:BW$19)</f>
        <v>609564</v>
      </c>
      <c r="M131" s="106">
        <f>SUM(BY$6:BY$19)+SUM(CA$6:CA$19)+SUM(CC$6:CC$19)+SUM(CE$6:CE$19)</f>
        <v>1348166.4</v>
      </c>
      <c r="N131" s="106">
        <f>SUM(CG$6:CG$19)+SUM(CI$6:CI$19)+SUM(CK$6:CK$19)+SUM(CM$6:CM$19)</f>
        <v>212864.4</v>
      </c>
      <c r="O131" s="106">
        <f>SUM(CO$6:CO$19)+SUM(CQ$6:CQ$19)+SUM(CS$6:CS$19)+SUM(CU$6:CU$19)</f>
        <v>505247.58730230981</v>
      </c>
    </row>
    <row r="132" spans="2:15">
      <c r="C132" s="105" t="s">
        <v>127</v>
      </c>
      <c r="D132" s="106">
        <f>SUM(E$20:E$36)+SUM(G$20:G$36)+SUM(I$20:I$36)+SUM(K$20:K$36)</f>
        <v>1803282</v>
      </c>
      <c r="E132" s="106">
        <f>SUM(M$20:M$36)+SUM(O$20:O$36)+SUM(Q$20:Q$36)+SUM(S$20:S$36)</f>
        <v>282992.39999999997</v>
      </c>
      <c r="F132" s="106">
        <f>SUM(U$20:U$36)+SUM(W$20:W$36)+SUM(Y$20:Y$36)+SUM(AA$20:AA$36)</f>
        <v>668315.99999999988</v>
      </c>
      <c r="G132" s="106">
        <f>SUM(AC$20:AC$36)+SUM(AE$20:AE$36)+SUM(AG$20:AG$36)+SUM(AI$20:AI$36)</f>
        <v>245234.39999999997</v>
      </c>
      <c r="H132" s="106">
        <f>SUM(AK$20:AK$36)+SUM(AM$20:AM$36)+SUM(AO$20:AO$36)+SUM(AQ$20:AQ$36)</f>
        <v>316047.59999999998</v>
      </c>
      <c r="I132" s="106">
        <f>SUM(AS$20:AS$36)+SUM(AU$20:AU$36)+SUM(AW$20:AW$36)+SUM(AY$20:AY$36)</f>
        <v>111885.6</v>
      </c>
      <c r="J132" s="106">
        <f>SUM(BA$20:BA$36)+SUM(BC$20:BC$36)+SUM(BE$20:BE$36)+SUM(BG$20:BG$36)</f>
        <v>105998.39999999999</v>
      </c>
      <c r="K132" s="106">
        <f>SUM(BI$20:BI$36)+SUM(BK$20:BK$36)+SUM(BM$20:BM$36)+SUM(BO$20:BO$36)</f>
        <v>171097.2</v>
      </c>
      <c r="L132" s="106">
        <f>SUM(BQ$20:BQ$36)+SUM(BS$20:BS$36)+SUM(BU$20:BU$36)+SUM(BW$20:BW$36)</f>
        <v>179662.8</v>
      </c>
      <c r="M132" s="106">
        <f>SUM(BY$20:BY$36)+SUM(CA$20:CA$36)+SUM(CC$20:CC$36)+SUM(CE$20:CE$36)</f>
        <v>167049.60000000001</v>
      </c>
      <c r="N132" s="106">
        <f>SUM(CG$20:CG$36)+SUM(CI$20:CI$36)+SUM(CK$20:CK$36)+SUM(CM$20:CM$36)</f>
        <v>1348390.8</v>
      </c>
      <c r="O132" s="106">
        <f>SUM(CO$20:CO$36)+SUM(CQ$20:CQ$36)+SUM(CS$20:CS$36)+SUM(CU$20:CU$36)</f>
        <v>361822.76872567192</v>
      </c>
    </row>
    <row r="133" spans="2:15">
      <c r="C133" s="105" t="s">
        <v>128</v>
      </c>
      <c r="D133" s="106">
        <f>SUM(E$37:E$48)+SUM(G$37:G$48)+SUM(I$37:I$48)+SUM(K$37:K$48)</f>
        <v>782731.2</v>
      </c>
      <c r="E133" s="106">
        <f>SUM(M$37:M$48)+SUM(O$37:O$48)+SUM(Q$37:Q$48)+SUM(S$37:S$48)</f>
        <v>217863.6</v>
      </c>
      <c r="F133" s="106">
        <f>SUM(U$37:U$48)+SUM(W$37:W$48)+SUM(Y$37:Y$48)+SUM(AA$37:AA$48)</f>
        <v>380346</v>
      </c>
      <c r="G133" s="106">
        <f>SUM(AC$37:AC$48)+SUM(AE$37:AE$48)+SUM(AG$37:AG$48)+SUM(AI$37:AI$48)</f>
        <v>895659.6</v>
      </c>
      <c r="H133" s="106">
        <f>SUM(AK$37:AK$48)+SUM(AM$37:AM$48)+SUM(AO$37:AO$48)+SUM(AQ$37:AQ$48)</f>
        <v>846475.20000000007</v>
      </c>
      <c r="I133" s="106">
        <f>SUM(AS$37:AS$48)+SUM(AU$37:AU$48)+SUM(AW$37:AW$48)+SUM(AY$37:AY$48)</f>
        <v>3222109.1999999997</v>
      </c>
      <c r="J133" s="106">
        <f>SUM(BA$37:BA$48)+SUM(BC$37:BC$48)+SUM(BE$37:BE$48)+SUM(BG$37:BG$48)</f>
        <v>3758190</v>
      </c>
      <c r="K133" s="106">
        <f>SUM(BI$37:BI$48)+SUM(BK$37:BK$48)+SUM(BM$37:BM$48)+SUM(BO$37:BO$48)</f>
        <v>321456</v>
      </c>
      <c r="L133" s="106">
        <f>SUM(BQ$37:BQ$48)+SUM(BS$37:BS$48)+SUM(BU$37:BU$48)+SUM(BW$37:BW$48)</f>
        <v>468338.39999999997</v>
      </c>
      <c r="M133" s="106">
        <f>SUM(BY$37:BY$48)+SUM(CA$37:CA$48)+SUM(CC$37:CC$48)+SUM(CE$37:CE$48)</f>
        <v>636548.4</v>
      </c>
      <c r="N133" s="106">
        <f>SUM(CG$37:CG$48)+SUM(CI$37:CI$48)+SUM(CK$37:CK$48)+SUM(CM$37:CM$48)</f>
        <v>2410316.4000000004</v>
      </c>
      <c r="O133" s="106">
        <f>SUM(CO$37:CO$48)+SUM(CQ$37:CQ$48)+SUM(CS$37:CS$48)+SUM(CU$37:CU$48)</f>
        <v>436479.58281464531</v>
      </c>
    </row>
    <row r="134" spans="2:15">
      <c r="C134" s="105" t="s">
        <v>129</v>
      </c>
      <c r="D134" s="106">
        <f>SUM(E$49:E$70)+SUM(G$49:G$70)+SUM(I$49:I$70)+SUM(K$49:K$70)</f>
        <v>609330.73124044272</v>
      </c>
      <c r="E134" s="106">
        <f>SUM(M$49:M$70)+SUM(O$49:O$70)+SUM(Q$49:Q$70)+SUM(S$49:S$70)</f>
        <v>781485.20476207568</v>
      </c>
      <c r="F134" s="106">
        <f>SUM(U$49:U$70)+SUM(W$49:W$70)+SUM(Y$49:Y$70)+SUM(AA$49:AA$70)</f>
        <v>303956.86091155902</v>
      </c>
      <c r="G134" s="106">
        <f>SUM(AC$49:AC$70)+SUM(AE$49:AE$70)+SUM(AG$49:AG$70)+SUM(AI$49:AI$70)</f>
        <v>496585.62160663586</v>
      </c>
      <c r="H134" s="106">
        <f>SUM(AK$49:AK$70)+SUM(AM$49:AM$70)+SUM(AO$49:AO$70)+SUM(AQ$49:AQ$70)</f>
        <v>923304.54575114651</v>
      </c>
      <c r="I134" s="106">
        <f>SUM(AS$49:AS$70)+SUM(AU$49:AU$70)+SUM(AW$49:AW$70)+SUM(AY$49:AY$70)</f>
        <v>3035160.0051458576</v>
      </c>
      <c r="J134" s="106">
        <f>SUM(BA$49:BA$70)+SUM(BC$49:BC$70)+SUM(BE$49:BE$70)+SUM(BG$49:BG$70)</f>
        <v>1154737.7710817195</v>
      </c>
      <c r="K134" s="106">
        <f>SUM(BI$49:BI$70)+SUM(BK$49:BK$70)+SUM(BM$49:BM$70)+SUM(BO$49:BO$70)</f>
        <v>1623878.6116468678</v>
      </c>
      <c r="L134" s="106">
        <f>SUM(BQ$49:BQ$70)+SUM(BS$49:BS$70)+SUM(BU$49:BU$70)+SUM(BW$49:BW$70)</f>
        <v>261120.06270008176</v>
      </c>
      <c r="M134" s="106">
        <f>SUM(BY$49:BY$70)+SUM(CA$49:CA$70)+SUM(CC$49:CC$70)+SUM(CE$49:CE$70)</f>
        <v>1391088.4069849285</v>
      </c>
      <c r="N134" s="106">
        <f>SUM(CG$49:CG$70)+SUM(CI$49:CI$70)+SUM(CK$49:CK$70)+SUM(CM$49:CM$70)</f>
        <v>3169397.2571565667</v>
      </c>
      <c r="O134" s="106">
        <f>SUM(CO$49:CO$70)+SUM(CQ$49:CQ$70)+SUM(CS$49:CS$70)+SUM(CU$49:CU$70)</f>
        <v>3579119.1563664079</v>
      </c>
    </row>
    <row r="135" spans="2:15">
      <c r="C135" s="105" t="s">
        <v>130</v>
      </c>
      <c r="D135" s="106">
        <f>SUM(E$71:E$86)+SUM(G$71:G$86)+SUM(I$71:I$86)+SUM(K$71:K$86)</f>
        <v>152158.08551230695</v>
      </c>
      <c r="E135" s="106">
        <f>SUM(M$71:M$86)+SUM(O$71:O$86)+SUM(Q$71:Q$86)+SUM(S$71:S$86)</f>
        <v>193210.8</v>
      </c>
      <c r="F135" s="106">
        <f>SUM(U$71:U$86)+SUM(W$71:W$86)+SUM(Y$71:Y$86)+SUM(AA$71:AA$86)</f>
        <v>819086.30205078563</v>
      </c>
      <c r="G135" s="106">
        <f>SUM(AC$71:AC$86)+SUM(AE$71:AE$86)+SUM(AG$71:AG$86)+SUM(AI$71:AI$86)</f>
        <v>383868.04108691518</v>
      </c>
      <c r="H135" s="106">
        <f>SUM(AK$71:AK$86)+SUM(AM$71:AM$86)+SUM(AO$71:AO$86)+SUM(AQ$71:AQ$86)</f>
        <v>199054.65547644236</v>
      </c>
      <c r="I135" s="106">
        <f>SUM(AS$71:AS$86)+SUM(AU$71:AU$86)+SUM(AW$71:AW$86)+SUM(AY$71:AY$86)</f>
        <v>128389.65843869047</v>
      </c>
      <c r="J135" s="106">
        <f>SUM(BA$71:BA$86)+SUM(BC$71:BC$86)+SUM(BE$71:BE$86)+SUM(BG$71:BG$86)</f>
        <v>265051.9021068092</v>
      </c>
      <c r="K135" s="106">
        <f>SUM(BI$71:BI$86)+SUM(BK$71:BK$86)+SUM(BM$71:BM$86)+SUM(BO$71:BO$86)</f>
        <v>1267285.0023375726</v>
      </c>
      <c r="L135" s="106">
        <f>SUM(BQ$71:BQ$86)+SUM(BS$71:BS$86)+SUM(BU$71:BU$86)+SUM(BW$71:BW$86)</f>
        <v>213700.08466758285</v>
      </c>
      <c r="M135" s="106">
        <f>SUM(BY$71:BY$86)+SUM(CA$71:CA$86)+SUM(CC$71:CC$86)+SUM(CE$71:CE$86)</f>
        <v>233651.18144704861</v>
      </c>
      <c r="N135" s="106">
        <f>SUM(CG$71:CG$86)+SUM(CI$71:CI$86)+SUM(CK$71:CK$86)+SUM(CM$71:CM$86)</f>
        <v>509683.57273602963</v>
      </c>
      <c r="O135" s="106">
        <f>SUM(CO$71:CO$86)+SUM(CQ$71:CQ$86)+SUM(CS$71:CS$86)+SUM(CU$71:CU$86)</f>
        <v>128405.11058380298</v>
      </c>
    </row>
    <row r="136" spans="2:15">
      <c r="C136" s="105" t="s">
        <v>131</v>
      </c>
      <c r="D136" s="106">
        <f>SUM(E$87:E$94)+SUM(G$87:G$94)+SUM(I$87:I$94)+SUM(K$87:K$94)</f>
        <v>2092805.0101229751</v>
      </c>
      <c r="E136" s="106">
        <f>SUM(M$87:M$94)+SUM(O$87:O$94)+SUM(Q$87:Q$94)+SUM(S$87:S$94)</f>
        <v>508544.79279612715</v>
      </c>
      <c r="F136" s="106">
        <f>SUM(U$87:U$94)+SUM(W$87:W$94)+SUM(Y$87:Y$94)+SUM(AA$87:AA$94)</f>
        <v>191711.95474981293</v>
      </c>
      <c r="G136" s="106">
        <f>SUM(AC$87:AC$94)+SUM(AE$87:AE$94)+SUM(AG$87:AG$94)+SUM(AI$87:AI$94)</f>
        <v>276472.8</v>
      </c>
      <c r="H136" s="106">
        <f>SUM(AK$87:AK$94)+SUM(AM$87:AM$94)+SUM(AO$87:AO$94)+SUM(AQ$87:AQ$94)</f>
        <v>654985.36802792922</v>
      </c>
      <c r="I136" s="106">
        <f>SUM(AS$87:AS$94)+SUM(AU$87:AU$94)+SUM(AW$87:AW$94)+SUM(AY$87:AY$94)</f>
        <v>294033.58488200378</v>
      </c>
      <c r="J136" s="106">
        <f>SUM(BA$87:BA$94)+SUM(BC$87:BC$94)+SUM(BE$87:BE$94)+SUM(BG$87:BG$94)</f>
        <v>531827.11838074087</v>
      </c>
      <c r="K136" s="106">
        <f>SUM(BI$87:BI$94)+SUM(BK$87:BK$94)+SUM(BM$87:BM$94)+SUM(BO$87:BO$94)</f>
        <v>417619.1503471334</v>
      </c>
      <c r="L136" s="106">
        <f>SUM(BQ$87:BQ$94)+SUM(BS$87:BS$94)+SUM(BU$87:BU$94)+SUM(BW$87:BW$94)</f>
        <v>3749204.8869909644</v>
      </c>
      <c r="M136" s="106">
        <f>SUM(BY$87:BY$94)+SUM(CA$87:CA$94)+SUM(CC$87:CC$94)+SUM(CE$87:CE$94)</f>
        <v>452398.29183688655</v>
      </c>
      <c r="N136" s="106">
        <f>SUM(CG$87:CG$94)+SUM(CI$87:CI$94)+SUM(CK$87:CK$94)+SUM(CM$87:CM$94)</f>
        <v>599448.24799235223</v>
      </c>
      <c r="O136" s="106">
        <f>SUM(CO$87:CO$94)+SUM(CQ$87:CQ$94)+SUM(CS$87:CS$94)+SUM(CU$87:CU$94)</f>
        <v>409648.56210620567</v>
      </c>
    </row>
    <row r="137" spans="2:15">
      <c r="C137" s="105" t="s">
        <v>132</v>
      </c>
      <c r="D137" s="106">
        <f>SUM(E$95:E$105)+SUM(G$95:G$105)+SUM(I$95:I$105)+SUM(K$95:K$105)</f>
        <v>362473.19999999995</v>
      </c>
      <c r="E137" s="106">
        <f>SUM(M$95:M$105)+SUM(O$95:O$105)+SUM(Q$95:Q$105)+SUM(S$95:S$105)</f>
        <v>789532.47378465231</v>
      </c>
      <c r="F137" s="106">
        <f>SUM(U$95:U$105)+SUM(W$95:W$105)+SUM(Y$95:Y$105)+SUM(AA$95:AA$105)</f>
        <v>1834351.5225881389</v>
      </c>
      <c r="G137" s="106">
        <f>SUM(AC$95:AC$105)+SUM(AE$95:AE$105)+SUM(AG$95:AG$105)+SUM(AI$95:AI$105)</f>
        <v>552741.7755020113</v>
      </c>
      <c r="H137" s="106">
        <f>SUM(AK$95:AK$105)+SUM(AM$95:AM$105)+SUM(AO$95:AO$105)+SUM(AQ$95:AQ$105)</f>
        <v>751371.32155897259</v>
      </c>
      <c r="I137" s="106">
        <f>SUM(AS$95:AS$105)+SUM(AU$95:AU$105)+SUM(AW$95:AW$105)+SUM(AY$95:AY$105)</f>
        <v>1134296.3676115267</v>
      </c>
      <c r="J137" s="106">
        <f>SUM(BA$95:BA$105)+SUM(BC$95:BC$105)+SUM(BE$95:BE$105)+SUM(BG$95:BG$105)</f>
        <v>425072.36552571913</v>
      </c>
      <c r="K137" s="106">
        <f>SUM(BI$95:BI$105)+SUM(BK$95:BK$105)+SUM(BM$95:BM$105)+SUM(BO$95:BO$105)</f>
        <v>1692158.5678889169</v>
      </c>
      <c r="L137" s="106">
        <f>SUM(BQ$95:BQ$105)+SUM(BS$95:BS$105)+SUM(BU$95:BU$105)+SUM(BW$95:BW$105)</f>
        <v>417870.98931379738</v>
      </c>
      <c r="M137" s="106">
        <f>SUM(BY$95:BY$105)+SUM(CA$95:CA$105)+SUM(CC$95:CC$105)+SUM(CE$95:CE$105)</f>
        <v>432637.71682435682</v>
      </c>
      <c r="N137" s="106">
        <f>SUM(CG$95:CG$105)+SUM(CI$95:CI$105)+SUM(CK$95:CK$105)+SUM(CM$95:CM$105)</f>
        <v>1445724.0560182671</v>
      </c>
      <c r="O137" s="106">
        <f>SUM(CO$95:CO$105)+SUM(CQ$95:CQ$105)+SUM(CS$95:CS$105)+SUM(CU$95:CU$105)</f>
        <v>3280670.2890213183</v>
      </c>
    </row>
    <row r="138" spans="2:15">
      <c r="C138" s="105" t="s">
        <v>278</v>
      </c>
      <c r="D138" s="100">
        <f t="shared" ref="D138:O138" si="2">SUM(D$131:D$137)</f>
        <v>5926359.8268757248</v>
      </c>
      <c r="E138" s="100">
        <f t="shared" si="2"/>
        <v>2888669.6713428553</v>
      </c>
      <c r="F138" s="100">
        <f t="shared" si="2"/>
        <v>5854773.0403002966</v>
      </c>
      <c r="G138" s="100">
        <f t="shared" si="2"/>
        <v>3004369.8381955619</v>
      </c>
      <c r="H138" s="100">
        <f t="shared" si="2"/>
        <v>3822205.4908144912</v>
      </c>
      <c r="I138" s="100">
        <f t="shared" si="2"/>
        <v>8043684.4160780786</v>
      </c>
      <c r="J138" s="100">
        <f t="shared" si="2"/>
        <v>6771440.7570949886</v>
      </c>
      <c r="K138" s="100">
        <f t="shared" si="2"/>
        <v>5936181.7322204914</v>
      </c>
      <c r="L138" s="100">
        <f t="shared" si="2"/>
        <v>5899461.2236724263</v>
      </c>
      <c r="M138" s="100">
        <f t="shared" si="2"/>
        <v>4661539.9970932202</v>
      </c>
      <c r="N138" s="100">
        <f t="shared" si="2"/>
        <v>9695824.7339032162</v>
      </c>
      <c r="O138" s="100">
        <f t="shared" si="2"/>
        <v>8701393.0569203626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167</v>
      </c>
      <c r="B1" s="99" t="s">
        <v>168</v>
      </c>
      <c r="C1" s="99" t="s">
        <v>169</v>
      </c>
      <c r="D1" s="99" t="s">
        <v>170</v>
      </c>
      <c r="E1" s="99" t="s">
        <v>171</v>
      </c>
    </row>
    <row r="2" spans="1:5">
      <c r="A2" s="99" t="s">
        <v>126</v>
      </c>
      <c r="B2" s="99" t="s">
        <v>172</v>
      </c>
      <c r="C2" s="100" t="s">
        <v>59</v>
      </c>
      <c r="D2" s="100">
        <v>482</v>
      </c>
      <c r="E2" s="100">
        <v>578.4</v>
      </c>
    </row>
    <row r="3" spans="1:5">
      <c r="B3" s="99" t="s">
        <v>173</v>
      </c>
      <c r="C3" s="100" t="s">
        <v>59</v>
      </c>
      <c r="D3" s="100">
        <v>657</v>
      </c>
      <c r="E3" s="100">
        <v>788.4</v>
      </c>
    </row>
    <row r="4" spans="1:5">
      <c r="B4" s="99" t="s">
        <v>174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175</v>
      </c>
      <c r="C5" s="100" t="s">
        <v>59</v>
      </c>
      <c r="D5" s="100">
        <v>585</v>
      </c>
      <c r="E5" s="100">
        <v>702</v>
      </c>
    </row>
    <row r="6" spans="1:5">
      <c r="B6" s="99" t="s">
        <v>176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177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178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179</v>
      </c>
      <c r="C9" s="100" t="s">
        <v>59</v>
      </c>
      <c r="D9" s="100">
        <v>71</v>
      </c>
      <c r="E9" s="100">
        <v>85.2</v>
      </c>
    </row>
    <row r="10" spans="1:5">
      <c r="B10" s="99" t="s">
        <v>180</v>
      </c>
      <c r="C10" s="100" t="s">
        <v>59</v>
      </c>
      <c r="D10" s="100">
        <v>407</v>
      </c>
      <c r="E10" s="100">
        <v>488.4</v>
      </c>
    </row>
    <row r="11" spans="1:5">
      <c r="B11" s="99" t="s">
        <v>181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182</v>
      </c>
      <c r="C12" s="100" t="s">
        <v>59</v>
      </c>
      <c r="D12" s="100">
        <v>284</v>
      </c>
      <c r="E12" s="100">
        <v>340.8</v>
      </c>
    </row>
    <row r="13" spans="1:5">
      <c r="B13" s="99" t="s">
        <v>183</v>
      </c>
      <c r="C13" s="100" t="s">
        <v>59</v>
      </c>
      <c r="D13" s="100">
        <v>352</v>
      </c>
      <c r="E13" s="100">
        <v>422.4</v>
      </c>
    </row>
    <row r="14" spans="1:5">
      <c r="B14" s="99" t="s">
        <v>184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185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186</v>
      </c>
      <c r="C16" s="100" t="s">
        <v>59</v>
      </c>
      <c r="D16" s="100">
        <v>239</v>
      </c>
      <c r="E16" s="100">
        <v>286.8</v>
      </c>
    </row>
    <row r="17" spans="2:5">
      <c r="B17" s="99" t="s">
        <v>187</v>
      </c>
      <c r="C17" s="100" t="s">
        <v>59</v>
      </c>
      <c r="D17" s="100">
        <v>52</v>
      </c>
      <c r="E17" s="100">
        <v>62.4</v>
      </c>
    </row>
    <row r="18" spans="2:5">
      <c r="B18" s="99" t="s">
        <v>188</v>
      </c>
      <c r="C18" s="100" t="s">
        <v>59</v>
      </c>
      <c r="D18" s="100">
        <v>156</v>
      </c>
      <c r="E18" s="100">
        <v>187.2</v>
      </c>
    </row>
    <row r="19" spans="2:5">
      <c r="B19" s="99" t="s">
        <v>189</v>
      </c>
      <c r="C19" s="100" t="s">
        <v>59</v>
      </c>
      <c r="D19" s="100">
        <v>245</v>
      </c>
      <c r="E19" s="100">
        <v>294</v>
      </c>
    </row>
    <row r="20" spans="2:5">
      <c r="B20" s="99" t="s">
        <v>190</v>
      </c>
      <c r="C20" s="100" t="s">
        <v>59</v>
      </c>
      <c r="D20" s="100">
        <v>306</v>
      </c>
      <c r="E20" s="100">
        <v>367.2</v>
      </c>
    </row>
    <row r="21" spans="2:5">
      <c r="B21" s="99" t="s">
        <v>191</v>
      </c>
      <c r="C21" s="100" t="s">
        <v>59</v>
      </c>
      <c r="D21" s="100">
        <v>442</v>
      </c>
      <c r="E21" s="100">
        <v>530.4</v>
      </c>
    </row>
    <row r="22" spans="2:5">
      <c r="B22" s="99" t="s">
        <v>192</v>
      </c>
      <c r="C22" s="100" t="s">
        <v>59</v>
      </c>
      <c r="D22" s="100">
        <v>405</v>
      </c>
      <c r="E22" s="100">
        <v>486</v>
      </c>
    </row>
    <row r="23" spans="2:5">
      <c r="B23" s="99" t="s">
        <v>193</v>
      </c>
      <c r="C23" s="100" t="s">
        <v>59</v>
      </c>
      <c r="D23" s="100">
        <v>356</v>
      </c>
      <c r="E23" s="100">
        <v>427.2</v>
      </c>
    </row>
    <row r="24" spans="2:5">
      <c r="B24" s="99" t="s">
        <v>194</v>
      </c>
      <c r="C24" s="100" t="s">
        <v>59</v>
      </c>
      <c r="D24" s="100">
        <v>615</v>
      </c>
      <c r="E24" s="100">
        <v>738</v>
      </c>
    </row>
    <row r="25" spans="2:5">
      <c r="B25" s="99" t="s">
        <v>195</v>
      </c>
      <c r="C25" s="100" t="s">
        <v>59</v>
      </c>
      <c r="D25" s="100">
        <v>282</v>
      </c>
      <c r="E25" s="100">
        <v>338.4</v>
      </c>
    </row>
    <row r="26" spans="2:5">
      <c r="B26" s="99" t="s">
        <v>196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197</v>
      </c>
      <c r="C27" s="100" t="s">
        <v>59</v>
      </c>
      <c r="D27" s="100">
        <v>284</v>
      </c>
      <c r="E27" s="100">
        <v>340.8</v>
      </c>
    </row>
    <row r="28" spans="2:5">
      <c r="B28" s="99" t="s">
        <v>198</v>
      </c>
      <c r="C28" s="100" t="s">
        <v>59</v>
      </c>
      <c r="D28" s="100">
        <v>700</v>
      </c>
      <c r="E28" s="100">
        <v>840</v>
      </c>
    </row>
    <row r="29" spans="2:5">
      <c r="B29" s="99" t="s">
        <v>199</v>
      </c>
      <c r="C29" s="100" t="s">
        <v>59</v>
      </c>
      <c r="D29" s="100">
        <v>395</v>
      </c>
      <c r="E29" s="100">
        <v>474</v>
      </c>
    </row>
    <row r="30" spans="2:5">
      <c r="B30" s="99" t="s">
        <v>200</v>
      </c>
      <c r="C30" s="100" t="s">
        <v>59</v>
      </c>
      <c r="D30" s="100">
        <v>457</v>
      </c>
      <c r="E30" s="100">
        <v>548.4</v>
      </c>
    </row>
    <row r="31" spans="2:5">
      <c r="B31" s="99" t="s">
        <v>201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202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203</v>
      </c>
      <c r="C33" s="100" t="s">
        <v>59</v>
      </c>
      <c r="D33" s="100">
        <v>717</v>
      </c>
      <c r="E33" s="100">
        <v>860.4</v>
      </c>
    </row>
    <row r="34" spans="1:5">
      <c r="B34" s="99" t="s">
        <v>204</v>
      </c>
      <c r="C34" s="100" t="s">
        <v>59</v>
      </c>
      <c r="D34" s="100">
        <v>1035</v>
      </c>
      <c r="E34" s="100">
        <v>1242</v>
      </c>
    </row>
    <row r="35" spans="1:5">
      <c r="B35" s="99" t="s">
        <v>205</v>
      </c>
      <c r="C35" s="100" t="s">
        <v>59</v>
      </c>
      <c r="D35" s="100">
        <v>1186</v>
      </c>
      <c r="E35" s="100">
        <v>1423.2</v>
      </c>
    </row>
    <row r="36" spans="1:5">
      <c r="B36" s="99" t="s">
        <v>206</v>
      </c>
      <c r="C36" s="100" t="s">
        <v>59</v>
      </c>
      <c r="D36" s="100">
        <v>604</v>
      </c>
      <c r="E36" s="100">
        <v>724.8</v>
      </c>
    </row>
    <row r="37" spans="1:5">
      <c r="B37" s="99" t="s">
        <v>207</v>
      </c>
      <c r="C37" s="100" t="s">
        <v>59</v>
      </c>
      <c r="D37" s="100">
        <v>550</v>
      </c>
      <c r="E37" s="100">
        <v>660</v>
      </c>
    </row>
    <row r="38" spans="1:5">
      <c r="B38" s="99" t="s">
        <v>208</v>
      </c>
      <c r="C38" s="100" t="s">
        <v>59</v>
      </c>
      <c r="D38" s="100">
        <v>705</v>
      </c>
      <c r="E38" s="100">
        <v>846</v>
      </c>
    </row>
    <row r="39" spans="1:5">
      <c r="B39" s="99" t="s">
        <v>209</v>
      </c>
      <c r="C39" s="100" t="s">
        <v>59</v>
      </c>
      <c r="D39" s="100">
        <v>852</v>
      </c>
      <c r="E39" s="100">
        <v>1022.4</v>
      </c>
    </row>
    <row r="40" spans="1:5">
      <c r="B40" s="99" t="s">
        <v>210</v>
      </c>
      <c r="C40" s="100" t="s">
        <v>59</v>
      </c>
      <c r="D40" s="100">
        <v>852</v>
      </c>
      <c r="E40" s="100">
        <v>1022.4</v>
      </c>
    </row>
    <row r="41" spans="1:5">
      <c r="B41" s="99" t="s">
        <v>211</v>
      </c>
      <c r="C41" s="100" t="s">
        <v>59</v>
      </c>
      <c r="D41" s="100">
        <v>1041</v>
      </c>
      <c r="E41" s="100">
        <v>1249.2</v>
      </c>
    </row>
    <row r="42" spans="1:5">
      <c r="B42" s="99" t="s">
        <v>212</v>
      </c>
      <c r="C42" s="100" t="s">
        <v>59</v>
      </c>
      <c r="D42" s="100">
        <v>1010</v>
      </c>
      <c r="E42" s="100">
        <v>1212</v>
      </c>
    </row>
    <row r="43" spans="1:5">
      <c r="B43" s="99" t="s">
        <v>213</v>
      </c>
      <c r="C43" s="100" t="s">
        <v>59</v>
      </c>
      <c r="D43" s="100">
        <v>1273</v>
      </c>
      <c r="E43" s="100">
        <v>1527.6</v>
      </c>
    </row>
    <row r="44" spans="1:5">
      <c r="B44" s="99" t="s">
        <v>214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215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216</v>
      </c>
      <c r="C46" s="100" t="s">
        <v>59</v>
      </c>
      <c r="D46" s="100">
        <v>235</v>
      </c>
      <c r="E46" s="100">
        <v>282</v>
      </c>
    </row>
    <row r="47" spans="1:5">
      <c r="B47" s="99" t="s">
        <v>217</v>
      </c>
      <c r="C47" s="100" t="s">
        <v>59</v>
      </c>
      <c r="D47" s="100">
        <v>712</v>
      </c>
      <c r="E47" s="100">
        <v>854.4</v>
      </c>
    </row>
    <row r="48" spans="1:5">
      <c r="B48" s="99" t="s">
        <v>218</v>
      </c>
      <c r="C48" s="100" t="s">
        <v>59</v>
      </c>
      <c r="D48" s="100">
        <v>450</v>
      </c>
      <c r="E48" s="100">
        <v>540</v>
      </c>
    </row>
    <row r="49" spans="2:5">
      <c r="B49" s="99" t="s">
        <v>219</v>
      </c>
      <c r="C49" s="100" t="s">
        <v>59</v>
      </c>
      <c r="D49" s="100">
        <v>339</v>
      </c>
      <c r="E49" s="100">
        <v>406.8</v>
      </c>
    </row>
    <row r="50" spans="2:5">
      <c r="B50" s="99" t="s">
        <v>220</v>
      </c>
      <c r="C50" s="100" t="s">
        <v>59</v>
      </c>
      <c r="D50" s="100">
        <v>279</v>
      </c>
      <c r="E50" s="100">
        <v>334.8</v>
      </c>
    </row>
    <row r="51" spans="2:5">
      <c r="B51" s="99" t="s">
        <v>221</v>
      </c>
      <c r="C51" s="100" t="s">
        <v>59</v>
      </c>
      <c r="D51" s="100">
        <v>553</v>
      </c>
      <c r="E51" s="100">
        <v>663.6</v>
      </c>
    </row>
    <row r="52" spans="2:5">
      <c r="B52" s="99" t="s">
        <v>222</v>
      </c>
      <c r="C52" s="100" t="s">
        <v>22</v>
      </c>
      <c r="D52" s="100">
        <v>959</v>
      </c>
      <c r="E52" s="100">
        <v>1150.8</v>
      </c>
    </row>
    <row r="53" spans="2:5">
      <c r="B53" s="99" t="s">
        <v>223</v>
      </c>
      <c r="C53" s="100" t="s">
        <v>59</v>
      </c>
      <c r="D53" s="100">
        <v>1176</v>
      </c>
      <c r="E53" s="100">
        <v>1411.2</v>
      </c>
    </row>
    <row r="54" spans="2:5">
      <c r="B54" s="99" t="s">
        <v>224</v>
      </c>
      <c r="C54" s="100" t="s">
        <v>22</v>
      </c>
      <c r="D54" s="100">
        <v>981</v>
      </c>
      <c r="E54" s="100">
        <v>1177.2</v>
      </c>
    </row>
    <row r="55" spans="2:5">
      <c r="B55" s="99" t="s">
        <v>225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226</v>
      </c>
      <c r="C56" s="100" t="s">
        <v>59</v>
      </c>
      <c r="D56" s="100">
        <v>543</v>
      </c>
      <c r="E56" s="100">
        <v>651.6</v>
      </c>
    </row>
    <row r="57" spans="2:5">
      <c r="B57" s="99" t="s">
        <v>227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228</v>
      </c>
      <c r="C58" s="100" t="s">
        <v>59</v>
      </c>
      <c r="D58" s="100">
        <v>1421</v>
      </c>
      <c r="E58" s="100">
        <v>1705.2</v>
      </c>
    </row>
    <row r="59" spans="2:5">
      <c r="B59" s="99" t="s">
        <v>229</v>
      </c>
      <c r="C59" s="100" t="s">
        <v>59</v>
      </c>
      <c r="D59" s="100">
        <v>663</v>
      </c>
      <c r="E59" s="100">
        <v>795.6</v>
      </c>
    </row>
    <row r="60" spans="2:5">
      <c r="B60" s="99" t="s">
        <v>230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231</v>
      </c>
      <c r="C61" s="100" t="s">
        <v>59</v>
      </c>
      <c r="D61" s="100">
        <v>855</v>
      </c>
      <c r="E61" s="100">
        <v>1026</v>
      </c>
    </row>
    <row r="62" spans="2:5">
      <c r="B62" s="99" t="s">
        <v>232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233</v>
      </c>
      <c r="C63" s="100" t="s">
        <v>59</v>
      </c>
      <c r="D63" s="100">
        <v>936</v>
      </c>
      <c r="E63" s="100">
        <v>1123.2</v>
      </c>
    </row>
    <row r="64" spans="2:5">
      <c r="B64" s="99" t="s">
        <v>234</v>
      </c>
      <c r="C64" s="100" t="s">
        <v>59</v>
      </c>
      <c r="D64" s="100">
        <v>861</v>
      </c>
      <c r="E64" s="100">
        <v>1033.2</v>
      </c>
    </row>
    <row r="65" spans="1:5">
      <c r="B65" s="99" t="s">
        <v>235</v>
      </c>
      <c r="C65" s="100" t="s">
        <v>59</v>
      </c>
      <c r="D65" s="100">
        <v>632</v>
      </c>
      <c r="E65" s="100">
        <v>758.4</v>
      </c>
    </row>
    <row r="66" spans="1:5">
      <c r="B66" s="99" t="s">
        <v>236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237</v>
      </c>
      <c r="C67" s="100" t="s">
        <v>22</v>
      </c>
      <c r="D67" s="100">
        <v>470</v>
      </c>
      <c r="E67" s="100">
        <v>564</v>
      </c>
    </row>
    <row r="68" spans="1:5">
      <c r="B68" s="99" t="s">
        <v>238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239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240</v>
      </c>
      <c r="C70" s="100" t="s">
        <v>22</v>
      </c>
      <c r="D70" s="100">
        <v>336</v>
      </c>
      <c r="E70" s="100">
        <v>403.2</v>
      </c>
    </row>
    <row r="71" spans="1:5">
      <c r="B71" s="99" t="s">
        <v>241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242</v>
      </c>
      <c r="C72" s="100" t="s">
        <v>22</v>
      </c>
      <c r="D72" s="100">
        <v>649</v>
      </c>
      <c r="E72" s="100">
        <v>778.8</v>
      </c>
    </row>
    <row r="73" spans="1:5">
      <c r="B73" s="99" t="s">
        <v>243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244</v>
      </c>
      <c r="C74" s="100" t="s">
        <v>22</v>
      </c>
      <c r="D74" s="100">
        <v>460</v>
      </c>
      <c r="E74" s="100">
        <v>552</v>
      </c>
    </row>
    <row r="75" spans="1:5">
      <c r="B75" s="99" t="s">
        <v>245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246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247</v>
      </c>
      <c r="C77" s="100" t="s">
        <v>22</v>
      </c>
      <c r="D77" s="100">
        <v>628</v>
      </c>
      <c r="E77" s="100">
        <v>753.6</v>
      </c>
    </row>
    <row r="78" spans="1:5">
      <c r="B78" s="99" t="s">
        <v>248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249</v>
      </c>
      <c r="C79" s="100" t="s">
        <v>22</v>
      </c>
      <c r="D79" s="100">
        <v>717</v>
      </c>
      <c r="E79" s="100">
        <v>860.4</v>
      </c>
    </row>
    <row r="80" spans="1:5">
      <c r="B80" s="99" t="s">
        <v>250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251</v>
      </c>
      <c r="C81" s="100" t="s">
        <v>22</v>
      </c>
      <c r="D81" s="100">
        <v>125</v>
      </c>
      <c r="E81" s="100">
        <v>150</v>
      </c>
    </row>
    <row r="82" spans="1:5">
      <c r="B82" s="99" t="s">
        <v>252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253</v>
      </c>
      <c r="C83" s="100" t="s">
        <v>22</v>
      </c>
      <c r="D83" s="100">
        <v>1629</v>
      </c>
      <c r="E83" s="100">
        <v>1954.8</v>
      </c>
    </row>
    <row r="84" spans="1:5">
      <c r="B84" s="99" t="s">
        <v>254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255</v>
      </c>
      <c r="C85" s="100" t="s">
        <v>22</v>
      </c>
      <c r="D85" s="100">
        <v>1998</v>
      </c>
      <c r="E85" s="100">
        <v>2397.6</v>
      </c>
    </row>
    <row r="86" spans="1:5">
      <c r="B86" s="99" t="s">
        <v>256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257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258</v>
      </c>
      <c r="C88" s="100" t="s">
        <v>22</v>
      </c>
      <c r="D88" s="100">
        <v>1184</v>
      </c>
      <c r="E88" s="100">
        <v>1420.8</v>
      </c>
    </row>
    <row r="89" spans="1:5">
      <c r="B89" s="99" t="s">
        <v>259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260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261</v>
      </c>
      <c r="C91" s="100" t="s">
        <v>22</v>
      </c>
      <c r="D91" s="100">
        <v>1444</v>
      </c>
      <c r="E91" s="100">
        <v>1732.8</v>
      </c>
    </row>
    <row r="92" spans="1:5">
      <c r="B92" s="99" t="s">
        <v>262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263</v>
      </c>
      <c r="C93" s="100" t="s">
        <v>22</v>
      </c>
      <c r="D93" s="100">
        <v>1524</v>
      </c>
      <c r="E93" s="100">
        <v>1828.8</v>
      </c>
    </row>
    <row r="94" spans="1:5">
      <c r="B94" s="99" t="s">
        <v>264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265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266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267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268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269</v>
      </c>
      <c r="C99" s="100" t="s">
        <v>22</v>
      </c>
      <c r="D99" s="100">
        <v>1690</v>
      </c>
      <c r="E99" s="100">
        <v>2028</v>
      </c>
    </row>
    <row r="100" spans="2:5">
      <c r="B100" s="99" t="s">
        <v>270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271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>
        <v>-348</v>
      </c>
      <c r="D6" s="15">
        <v>1257</v>
      </c>
      <c r="E6" s="15" t="s">
        <v>166</v>
      </c>
      <c r="F6" s="15" t="s">
        <v>6</v>
      </c>
      <c r="G6" s="15">
        <f t="shared" ref="G6:G15" si="0">$D6+$C6</f>
        <v>909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 t="s">
        <v>166</v>
      </c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>
        <v>-201</v>
      </c>
      <c r="D10" s="15">
        <v>913</v>
      </c>
      <c r="E10" s="15" t="s">
        <v>166</v>
      </c>
      <c r="F10" s="15" t="s">
        <v>6</v>
      </c>
      <c r="G10" s="15">
        <f t="shared" si="0"/>
        <v>712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 t="s">
        <v>166</v>
      </c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>
        <v>-803</v>
      </c>
      <c r="D12" s="15">
        <v>4981</v>
      </c>
      <c r="E12" s="15" t="s">
        <v>166</v>
      </c>
      <c r="F12" s="15" t="s">
        <v>6</v>
      </c>
      <c r="G12" s="15">
        <f t="shared" si="0"/>
        <v>4178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 t="s">
        <v>166</v>
      </c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>
        <v>-3</v>
      </c>
      <c r="D21" s="15">
        <v>22</v>
      </c>
      <c r="E21" s="15"/>
      <c r="F21" s="15" t="s">
        <v>6</v>
      </c>
      <c r="G21" s="15">
        <f t="shared" ref="G21:G30" si="2">$D21+$C21</f>
        <v>19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>
        <v>-1</v>
      </c>
      <c r="D25" s="15">
        <v>29</v>
      </c>
      <c r="E25" s="15"/>
      <c r="F25" s="15" t="s">
        <v>6</v>
      </c>
      <c r="G25" s="15">
        <f t="shared" si="2"/>
        <v>28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>
        <v>-27</v>
      </c>
      <c r="D27" s="15">
        <v>112</v>
      </c>
      <c r="E27" s="15"/>
      <c r="F27" s="15" t="s">
        <v>6</v>
      </c>
      <c r="G27" s="15">
        <f t="shared" si="2"/>
        <v>85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163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 t="s">
        <v>166</v>
      </c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/>
      <c r="D39" s="14">
        <v>40000</v>
      </c>
      <c r="E39" s="15" t="s">
        <v>166</v>
      </c>
      <c r="F39" s="15" t="s">
        <v>6</v>
      </c>
      <c r="G39" s="15">
        <f t="shared" si="3"/>
        <v>40000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 t="s">
        <v>166</v>
      </c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 t="s">
        <v>166</v>
      </c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 t="s">
        <v>166</v>
      </c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 t="s">
        <v>166</v>
      </c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/>
      <c r="D76" s="15">
        <v>43000</v>
      </c>
      <c r="E76" s="15" t="s">
        <v>166</v>
      </c>
      <c r="F76" s="15" t="s">
        <v>6</v>
      </c>
      <c r="G76" s="15">
        <f t="shared" si="5"/>
        <v>43000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 t="s">
        <v>166</v>
      </c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 t="s">
        <v>166</v>
      </c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 t="s">
        <v>166</v>
      </c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2645.185908907335</v>
      </c>
      <c r="D6" s="87">
        <v>2645.185908907335</v>
      </c>
      <c r="E6" s="87">
        <v>2645.185908907335</v>
      </c>
      <c r="F6" s="87">
        <v>2645.185908907335</v>
      </c>
      <c r="G6" s="87">
        <v>2645.185908907335</v>
      </c>
      <c r="H6" s="87">
        <v>2645.185908907335</v>
      </c>
      <c r="I6" s="87">
        <v>2645.185908907335</v>
      </c>
      <c r="J6" s="87">
        <v>2645.185908907335</v>
      </c>
      <c r="K6" s="87">
        <v>2645.185908907335</v>
      </c>
      <c r="L6" s="87">
        <v>2645.185908907335</v>
      </c>
      <c r="M6" s="87">
        <v>2645.185908907335</v>
      </c>
      <c r="N6" s="87">
        <v>2645.185908907335</v>
      </c>
    </row>
    <row r="7" spans="2:14">
      <c r="B7" s="36" t="s">
        <v>105</v>
      </c>
      <c r="C7" s="88">
        <v>3298.8255177956808</v>
      </c>
      <c r="D7" s="89">
        <v>3298.8255177956808</v>
      </c>
      <c r="E7" s="89">
        <v>3298.8255177956808</v>
      </c>
      <c r="F7" s="89">
        <v>3298.8255177956808</v>
      </c>
      <c r="G7" s="89">
        <v>3298.8255177956808</v>
      </c>
      <c r="H7" s="89">
        <v>3298.8255177956808</v>
      </c>
      <c r="I7" s="89">
        <v>3298.8255177956808</v>
      </c>
      <c r="J7" s="89">
        <v>3298.8255177956808</v>
      </c>
      <c r="K7" s="89">
        <v>3298.8255177956808</v>
      </c>
      <c r="L7" s="89">
        <v>3298.8255177956808</v>
      </c>
      <c r="M7" s="89">
        <v>3298.8255177956808</v>
      </c>
      <c r="N7" s="89">
        <v>3298.8255177956808</v>
      </c>
    </row>
    <row r="8" spans="2:14">
      <c r="B8" s="36" t="s">
        <v>106</v>
      </c>
      <c r="C8" s="88">
        <v>2821.3350495185555</v>
      </c>
      <c r="D8" s="89">
        <v>2821.3350495185555</v>
      </c>
      <c r="E8" s="89">
        <v>2821.3350495185555</v>
      </c>
      <c r="F8" s="89">
        <v>2821.3350495185555</v>
      </c>
      <c r="G8" s="89">
        <v>2821.3350495185555</v>
      </c>
      <c r="H8" s="89">
        <v>2821.3350495185555</v>
      </c>
      <c r="I8" s="89">
        <v>2821.3350495185555</v>
      </c>
      <c r="J8" s="89">
        <v>2821.3350495185555</v>
      </c>
      <c r="K8" s="89">
        <v>2821.3350495185555</v>
      </c>
      <c r="L8" s="89">
        <v>2821.3350495185555</v>
      </c>
      <c r="M8" s="89">
        <v>2821.3350495185555</v>
      </c>
      <c r="N8" s="89">
        <v>2821.3350495185555</v>
      </c>
    </row>
    <row r="9" spans="2:14">
      <c r="B9" s="36" t="s">
        <v>107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</row>
    <row r="10" spans="2:14">
      <c r="B10" s="36" t="s">
        <v>108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</row>
    <row r="11" spans="2:14">
      <c r="B11" s="37" t="s">
        <v>109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1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1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1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1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1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1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2001</v>
      </c>
      <c r="E28" s="49"/>
      <c r="F28" s="45">
        <f>basic_info!$D$5-4</f>
        <v>2002</v>
      </c>
      <c r="G28" s="49"/>
      <c r="H28" s="45">
        <f>basic_info!$D$5-3</f>
        <v>2003</v>
      </c>
      <c r="I28" s="49"/>
      <c r="J28" s="45">
        <f>basic_info!$D$5-2</f>
        <v>2004</v>
      </c>
      <c r="K28" s="49"/>
      <c r="L28" s="45">
        <f>basic_info!$D$5-1</f>
        <v>2005</v>
      </c>
      <c r="N28" s="45">
        <f>basic_info!$D$5</f>
        <v>2006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2006</v>
      </c>
      <c r="D30" s="44">
        <v>0.78584368908792024</v>
      </c>
      <c r="E30" s="35">
        <v>0</v>
      </c>
      <c r="F30" s="47">
        <v>0.78609720553568063</v>
      </c>
      <c r="G30" s="46">
        <v>0</v>
      </c>
      <c r="H30" s="47">
        <v>0.73078852244812054</v>
      </c>
      <c r="I30" s="46">
        <v>0</v>
      </c>
      <c r="J30" s="47">
        <v>0.79541919266908367</v>
      </c>
      <c r="K30" s="46"/>
      <c r="L30" s="47">
        <v>0.76138148527371097</v>
      </c>
      <c r="M30" s="46"/>
      <c r="N30" s="60"/>
      <c r="O30" s="71" t="s">
        <v>162</v>
      </c>
      <c r="P30" s="41">
        <f>M30+K30+I30+E30+G30</f>
        <v>0</v>
      </c>
      <c r="Q30" s="70"/>
    </row>
    <row r="31" spans="2:33">
      <c r="B31" s="36"/>
      <c r="C31" s="47">
        <f>basic_info!$D$5+1</f>
        <v>2007</v>
      </c>
      <c r="D31" s="76"/>
      <c r="E31" s="75"/>
      <c r="F31" s="69">
        <v>0.7399849637887721</v>
      </c>
      <c r="G31" s="79">
        <v>0</v>
      </c>
      <c r="H31" s="61">
        <v>0.69782766257496576</v>
      </c>
      <c r="I31" s="62">
        <v>0</v>
      </c>
      <c r="J31" s="61">
        <v>0.7777456783815756</v>
      </c>
      <c r="K31" s="62"/>
      <c r="L31" s="61">
        <v>0.76161556793937901</v>
      </c>
      <c r="M31" s="62"/>
      <c r="N31" s="63">
        <v>0.94501843727299595</v>
      </c>
      <c r="O31" s="89"/>
      <c r="P31" s="63">
        <f>O31+M31+K31+I31+G31</f>
        <v>0</v>
      </c>
    </row>
    <row r="32" spans="2:33">
      <c r="B32" s="36"/>
      <c r="C32" s="47">
        <f>basic_info!$D$5+2</f>
        <v>2008</v>
      </c>
      <c r="D32" s="76"/>
      <c r="E32" s="75"/>
      <c r="F32" s="75"/>
      <c r="G32" s="75"/>
      <c r="H32" s="69">
        <v>0.64606856993436812</v>
      </c>
      <c r="I32" s="79">
        <v>0</v>
      </c>
      <c r="J32" s="61">
        <v>0.72055098531842476</v>
      </c>
      <c r="K32" s="62">
        <v>400000</v>
      </c>
      <c r="L32" s="61">
        <v>0.71377004027579827</v>
      </c>
      <c r="M32" s="62"/>
      <c r="N32" s="63">
        <v>0.86435813324293276</v>
      </c>
      <c r="O32" s="89"/>
      <c r="P32" s="63">
        <f>O32+M32+K32+I32</f>
        <v>400000</v>
      </c>
    </row>
    <row r="33" spans="2:17">
      <c r="B33" s="36"/>
      <c r="C33" s="47">
        <f>basic_info!$D$5+3</f>
        <v>2009</v>
      </c>
      <c r="D33" s="76"/>
      <c r="E33" s="75"/>
      <c r="F33" s="75"/>
      <c r="G33" s="75"/>
      <c r="H33" s="75"/>
      <c r="I33" s="75"/>
      <c r="J33" s="69">
        <v>0.6808876388132572</v>
      </c>
      <c r="K33" s="79">
        <v>400000</v>
      </c>
      <c r="L33" s="61">
        <v>0.71201828987937288</v>
      </c>
      <c r="M33" s="62"/>
      <c r="N33" s="63">
        <v>0.87454112416799612</v>
      </c>
      <c r="O33" s="89"/>
      <c r="P33" s="63">
        <f>O33+M33+K33</f>
        <v>400000</v>
      </c>
    </row>
    <row r="34" spans="2:17">
      <c r="B34" s="36"/>
      <c r="C34" s="47">
        <f>basic_info!$D$5+4</f>
        <v>2010</v>
      </c>
      <c r="D34" s="76"/>
      <c r="E34" s="75"/>
      <c r="F34" s="75"/>
      <c r="G34" s="75"/>
      <c r="H34" s="75"/>
      <c r="I34" s="75"/>
      <c r="J34" s="75"/>
      <c r="K34" s="75"/>
      <c r="L34" s="69">
        <v>0.66759713542461396</v>
      </c>
      <c r="M34" s="79">
        <v>400000</v>
      </c>
      <c r="N34" s="63">
        <v>0.81134172439645946</v>
      </c>
      <c r="O34" s="89">
        <v>100000</v>
      </c>
      <c r="P34" s="63">
        <f>O34+M34</f>
        <v>500000</v>
      </c>
    </row>
    <row r="35" spans="2:17">
      <c r="B35" s="37"/>
      <c r="C35" s="72">
        <f>basic_info!$D$5+5</f>
        <v>2011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0.77419792761206629</v>
      </c>
      <c r="O35" s="89">
        <v>100000</v>
      </c>
      <c r="P35" s="65">
        <f>O35</f>
        <v>100000</v>
      </c>
    </row>
    <row r="36" spans="2:17">
      <c r="B36" s="41" t="s">
        <v>113</v>
      </c>
      <c r="C36" s="36">
        <f>basic_info!$D$5</f>
        <v>2006</v>
      </c>
      <c r="D36" s="44">
        <v>1.0290085296932949</v>
      </c>
      <c r="E36" s="35">
        <v>0</v>
      </c>
      <c r="F36" s="73">
        <v>1.1054417090410307</v>
      </c>
      <c r="G36" s="74">
        <v>0</v>
      </c>
      <c r="H36" s="73">
        <v>1.1101569663340529</v>
      </c>
      <c r="I36" s="74">
        <v>0</v>
      </c>
      <c r="J36" s="73">
        <v>1.0946302598191511</v>
      </c>
      <c r="K36" s="74">
        <v>300000</v>
      </c>
      <c r="L36" s="66">
        <v>1.0366480005182297</v>
      </c>
      <c r="M36" s="67"/>
      <c r="N36" s="68"/>
      <c r="O36" s="71" t="s">
        <v>162</v>
      </c>
      <c r="P36" s="41">
        <f>M36+K36+I36+E36+G36</f>
        <v>300000</v>
      </c>
      <c r="Q36" s="70"/>
    </row>
    <row r="37" spans="2:17">
      <c r="B37" s="36"/>
      <c r="C37" s="47">
        <f>basic_info!$D$5+1</f>
        <v>2007</v>
      </c>
      <c r="D37" s="76"/>
      <c r="E37" s="75"/>
      <c r="F37" s="69">
        <v>1.0257547201122916</v>
      </c>
      <c r="G37" s="79">
        <v>0</v>
      </c>
      <c r="H37" s="61">
        <v>1.1300023102276531</v>
      </c>
      <c r="I37" s="62">
        <v>0</v>
      </c>
      <c r="J37" s="61">
        <v>1.0547878477209383</v>
      </c>
      <c r="K37" s="62">
        <v>300000</v>
      </c>
      <c r="L37" s="61">
        <v>0.98750252831704477</v>
      </c>
      <c r="M37" s="62"/>
      <c r="N37" s="61">
        <v>1.0498900180253841</v>
      </c>
      <c r="O37" s="89"/>
      <c r="P37" s="63">
        <f>O37+M37+K37+I37+G37</f>
        <v>300000</v>
      </c>
    </row>
    <row r="38" spans="2:17">
      <c r="B38" s="36"/>
      <c r="C38" s="47">
        <f>basic_info!$D$5+2</f>
        <v>2008</v>
      </c>
      <c r="D38" s="76"/>
      <c r="E38" s="75"/>
      <c r="F38" s="75"/>
      <c r="G38" s="75"/>
      <c r="H38" s="69">
        <v>1.051191025570035</v>
      </c>
      <c r="I38" s="79">
        <v>0</v>
      </c>
      <c r="J38" s="61">
        <v>1.0390313119782215</v>
      </c>
      <c r="K38" s="62">
        <v>300000</v>
      </c>
      <c r="L38" s="61">
        <v>0.93822729942509209</v>
      </c>
      <c r="M38" s="62"/>
      <c r="N38" s="61">
        <v>1.0511225064186411</v>
      </c>
      <c r="O38" s="89"/>
      <c r="P38" s="63">
        <f>O38+M38+K38+I38</f>
        <v>300000</v>
      </c>
    </row>
    <row r="39" spans="2:17">
      <c r="B39" s="36"/>
      <c r="C39" s="47">
        <f>basic_info!$D$5+3</f>
        <v>2009</v>
      </c>
      <c r="D39" s="76"/>
      <c r="E39" s="75"/>
      <c r="F39" s="75"/>
      <c r="G39" s="75"/>
      <c r="H39" s="75"/>
      <c r="I39" s="75"/>
      <c r="J39" s="69">
        <v>0.95771333889663224</v>
      </c>
      <c r="K39" s="79">
        <v>300000</v>
      </c>
      <c r="L39" s="61">
        <v>0.89726357364389364</v>
      </c>
      <c r="M39" s="62"/>
      <c r="N39" s="61">
        <v>0.95780442275518196</v>
      </c>
      <c r="O39" s="89"/>
      <c r="P39" s="63">
        <f>O39+M39+K39</f>
        <v>300000</v>
      </c>
    </row>
    <row r="40" spans="2:17">
      <c r="B40" s="36"/>
      <c r="C40" s="47">
        <f>basic_info!$D$5+4</f>
        <v>2010</v>
      </c>
      <c r="D40" s="76"/>
      <c r="E40" s="75"/>
      <c r="F40" s="75"/>
      <c r="G40" s="75"/>
      <c r="H40" s="75"/>
      <c r="I40" s="75"/>
      <c r="J40" s="75"/>
      <c r="K40" s="75"/>
      <c r="L40" s="69">
        <v>0.89032073213160046</v>
      </c>
      <c r="M40" s="79"/>
      <c r="N40" s="61">
        <v>0.91383547859681491</v>
      </c>
      <c r="O40" s="89">
        <v>100000</v>
      </c>
      <c r="P40" s="63">
        <f>O40+M40</f>
        <v>100000</v>
      </c>
    </row>
    <row r="41" spans="2:17">
      <c r="B41" s="37"/>
      <c r="C41" s="72">
        <f>basic_info!$D$5+5</f>
        <v>2011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0.87400841210782521</v>
      </c>
      <c r="O41" s="89">
        <v>100000</v>
      </c>
      <c r="P41" s="64">
        <f>O41</f>
        <v>100000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8.3333333333333321</v>
      </c>
      <c r="D47" s="92">
        <v>8.3333333333333321</v>
      </c>
      <c r="E47" s="92">
        <v>8.3333333333333321</v>
      </c>
      <c r="F47" s="92">
        <v>8.3333333333333321</v>
      </c>
      <c r="G47" s="92">
        <v>8.3333333333333321</v>
      </c>
      <c r="H47" s="92">
        <v>8.3333333333333321</v>
      </c>
      <c r="I47" s="92">
        <v>8.3333333333333321</v>
      </c>
      <c r="J47" s="92">
        <v>8.3333333333333321</v>
      </c>
      <c r="K47" s="92">
        <v>8.3333333333333321</v>
      </c>
      <c r="L47" s="92">
        <v>8.3333333333333321</v>
      </c>
      <c r="M47" s="92">
        <v>8.3333333333333321</v>
      </c>
      <c r="N47" s="92">
        <v>8.3333333333333321</v>
      </c>
      <c r="O47" s="33">
        <f>SUM(C47:N47)</f>
        <v>99.999999999999957</v>
      </c>
    </row>
    <row r="48" spans="2:17">
      <c r="B48" s="37" t="s">
        <v>113</v>
      </c>
      <c r="C48" s="92">
        <v>8.3333333333333321</v>
      </c>
      <c r="D48" s="92">
        <v>8.3333333333333321</v>
      </c>
      <c r="E48" s="92">
        <v>8.3333333333333321</v>
      </c>
      <c r="F48" s="92">
        <v>8.3333333333333321</v>
      </c>
      <c r="G48" s="92">
        <v>8.3333333333333321</v>
      </c>
      <c r="H48" s="92">
        <v>8.3333333333333321</v>
      </c>
      <c r="I48" s="92">
        <v>8.3333333333333321</v>
      </c>
      <c r="J48" s="92">
        <v>8.3333333333333321</v>
      </c>
      <c r="K48" s="92">
        <v>8.3333333333333321</v>
      </c>
      <c r="L48" s="92">
        <v>8.3333333333333321</v>
      </c>
      <c r="M48" s="92">
        <v>8.3333333333333321</v>
      </c>
      <c r="N48" s="92">
        <v>8.3333333333333321</v>
      </c>
      <c r="O48" s="33">
        <f>SUM(C48:N48)</f>
        <v>99.999999999999957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6.4877632736100974</v>
      </c>
      <c r="D6" s="93">
        <v>0</v>
      </c>
      <c r="E6" s="93">
        <v>17.568227992703552</v>
      </c>
      <c r="F6" s="93">
        <v>21.221</v>
      </c>
      <c r="G6" s="93">
        <v>54.723008733686356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>
        <v>0</v>
      </c>
      <c r="D7" s="93">
        <v>29.542355255302351</v>
      </c>
      <c r="E7" s="93">
        <v>0</v>
      </c>
      <c r="F7" s="93">
        <v>67.921000000000006</v>
      </c>
      <c r="G7" s="93">
        <v>2.5366447446976395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>
        <v>0</v>
      </c>
      <c r="D8" s="93">
        <v>12.98526388193039</v>
      </c>
      <c r="E8" s="93">
        <v>0</v>
      </c>
      <c r="F8" s="93">
        <v>45.344999999999999</v>
      </c>
      <c r="G8" s="93">
        <v>41.669736118069608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100</v>
      </c>
      <c r="D9" s="93"/>
      <c r="E9" s="93"/>
      <c r="F9" s="93"/>
      <c r="G9" s="93"/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100</v>
      </c>
      <c r="D10" s="93"/>
      <c r="E10" s="93"/>
      <c r="F10" s="93"/>
      <c r="G10" s="93"/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100</v>
      </c>
      <c r="D11" s="94"/>
      <c r="E11" s="94"/>
      <c r="F11" s="94"/>
      <c r="G11" s="94"/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100</v>
      </c>
      <c r="D19" s="44">
        <f>100-$C$19</f>
        <v>0</v>
      </c>
      <c r="E19" s="94">
        <v>50</v>
      </c>
      <c r="F19" s="44">
        <f>100-$E$19</f>
        <v>50</v>
      </c>
      <c r="G19" s="94">
        <v>25</v>
      </c>
      <c r="H19" s="33">
        <f>100-$G$19</f>
        <v>75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9.9340677426410409</v>
      </c>
      <c r="D27" s="93">
        <v>100</v>
      </c>
      <c r="E27" s="93">
        <v>100</v>
      </c>
      <c r="F27" s="93">
        <v>0</v>
      </c>
      <c r="G27" s="93">
        <v>100</v>
      </c>
      <c r="H27" s="93">
        <v>0</v>
      </c>
      <c r="I27" s="95">
        <v>100</v>
      </c>
      <c r="P27" s="50"/>
      <c r="Q27" s="50"/>
      <c r="R27" s="50"/>
    </row>
    <row r="28" spans="2:18">
      <c r="B28" s="45" t="s">
        <v>59</v>
      </c>
      <c r="C28" s="93">
        <v>90.065932257358952</v>
      </c>
      <c r="D28" s="93">
        <v>0</v>
      </c>
      <c r="E28" s="93">
        <v>0</v>
      </c>
      <c r="F28" s="93">
        <v>100</v>
      </c>
      <c r="G28" s="93">
        <v>0</v>
      </c>
      <c r="H28" s="93">
        <v>100</v>
      </c>
      <c r="I28" s="95">
        <v>0</v>
      </c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38.306341113842322</v>
      </c>
      <c r="D36" s="93">
        <v>38.306341113842322</v>
      </c>
      <c r="E36" s="93">
        <v>38.306341113842322</v>
      </c>
      <c r="F36" s="93">
        <v>38.306341113842322</v>
      </c>
      <c r="G36" s="93">
        <v>38.306341113842322</v>
      </c>
      <c r="H36" s="93">
        <v>38.306341113842322</v>
      </c>
      <c r="I36" s="93">
        <v>38.306341113842322</v>
      </c>
      <c r="J36" s="93">
        <v>38.306341113842322</v>
      </c>
      <c r="K36" s="93">
        <v>38.306341113842322</v>
      </c>
      <c r="L36" s="93">
        <v>38.306341113842322</v>
      </c>
      <c r="M36" s="93">
        <v>38.306341113842322</v>
      </c>
      <c r="N36" s="95">
        <v>38.306341113842322</v>
      </c>
    </row>
    <row r="37" spans="2:14">
      <c r="B37" s="45" t="s">
        <v>59</v>
      </c>
      <c r="C37" s="94">
        <v>45.857219391613704</v>
      </c>
      <c r="D37" s="94">
        <v>45.857219391613704</v>
      </c>
      <c r="E37" s="94">
        <v>45.857219391613704</v>
      </c>
      <c r="F37" s="94">
        <v>45.857219391613704</v>
      </c>
      <c r="G37" s="94">
        <v>45.857219391613704</v>
      </c>
      <c r="H37" s="94">
        <v>45.857219391613704</v>
      </c>
      <c r="I37" s="94">
        <v>45.857219391613704</v>
      </c>
      <c r="J37" s="94">
        <v>45.857219391613704</v>
      </c>
      <c r="K37" s="94">
        <v>45.857219391613704</v>
      </c>
      <c r="L37" s="94">
        <v>45.857219391613704</v>
      </c>
      <c r="M37" s="94">
        <v>45.857219391613704</v>
      </c>
      <c r="N37" s="89">
        <v>45.857219391613704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1.3172144857704811</v>
      </c>
      <c r="E6" s="89">
        <v>2.2089422831729237</v>
      </c>
      <c r="F6" s="89">
        <v>1.0657419985782832</v>
      </c>
      <c r="G6" s="89">
        <v>2.8205274402832208</v>
      </c>
      <c r="H6" s="89">
        <v>2.6148142510466403</v>
      </c>
      <c r="I6" s="89">
        <v>3.1102384212555538</v>
      </c>
      <c r="J6" s="89">
        <v>3.27769125719044</v>
      </c>
      <c r="K6" s="89">
        <v>1.1064203443352318</v>
      </c>
      <c r="L6" s="89">
        <v>2.4844480340554176</v>
      </c>
      <c r="M6" s="89">
        <v>2.8021261223447178</v>
      </c>
      <c r="N6" s="89">
        <v>2.6118094573988833</v>
      </c>
      <c r="O6" s="89">
        <v>3.0642400591836267</v>
      </c>
    </row>
    <row r="7" spans="2:15">
      <c r="C7" s="36" t="s">
        <v>127</v>
      </c>
      <c r="D7" s="89">
        <v>1.6109397077404535</v>
      </c>
      <c r="E7" s="89">
        <v>2.721029548653116</v>
      </c>
      <c r="F7" s="89">
        <v>1.7263567704091383</v>
      </c>
      <c r="G7" s="89">
        <v>2.4137800665528601</v>
      </c>
      <c r="H7" s="89">
        <v>2.343292558429996</v>
      </c>
      <c r="I7" s="89">
        <v>1.5816737051801395</v>
      </c>
      <c r="J7" s="89">
        <v>2.1113016825198256</v>
      </c>
      <c r="K7" s="89">
        <v>2.2942418856215694</v>
      </c>
      <c r="L7" s="89">
        <v>2.402945003102281</v>
      </c>
      <c r="M7" s="89">
        <v>1.9676566212198137</v>
      </c>
      <c r="N7" s="89">
        <v>2.763453423931832</v>
      </c>
      <c r="O7" s="89">
        <v>2.8528846442806839</v>
      </c>
    </row>
    <row r="8" spans="2:15">
      <c r="C8" s="36" t="s">
        <v>128</v>
      </c>
      <c r="D8" s="89">
        <v>2.5407988527636638</v>
      </c>
      <c r="E8" s="89">
        <v>2.6587625966067443</v>
      </c>
      <c r="F8" s="89">
        <v>1.4024242692029041</v>
      </c>
      <c r="G8" s="89">
        <v>2.2219401502554197</v>
      </c>
      <c r="H8" s="89">
        <v>1.230890403892505</v>
      </c>
      <c r="I8" s="89">
        <v>2.4972403053761698</v>
      </c>
      <c r="J8" s="89">
        <v>3.1437761695441209</v>
      </c>
      <c r="K8" s="89">
        <v>2.7968420881625553</v>
      </c>
      <c r="L8" s="89">
        <v>2.5185002134389274</v>
      </c>
      <c r="M8" s="89">
        <v>1.2359135176655132</v>
      </c>
      <c r="N8" s="89">
        <v>3.0004700347759079</v>
      </c>
      <c r="O8" s="89">
        <v>1.2576526860383817</v>
      </c>
    </row>
    <row r="9" spans="2:15">
      <c r="C9" s="36" t="s">
        <v>129</v>
      </c>
      <c r="D9" s="89">
        <v>1.5221538946675146</v>
      </c>
      <c r="E9" s="89">
        <v>1.9401055030247134</v>
      </c>
      <c r="F9" s="89">
        <v>1.9683780656432013</v>
      </c>
      <c r="G9" s="89">
        <v>1.4207913693229817</v>
      </c>
      <c r="H9" s="89">
        <v>2.0603895262253209</v>
      </c>
      <c r="I9" s="89">
        <v>2.8903786769154105</v>
      </c>
      <c r="J9" s="89">
        <v>3.4672266554660554</v>
      </c>
      <c r="K9" s="89">
        <v>2.1170677559100008</v>
      </c>
      <c r="L9" s="89">
        <v>2.3003239913833204</v>
      </c>
      <c r="M9" s="89">
        <v>2.2370584083164387</v>
      </c>
      <c r="N9" s="89">
        <v>1.2521991506091459</v>
      </c>
      <c r="O9" s="89">
        <v>1.9848797899986304</v>
      </c>
    </row>
    <row r="10" spans="2:15">
      <c r="C10" s="36" t="s">
        <v>130</v>
      </c>
      <c r="D10" s="89">
        <v>2.7714283664990131</v>
      </c>
      <c r="E10" s="89">
        <v>3.5162188997407102</v>
      </c>
      <c r="F10" s="89">
        <v>2.3239353997552081</v>
      </c>
      <c r="G10" s="89">
        <v>3.1280032532875648</v>
      </c>
      <c r="H10" s="89">
        <v>1.3078909326036929</v>
      </c>
      <c r="I10" s="89">
        <v>2.3904466741414687</v>
      </c>
      <c r="J10" s="89">
        <v>2.8704673157254144</v>
      </c>
      <c r="K10" s="89">
        <v>1.534527369380859</v>
      </c>
      <c r="L10" s="89">
        <v>2.2436010512429263</v>
      </c>
      <c r="M10" s="89">
        <v>3.3698828452564715</v>
      </c>
      <c r="N10" s="89">
        <v>2.9339971233631985</v>
      </c>
      <c r="O10" s="89">
        <v>2.1830183360882303</v>
      </c>
    </row>
    <row r="11" spans="2:15">
      <c r="C11" s="36" t="s">
        <v>131</v>
      </c>
      <c r="D11" s="89">
        <v>2.8832793497095941</v>
      </c>
      <c r="E11" s="89">
        <v>3.480249189575038</v>
      </c>
      <c r="F11" s="89">
        <v>3.2336783038220034</v>
      </c>
      <c r="G11" s="89">
        <v>3.5768468428802889</v>
      </c>
      <c r="H11" s="89">
        <v>1.9631020879832621</v>
      </c>
      <c r="I11" s="89">
        <v>3.0745730087631045</v>
      </c>
      <c r="J11" s="89">
        <v>2.3716243662170244</v>
      </c>
      <c r="K11" s="89">
        <v>3.1738230504659124</v>
      </c>
      <c r="L11" s="89">
        <v>3.0797826796306094</v>
      </c>
      <c r="M11" s="89">
        <v>3.5046458178408937</v>
      </c>
      <c r="N11" s="89">
        <v>2.9272272033322873</v>
      </c>
      <c r="O11" s="89">
        <v>2.6732763284246852</v>
      </c>
    </row>
    <row r="12" spans="2:15">
      <c r="C12" s="37" t="s">
        <v>132</v>
      </c>
      <c r="D12" s="89">
        <v>3.3799741307746207</v>
      </c>
      <c r="E12" s="89">
        <v>1.9837689820462461</v>
      </c>
      <c r="F12" s="89">
        <v>3.2637096464725728</v>
      </c>
      <c r="G12" s="89">
        <v>1.7095384989799971</v>
      </c>
      <c r="H12" s="89">
        <v>3.3008539304562654</v>
      </c>
      <c r="I12" s="89">
        <v>1.3899527280700503</v>
      </c>
      <c r="J12" s="89">
        <v>1.6294995597517756</v>
      </c>
      <c r="K12" s="89">
        <v>1.3987074862268347</v>
      </c>
      <c r="L12" s="89">
        <v>3.1829122777657486</v>
      </c>
      <c r="M12" s="89">
        <v>1.2438605116508303</v>
      </c>
      <c r="N12" s="89">
        <v>2.2433246509540163</v>
      </c>
      <c r="O12" s="89">
        <v>3.5976612054260722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2.4593921555373726</v>
      </c>
      <c r="E15" s="89">
        <v>3.5530946880872323</v>
      </c>
      <c r="F15" s="89">
        <v>3.414846623406202</v>
      </c>
      <c r="G15" s="89">
        <v>1.7491444518316492</v>
      </c>
      <c r="H15" s="89">
        <v>3.3923209662400713</v>
      </c>
      <c r="I15" s="89">
        <v>1.2754586782076922</v>
      </c>
      <c r="J15" s="89">
        <v>1.1861635167358611</v>
      </c>
      <c r="K15" s="89">
        <v>2.6181908980868975</v>
      </c>
      <c r="L15" s="89">
        <v>3.1454593685071832</v>
      </c>
      <c r="M15" s="89">
        <v>3.3457863995427624</v>
      </c>
      <c r="N15" s="89">
        <v>3.1028127869948321</v>
      </c>
      <c r="O15" s="89">
        <v>1.2772820282256618</v>
      </c>
    </row>
    <row r="16" spans="2:15">
      <c r="C16" s="36" t="s">
        <v>127</v>
      </c>
      <c r="D16" s="89">
        <v>3.3299194026498671</v>
      </c>
      <c r="E16" s="89">
        <v>1.2635270277194457</v>
      </c>
      <c r="F16" s="89">
        <v>2.5350905531120471</v>
      </c>
      <c r="G16" s="89">
        <v>1.004580355811461</v>
      </c>
      <c r="H16" s="89">
        <v>2.8952294317795615</v>
      </c>
      <c r="I16" s="89">
        <v>3.5404131131125602</v>
      </c>
      <c r="J16" s="89">
        <v>1.0234319986646625</v>
      </c>
      <c r="K16" s="89">
        <v>1.0262388475876234</v>
      </c>
      <c r="L16" s="89">
        <v>3.3221068398166134</v>
      </c>
      <c r="M16" s="89">
        <v>3.4307047558822044</v>
      </c>
      <c r="N16" s="89">
        <v>1.0613840332956384</v>
      </c>
      <c r="O16" s="89">
        <v>2.8389564409810188</v>
      </c>
    </row>
    <row r="17" spans="2:15">
      <c r="C17" s="36" t="s">
        <v>128</v>
      </c>
      <c r="D17" s="89">
        <v>2.933058040350832</v>
      </c>
      <c r="E17" s="89">
        <v>2.8913111980308575</v>
      </c>
      <c r="F17" s="89">
        <v>2.0390993701980227</v>
      </c>
      <c r="G17" s="89">
        <v>2.0949881923906641</v>
      </c>
      <c r="H17" s="89">
        <v>3.3300816829063487</v>
      </c>
      <c r="I17" s="89">
        <v>3.114548774569585</v>
      </c>
      <c r="J17" s="89">
        <v>3.1954150981607454</v>
      </c>
      <c r="K17" s="89">
        <v>3.1730104100295873</v>
      </c>
      <c r="L17" s="89">
        <v>1.2877750134606942</v>
      </c>
      <c r="M17" s="89">
        <v>2.3128313010453501</v>
      </c>
      <c r="N17" s="89">
        <v>2.9259400417125052</v>
      </c>
      <c r="O17" s="89">
        <v>1.6627342872523485</v>
      </c>
    </row>
    <row r="18" spans="2:15">
      <c r="C18" s="36" t="s">
        <v>129</v>
      </c>
      <c r="D18" s="89">
        <v>2.2650998575126797</v>
      </c>
      <c r="E18" s="89">
        <v>2.8405645389196827</v>
      </c>
      <c r="F18" s="89">
        <v>2.7568946662509601</v>
      </c>
      <c r="G18" s="89">
        <v>2.9380407533644251</v>
      </c>
      <c r="H18" s="89">
        <v>2.161140626882514</v>
      </c>
      <c r="I18" s="89">
        <v>2.1480307839900989</v>
      </c>
      <c r="J18" s="89">
        <v>2.657515131887072</v>
      </c>
      <c r="K18" s="89">
        <v>1.2363209883754356</v>
      </c>
      <c r="L18" s="89">
        <v>1.5250037861674108</v>
      </c>
      <c r="M18" s="89">
        <v>3.0088985215894009</v>
      </c>
      <c r="N18" s="89">
        <v>3.5974912995226824</v>
      </c>
      <c r="O18" s="89">
        <v>1.4077330157340133</v>
      </c>
    </row>
    <row r="19" spans="2:15">
      <c r="C19" s="36" t="s">
        <v>130</v>
      </c>
      <c r="D19" s="89">
        <v>1.9640899708771253</v>
      </c>
      <c r="E19" s="89">
        <v>2.9482042105327535</v>
      </c>
      <c r="F19" s="89">
        <v>2.6881431263102233</v>
      </c>
      <c r="G19" s="89">
        <v>2.1669862565377636</v>
      </c>
      <c r="H19" s="89">
        <v>1.3793331699805071</v>
      </c>
      <c r="I19" s="89">
        <v>2.4303829606108347</v>
      </c>
      <c r="J19" s="89">
        <v>3.4572890082964203</v>
      </c>
      <c r="K19" s="89">
        <v>1.4352002698222721</v>
      </c>
      <c r="L19" s="89">
        <v>1.7696265387692942</v>
      </c>
      <c r="M19" s="89">
        <v>3.5157488259241498</v>
      </c>
      <c r="N19" s="89">
        <v>3.0846850925150719</v>
      </c>
      <c r="O19" s="89">
        <v>2.0446270499509742</v>
      </c>
    </row>
    <row r="20" spans="2:15">
      <c r="C20" s="36" t="s">
        <v>131</v>
      </c>
      <c r="D20" s="89">
        <v>2.6999347954152242</v>
      </c>
      <c r="E20" s="89">
        <v>2.8439426291974925</v>
      </c>
      <c r="F20" s="89">
        <v>1.7286475188586565</v>
      </c>
      <c r="G20" s="89">
        <v>1.5291974528679053</v>
      </c>
      <c r="H20" s="89">
        <v>1.4048766558551231</v>
      </c>
      <c r="I20" s="89">
        <v>2.0846074592191117</v>
      </c>
      <c r="J20" s="89">
        <v>2.0429210462401599</v>
      </c>
      <c r="K20" s="89">
        <v>2.7519661689558688</v>
      </c>
      <c r="L20" s="89">
        <v>2.3653094317310606</v>
      </c>
      <c r="M20" s="89">
        <v>2.9442413153166744</v>
      </c>
      <c r="N20" s="89">
        <v>2.4835249456622073</v>
      </c>
      <c r="O20" s="89">
        <v>1.3442348129746677</v>
      </c>
    </row>
    <row r="21" spans="2:15">
      <c r="C21" s="37" t="s">
        <v>132</v>
      </c>
      <c r="D21" s="89">
        <v>1.4463693878498436</v>
      </c>
      <c r="E21" s="89">
        <v>2.9381766414307213</v>
      </c>
      <c r="F21" s="89">
        <v>3.0117825144270514</v>
      </c>
      <c r="G21" s="89">
        <v>2.8711651790906103</v>
      </c>
      <c r="H21" s="89">
        <v>2.4014313162509948</v>
      </c>
      <c r="I21" s="89">
        <v>2.5061440305062508</v>
      </c>
      <c r="J21" s="89">
        <v>3.4843206356523528</v>
      </c>
      <c r="K21" s="89">
        <v>1.7482000215774667</v>
      </c>
      <c r="L21" s="89">
        <v>1.2034483529940374</v>
      </c>
      <c r="M21" s="89">
        <v>2.023138043143403</v>
      </c>
      <c r="N21" s="89">
        <v>1.0165674550316477</v>
      </c>
      <c r="O21" s="89">
        <v>2.9021236115218572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1.6298967640977797</v>
      </c>
      <c r="E24" s="89">
        <v>3.4700276538642147</v>
      </c>
      <c r="F24" s="89">
        <v>1.996539395331443</v>
      </c>
      <c r="G24" s="89">
        <v>2.3467258096820682</v>
      </c>
      <c r="H24" s="89">
        <v>2.70631385196089</v>
      </c>
      <c r="I24" s="89">
        <v>1.8229537613842193</v>
      </c>
      <c r="J24" s="89">
        <v>2.2094593939030638</v>
      </c>
      <c r="K24" s="89">
        <v>2.05428094719657</v>
      </c>
      <c r="L24" s="89">
        <v>3.5287645662180727</v>
      </c>
      <c r="M24" s="89">
        <v>1.6626274026234413</v>
      </c>
      <c r="N24" s="89">
        <v>3.4054540362638037</v>
      </c>
      <c r="O24" s="89">
        <v>3.5355486307885156</v>
      </c>
    </row>
    <row r="25" spans="2:15">
      <c r="C25" s="36" t="s">
        <v>127</v>
      </c>
      <c r="D25" s="89">
        <v>2.7880802698450839</v>
      </c>
      <c r="E25" s="89">
        <v>1.697329364800741</v>
      </c>
      <c r="F25" s="89">
        <v>3.5835099060414484</v>
      </c>
      <c r="G25" s="89">
        <v>2.2960308542776962</v>
      </c>
      <c r="H25" s="89">
        <v>3.4854214761033164</v>
      </c>
      <c r="I25" s="89">
        <v>1.1814480600803259</v>
      </c>
      <c r="J25" s="89">
        <v>1.397958223004184</v>
      </c>
      <c r="K25" s="89">
        <v>1.1875966600564412</v>
      </c>
      <c r="L25" s="89">
        <v>1.4639861506708853</v>
      </c>
      <c r="M25" s="89">
        <v>3.2038837111094272</v>
      </c>
      <c r="N25" s="89">
        <v>2.7288116601629815</v>
      </c>
      <c r="O25" s="89">
        <v>2.0268854216006722</v>
      </c>
    </row>
    <row r="26" spans="2:15">
      <c r="C26" s="36" t="s">
        <v>128</v>
      </c>
      <c r="D26" s="89">
        <v>2.2158441466863001</v>
      </c>
      <c r="E26" s="89">
        <v>3.5924559346124623</v>
      </c>
      <c r="F26" s="89">
        <v>2.2289135654281766</v>
      </c>
      <c r="G26" s="89">
        <v>2.9467041884955636</v>
      </c>
      <c r="H26" s="89">
        <v>2.4936092984398939</v>
      </c>
      <c r="I26" s="89">
        <v>2.9165082246875693</v>
      </c>
      <c r="J26" s="89">
        <v>1.591905840842454</v>
      </c>
      <c r="K26" s="89">
        <v>2.1381336386772727</v>
      </c>
      <c r="L26" s="89">
        <v>1.4036117119455174</v>
      </c>
      <c r="M26" s="89">
        <v>3.2005949540023284</v>
      </c>
      <c r="N26" s="89">
        <v>1.6189856078057685</v>
      </c>
      <c r="O26" s="89">
        <v>1.3114660043303665</v>
      </c>
    </row>
    <row r="27" spans="2:15">
      <c r="C27" s="36" t="s">
        <v>129</v>
      </c>
      <c r="D27" s="89">
        <v>2.0116102173235149</v>
      </c>
      <c r="E27" s="89">
        <v>1.3518410769476739</v>
      </c>
      <c r="F27" s="89">
        <v>3.2337365759956707</v>
      </c>
      <c r="G27" s="89">
        <v>1.6719466086437471</v>
      </c>
      <c r="H27" s="89">
        <v>1.5825698263389127</v>
      </c>
      <c r="I27" s="89">
        <v>2.3489201515105398</v>
      </c>
      <c r="J27" s="89">
        <v>2.616289903309287</v>
      </c>
      <c r="K27" s="89">
        <v>2.3011884328567134</v>
      </c>
      <c r="L27" s="89">
        <v>3.0540377350694681</v>
      </c>
      <c r="M27" s="89">
        <v>3.4509723334994256</v>
      </c>
      <c r="N27" s="89">
        <v>1.8233002786491666</v>
      </c>
      <c r="O27" s="89">
        <v>2.3842614239528448</v>
      </c>
    </row>
    <row r="28" spans="2:15">
      <c r="C28" s="36" t="s">
        <v>130</v>
      </c>
      <c r="D28" s="89">
        <v>1.8473609626047163</v>
      </c>
      <c r="E28" s="89">
        <v>2.2003864337365044</v>
      </c>
      <c r="F28" s="89">
        <v>2.8827863352068213</v>
      </c>
      <c r="G28" s="89">
        <v>1.6207607161667146</v>
      </c>
      <c r="H28" s="89">
        <v>2.0727962814997429</v>
      </c>
      <c r="I28" s="89">
        <v>1.3061461751061061</v>
      </c>
      <c r="J28" s="89">
        <v>1.5458999786291252</v>
      </c>
      <c r="K28" s="89">
        <v>1.4536047825172538</v>
      </c>
      <c r="L28" s="89">
        <v>2.1715387605683114</v>
      </c>
      <c r="M28" s="89">
        <v>3.19895053708305</v>
      </c>
      <c r="N28" s="89">
        <v>3.0081950869031635</v>
      </c>
      <c r="O28" s="89">
        <v>2.7031042969387613</v>
      </c>
    </row>
    <row r="29" spans="2:15">
      <c r="C29" s="36" t="s">
        <v>131</v>
      </c>
      <c r="D29" s="89">
        <v>2.7940867698514533</v>
      </c>
      <c r="E29" s="89">
        <v>2.5808380047488821</v>
      </c>
      <c r="F29" s="89">
        <v>1.3608876062577804</v>
      </c>
      <c r="G29" s="89">
        <v>2.4322060331226916</v>
      </c>
      <c r="H29" s="89">
        <v>1.7935672218950094</v>
      </c>
      <c r="I29" s="89">
        <v>1.1726618099086521</v>
      </c>
      <c r="J29" s="89">
        <v>2.851483130898079</v>
      </c>
      <c r="K29" s="89">
        <v>1.6902646306238838</v>
      </c>
      <c r="L29" s="89">
        <v>2.8889561262608989</v>
      </c>
      <c r="M29" s="89">
        <v>2.5993265597953497</v>
      </c>
      <c r="N29" s="89">
        <v>2.9931034829406742</v>
      </c>
      <c r="O29" s="89">
        <v>2.6329537214579206</v>
      </c>
    </row>
    <row r="30" spans="2:15">
      <c r="C30" s="37" t="s">
        <v>132</v>
      </c>
      <c r="D30" s="89">
        <v>2.9350442699835888</v>
      </c>
      <c r="E30" s="89">
        <v>1.4433517773641251</v>
      </c>
      <c r="F30" s="89">
        <v>2.9089330799700197</v>
      </c>
      <c r="G30" s="89">
        <v>2.7200514290292857</v>
      </c>
      <c r="H30" s="89">
        <v>2.988127543737221</v>
      </c>
      <c r="I30" s="89">
        <v>1.9804009885552563</v>
      </c>
      <c r="J30" s="89">
        <v>1.8347470912302675</v>
      </c>
      <c r="K30" s="89">
        <v>2.890892566092317</v>
      </c>
      <c r="L30" s="89">
        <v>1.7458460169548324</v>
      </c>
      <c r="M30" s="89">
        <v>3.1164303180876307</v>
      </c>
      <c r="N30" s="89">
        <v>1.2690758300674574</v>
      </c>
      <c r="O30" s="89">
        <v>1.2462441377728024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3.2789808229489101</v>
      </c>
      <c r="E33" s="89">
        <v>3.1208116013437706</v>
      </c>
      <c r="F33" s="89">
        <v>1.0920700698535435</v>
      </c>
      <c r="G33" s="89">
        <v>3.0059743950370321</v>
      </c>
      <c r="H33" s="89">
        <v>3.3411214654369652</v>
      </c>
      <c r="I33" s="89">
        <v>3.263893780542892</v>
      </c>
      <c r="J33" s="89">
        <v>1.947795672954973</v>
      </c>
      <c r="K33" s="89">
        <v>1.9781520545031175</v>
      </c>
      <c r="L33" s="89">
        <v>1.8453812967053786</v>
      </c>
      <c r="M33" s="89">
        <v>1.3123664615271791</v>
      </c>
      <c r="N33" s="89">
        <v>2.551083471595422</v>
      </c>
      <c r="O33" s="89">
        <v>1.9624962024572374</v>
      </c>
    </row>
    <row r="34" spans="3:15">
      <c r="C34" s="36" t="s">
        <v>127</v>
      </c>
      <c r="D34" s="89">
        <v>1.0441254681377408</v>
      </c>
      <c r="E34" s="89">
        <v>2.1919776997543341</v>
      </c>
      <c r="F34" s="89">
        <v>1.4013571729763181</v>
      </c>
      <c r="G34" s="89">
        <v>2.0909554872645861</v>
      </c>
      <c r="H34" s="89">
        <v>2.155914929623008</v>
      </c>
      <c r="I34" s="89">
        <v>3.1438126010213554</v>
      </c>
      <c r="J34" s="89">
        <v>3.2767192020287697</v>
      </c>
      <c r="K34" s="89">
        <v>2.7820068974884911</v>
      </c>
      <c r="L34" s="89">
        <v>2.6028958457034044</v>
      </c>
      <c r="M34" s="89">
        <v>2.767739768802099</v>
      </c>
      <c r="N34" s="89">
        <v>1.1493190739826793</v>
      </c>
      <c r="O34" s="89">
        <v>1.9864107325411902</v>
      </c>
    </row>
    <row r="35" spans="3:15">
      <c r="C35" s="36" t="s">
        <v>128</v>
      </c>
      <c r="D35" s="89">
        <v>2.2850723521536809</v>
      </c>
      <c r="E35" s="89">
        <v>3.5917911697369949</v>
      </c>
      <c r="F35" s="89">
        <v>3.2338212361673793</v>
      </c>
      <c r="G35" s="89">
        <v>2.038690621630062</v>
      </c>
      <c r="H35" s="89">
        <v>1.9792405641950901</v>
      </c>
      <c r="I35" s="89">
        <v>1.2036134231067481</v>
      </c>
      <c r="J35" s="89">
        <v>1.1298759237604636</v>
      </c>
      <c r="K35" s="89">
        <v>3.4415778545082869</v>
      </c>
      <c r="L35" s="89">
        <v>2.8061675976633005</v>
      </c>
      <c r="M35" s="89">
        <v>2.4207422499335332</v>
      </c>
      <c r="N35" s="89">
        <v>1.4958091090612922</v>
      </c>
      <c r="O35" s="89">
        <v>2.7741517774315532</v>
      </c>
    </row>
    <row r="36" spans="3:15">
      <c r="C36" s="36" t="s">
        <v>129</v>
      </c>
      <c r="D36" s="89">
        <v>2.5096815689678067</v>
      </c>
      <c r="E36" s="89">
        <v>2.1973476018385787</v>
      </c>
      <c r="F36" s="89">
        <v>3.5268385915408409</v>
      </c>
      <c r="G36" s="89">
        <v>2.7664925923950614</v>
      </c>
      <c r="H36" s="89">
        <v>2.1049584045153047</v>
      </c>
      <c r="I36" s="89">
        <v>1.165273122364971</v>
      </c>
      <c r="J36" s="89">
        <v>1.9819843063728879</v>
      </c>
      <c r="K36" s="89">
        <v>1.8042545607320455</v>
      </c>
      <c r="L36" s="89">
        <v>3.5552327675662272</v>
      </c>
      <c r="M36" s="89">
        <v>1.7417553019234422</v>
      </c>
      <c r="N36" s="89">
        <v>1.2617164807289836</v>
      </c>
      <c r="O36" s="89">
        <v>1.1848940908993184</v>
      </c>
    </row>
    <row r="37" spans="3:15">
      <c r="C37" s="36" t="s">
        <v>130</v>
      </c>
      <c r="D37" s="89">
        <v>3.2732212085889749</v>
      </c>
      <c r="E37" s="89">
        <v>3.0247523406709615</v>
      </c>
      <c r="F37" s="89">
        <v>1.4112941217089268</v>
      </c>
      <c r="G37" s="89">
        <v>2.0757401182614976</v>
      </c>
      <c r="H37" s="89">
        <v>3.148312878721053</v>
      </c>
      <c r="I37" s="89">
        <v>3.5279679246432765</v>
      </c>
      <c r="J37" s="89">
        <v>2.6158502955762897</v>
      </c>
      <c r="K37" s="89">
        <v>1.3660319384760538</v>
      </c>
      <c r="L37" s="89">
        <v>2.8644630839404885</v>
      </c>
      <c r="M37" s="89">
        <v>2.6977551547527776</v>
      </c>
      <c r="N37" s="89">
        <v>2.0210019991193695</v>
      </c>
      <c r="O37" s="89">
        <v>3.4614487150157798</v>
      </c>
    </row>
    <row r="38" spans="3:15">
      <c r="C38" s="36" t="s">
        <v>131</v>
      </c>
      <c r="D38" s="89">
        <v>1.1727390152193962</v>
      </c>
      <c r="E38" s="89">
        <v>2.5488903430002905</v>
      </c>
      <c r="F38" s="89">
        <v>3.3492486500886955</v>
      </c>
      <c r="G38" s="89">
        <v>3.0907874239238855</v>
      </c>
      <c r="H38" s="89">
        <v>2.2842495109328809</v>
      </c>
      <c r="I38" s="89">
        <v>3.2069091031973134</v>
      </c>
      <c r="J38" s="89">
        <v>2.4200604594329755</v>
      </c>
      <c r="K38" s="89">
        <v>2.6918407916604945</v>
      </c>
      <c r="L38" s="89">
        <v>1.0277596739413057</v>
      </c>
      <c r="M38" s="89">
        <v>2.6679999716157248</v>
      </c>
      <c r="N38" s="89">
        <v>2.2789044989077585</v>
      </c>
      <c r="O38" s="89">
        <v>2.9298538541610326</v>
      </c>
    </row>
    <row r="39" spans="3:15">
      <c r="C39" s="37" t="s">
        <v>132</v>
      </c>
      <c r="D39" s="89">
        <v>3.375656618083593</v>
      </c>
      <c r="E39" s="89">
        <v>2.4593005783953572</v>
      </c>
      <c r="F39" s="89">
        <v>1.7751543941620485</v>
      </c>
      <c r="G39" s="89">
        <v>2.7300465915973349</v>
      </c>
      <c r="H39" s="89">
        <v>2.4726764282107387</v>
      </c>
      <c r="I39" s="89">
        <v>2.016306692444283</v>
      </c>
      <c r="J39" s="89">
        <v>3.1854050248228973</v>
      </c>
      <c r="K39" s="89">
        <v>1.7968985477776309</v>
      </c>
      <c r="L39" s="89">
        <v>3.1877388502185764</v>
      </c>
      <c r="M39" s="89">
        <v>3.5726363064723228</v>
      </c>
      <c r="N39" s="89">
        <v>1.8592438615824975</v>
      </c>
      <c r="O39" s="89">
        <v>1.2408456517058628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413</v>
      </c>
      <c r="D3" s="180"/>
      <c r="E3" s="180"/>
      <c r="F3" s="180"/>
      <c r="G3" s="180"/>
    </row>
    <row r="5" spans="1:20" ht="15">
      <c r="A5" s="181" t="s">
        <v>352</v>
      </c>
      <c r="B5" s="182"/>
      <c r="G5" s="183"/>
      <c r="L5" s="181" t="s">
        <v>353</v>
      </c>
      <c r="M5" s="182"/>
      <c r="R5" s="183"/>
    </row>
    <row r="6" spans="1:20">
      <c r="A6" s="184" t="s">
        <v>354</v>
      </c>
      <c r="B6" s="182"/>
      <c r="G6" s="185"/>
      <c r="H6" s="110"/>
      <c r="L6" s="184" t="s">
        <v>355</v>
      </c>
      <c r="M6" s="182"/>
      <c r="S6" s="125"/>
    </row>
    <row r="7" spans="1:20">
      <c r="A7" s="182"/>
      <c r="B7" s="182" t="s">
        <v>356</v>
      </c>
      <c r="G7" s="185"/>
      <c r="H7" s="186">
        <f>SUM(ORA!$D$116:$O$116)</f>
        <v>23625.038426228188</v>
      </c>
      <c r="L7" s="182"/>
      <c r="M7" s="182" t="s">
        <v>356</v>
      </c>
      <c r="S7" s="187">
        <f>SUM(ORA!$D$127:$O$127)</f>
        <v>93692167.281159654</v>
      </c>
    </row>
    <row r="8" spans="1:20">
      <c r="A8" s="182"/>
      <c r="B8" s="182" t="s">
        <v>357</v>
      </c>
      <c r="G8" s="185"/>
      <c r="H8" s="188">
        <f>SUM(POJ!$D$116:$O$116)</f>
        <v>33307.861366478166</v>
      </c>
      <c r="L8" s="182"/>
      <c r="M8" s="182" t="s">
        <v>357</v>
      </c>
      <c r="S8" s="189">
        <f>SUM(POJ!$D$127:$O$127)</f>
        <v>128498487.03220534</v>
      </c>
    </row>
    <row r="9" spans="1:20">
      <c r="A9" s="182"/>
      <c r="B9" s="182" t="s">
        <v>358</v>
      </c>
      <c r="G9" s="185"/>
      <c r="H9" s="188">
        <f>SUM(ROJ!$D$116:$O$116)</f>
        <v>130966.71479011876</v>
      </c>
      <c r="L9" s="182"/>
      <c r="M9" s="182" t="s">
        <v>358</v>
      </c>
      <c r="S9" s="189">
        <f>SUM(ROJ!$D$127:$O$127)</f>
        <v>481167225.66177714</v>
      </c>
    </row>
    <row r="10" spans="1:20">
      <c r="A10" s="182"/>
      <c r="B10" s="182" t="s">
        <v>359</v>
      </c>
      <c r="G10" s="185"/>
      <c r="H10" s="190">
        <f>SUM(FCOJ!$D$116:$O$116)</f>
        <v>80074.555733103596</v>
      </c>
      <c r="L10" s="182"/>
      <c r="M10" s="182" t="s">
        <v>359</v>
      </c>
      <c r="S10" s="191">
        <f>SUM(FCOJ!$D$127:$O$127)</f>
        <v>274579317.2651431</v>
      </c>
    </row>
    <row r="11" spans="1:20">
      <c r="A11" s="182"/>
      <c r="B11" s="182"/>
      <c r="G11" s="185"/>
      <c r="M11" s="182" t="s">
        <v>360</v>
      </c>
      <c r="T11" s="192">
        <f>SUM($S$7:$S$10)</f>
        <v>977937197.24028516</v>
      </c>
    </row>
    <row r="12" spans="1:20">
      <c r="A12" s="184" t="s">
        <v>361</v>
      </c>
      <c r="B12" s="182"/>
      <c r="G12" s="185"/>
    </row>
    <row r="13" spans="1:20">
      <c r="A13" s="182"/>
      <c r="B13" s="182" t="s">
        <v>362</v>
      </c>
      <c r="G13" s="185"/>
      <c r="H13" s="193">
        <f>SUM(grove!$C$48:$AX$53)</f>
        <v>410794.81607499899</v>
      </c>
      <c r="L13" s="184" t="s">
        <v>363</v>
      </c>
      <c r="M13" s="182"/>
    </row>
    <row r="14" spans="1:20">
      <c r="A14" s="182"/>
      <c r="B14" s="182" t="s">
        <v>364</v>
      </c>
      <c r="G14" s="185"/>
      <c r="H14" s="186">
        <f>raw_materials!$P$30</f>
        <v>0</v>
      </c>
      <c r="L14" s="182"/>
      <c r="M14" s="182" t="s">
        <v>365</v>
      </c>
      <c r="S14" s="187">
        <f>SUM(grove!$C$58:$AX$63)</f>
        <v>573890665.99109721</v>
      </c>
    </row>
    <row r="15" spans="1:20">
      <c r="A15" s="182"/>
      <c r="B15" s="182" t="s">
        <v>366</v>
      </c>
      <c r="G15" s="185"/>
      <c r="H15" s="190">
        <f>raw_materials!$P$36</f>
        <v>300000</v>
      </c>
      <c r="L15" s="182"/>
      <c r="M15" s="182" t="s">
        <v>367</v>
      </c>
      <c r="S15" s="189">
        <f>(raw_materials!D30*raw_materials!E30+raw_materials!F30*raw_materials!G30+raw_materials!H30*raw_materials!I30+raw_materials!J30*raw_materials!K30+raw_materials!L30*raw_materials!M30)*2000</f>
        <v>0</v>
      </c>
    </row>
    <row r="16" spans="1:20">
      <c r="A16" s="182"/>
      <c r="B16" s="182" t="s">
        <v>368</v>
      </c>
      <c r="G16" s="185"/>
      <c r="H16" s="194">
        <v>35469.112721371057</v>
      </c>
      <c r="L16" s="182"/>
      <c r="M16" s="182" t="s">
        <v>369</v>
      </c>
      <c r="S16" s="189">
        <f>(raw_materials!D36*raw_materials!E36+raw_materials!F36*raw_materials!G36+raw_materials!H36*raw_materials!I36+raw_materials!J36*raw_materials!K36+raw_materials!L36*raw_materials!M36)*2000</f>
        <v>656778155.89149058</v>
      </c>
    </row>
    <row r="17" spans="1:21">
      <c r="A17" s="182"/>
      <c r="B17" s="182" t="s">
        <v>370</v>
      </c>
      <c r="G17" s="185"/>
      <c r="H17" s="195">
        <v>38428.329563453401</v>
      </c>
      <c r="L17" s="182"/>
      <c r="M17" s="182" t="s">
        <v>371</v>
      </c>
      <c r="S17" s="189">
        <v>99307538.431196809</v>
      </c>
    </row>
    <row r="18" spans="1:21">
      <c r="A18" s="182"/>
      <c r="B18" s="182" t="s">
        <v>372</v>
      </c>
      <c r="G18" s="185"/>
      <c r="H18" s="196">
        <v>289353.53072084259</v>
      </c>
      <c r="L18" s="182"/>
      <c r="M18" s="182" t="s">
        <v>373</v>
      </c>
      <c r="S18" s="191">
        <v>77575414.015506595</v>
      </c>
    </row>
    <row r="19" spans="1:21">
      <c r="A19" s="182"/>
      <c r="B19" s="182" t="s">
        <v>374</v>
      </c>
      <c r="G19" s="185"/>
      <c r="H19" s="195">
        <v>316132.56842834631</v>
      </c>
      <c r="L19" s="182"/>
      <c r="M19" s="182" t="s">
        <v>375</v>
      </c>
      <c r="S19" s="197" t="s">
        <v>376</v>
      </c>
      <c r="T19" s="198">
        <f>SUM($S$14:$S$18)</f>
        <v>1407551774.3292911</v>
      </c>
      <c r="U19" s="100" t="s">
        <v>377</v>
      </c>
    </row>
    <row r="20" spans="1:21">
      <c r="A20" s="182"/>
      <c r="B20" s="182" t="s">
        <v>378</v>
      </c>
      <c r="G20" s="185"/>
      <c r="H20" s="190">
        <v>144549.44445631889</v>
      </c>
      <c r="L20" s="182"/>
      <c r="M20" s="182"/>
    </row>
    <row r="21" spans="1:21">
      <c r="A21" s="182"/>
      <c r="B21" s="182"/>
      <c r="G21" s="185"/>
      <c r="L21" s="184" t="s">
        <v>379</v>
      </c>
      <c r="M21" s="182"/>
      <c r="S21" s="125"/>
    </row>
    <row r="22" spans="1:21">
      <c r="A22" s="184" t="s">
        <v>380</v>
      </c>
      <c r="B22" s="182"/>
      <c r="G22" s="185"/>
      <c r="L22" s="182"/>
      <c r="M22" s="182" t="s">
        <v>381</v>
      </c>
      <c r="S22" s="189">
        <v>70938225.442742139</v>
      </c>
    </row>
    <row r="23" spans="1:21">
      <c r="A23" s="182"/>
      <c r="B23" s="182" t="s">
        <v>382</v>
      </c>
      <c r="G23" s="185"/>
      <c r="H23" s="186">
        <f>SUM(raw_materials!$O$31:$O$35)</f>
        <v>200000</v>
      </c>
      <c r="L23" s="182"/>
      <c r="M23" s="182" t="s">
        <v>383</v>
      </c>
      <c r="S23" s="189">
        <v>38428329.563453391</v>
      </c>
    </row>
    <row r="24" spans="1:21">
      <c r="A24" s="182"/>
      <c r="B24" s="182" t="s">
        <v>384</v>
      </c>
      <c r="G24" s="185"/>
      <c r="H24" s="190">
        <f>SUM(raw_materials!$O$37:$O$41)</f>
        <v>200000</v>
      </c>
      <c r="L24" s="182"/>
      <c r="M24" s="182" t="s">
        <v>385</v>
      </c>
      <c r="S24" s="191">
        <v>188079794.96854767</v>
      </c>
    </row>
    <row r="25" spans="1:21">
      <c r="A25" s="182"/>
      <c r="B25" s="182"/>
      <c r="G25" s="185"/>
      <c r="L25" s="182"/>
      <c r="M25" s="182" t="s">
        <v>386</v>
      </c>
      <c r="S25" s="197" t="s">
        <v>376</v>
      </c>
      <c r="T25" s="198">
        <f>SUM($S$22:$S$24)</f>
        <v>297446349.97474319</v>
      </c>
      <c r="U25" s="100" t="s">
        <v>377</v>
      </c>
    </row>
    <row r="26" spans="1:21">
      <c r="A26" s="184" t="s">
        <v>387</v>
      </c>
      <c r="B26" s="182"/>
      <c r="G26" s="185"/>
      <c r="L26" s="182"/>
      <c r="M26" s="182"/>
    </row>
    <row r="27" spans="1:21">
      <c r="A27" s="182"/>
      <c r="B27" s="182" t="s">
        <v>388</v>
      </c>
      <c r="G27" s="185"/>
      <c r="H27" s="186">
        <f>SUMIF(facilities!$C$6:$C$15,"&gt;0",facilities!$C$6:$C$15)</f>
        <v>0</v>
      </c>
      <c r="L27" s="184" t="s">
        <v>389</v>
      </c>
      <c r="M27" s="182"/>
    </row>
    <row r="28" spans="1:21">
      <c r="A28" s="182"/>
      <c r="B28" s="182" t="s">
        <v>390</v>
      </c>
      <c r="G28" s="185"/>
      <c r="H28" s="188">
        <f>SUMIF(facilities!$C$36:$C$106,"&gt;0",facilities!$C$36:$C$106)</f>
        <v>0</v>
      </c>
      <c r="L28" s="182"/>
      <c r="M28" s="182" t="s">
        <v>391</v>
      </c>
      <c r="S28" s="187">
        <v>86167008</v>
      </c>
    </row>
    <row r="29" spans="1:21">
      <c r="A29" s="182"/>
      <c r="B29" s="182" t="s">
        <v>392</v>
      </c>
      <c r="G29" s="185"/>
      <c r="H29" s="188">
        <f>SUMIF(facilities!$C$6:$C$15,"&lt;0",facilities!$C$6:$C$15)</f>
        <v>-1352</v>
      </c>
      <c r="L29" s="182"/>
      <c r="M29" s="182" t="s">
        <v>393</v>
      </c>
      <c r="S29" s="189">
        <v>26691486.900000006</v>
      </c>
    </row>
    <row r="30" spans="1:21">
      <c r="A30" s="182"/>
      <c r="B30" s="182" t="s">
        <v>394</v>
      </c>
      <c r="G30" s="185"/>
      <c r="H30" s="190">
        <f>SUMIF(facilities!$C$36:$C$106,"&lt;0",facilities!$C$36:$C$106)</f>
        <v>0</v>
      </c>
      <c r="L30" s="182"/>
      <c r="M30" s="182" t="s">
        <v>395</v>
      </c>
      <c r="S30" s="189">
        <v>183780606.89223304</v>
      </c>
    </row>
    <row r="31" spans="1:21">
      <c r="L31" s="182"/>
      <c r="M31" s="182" t="s">
        <v>396</v>
      </c>
      <c r="S31" s="191">
        <f>SUM(ORA!D138:O138)+SUM(POJ!D138:O138)+SUM(ROJ!D138:O138)+SUM(FCOJ!D138:O138)</f>
        <v>237021493.76248267</v>
      </c>
    </row>
    <row r="32" spans="1:21">
      <c r="A32" s="184" t="s">
        <v>397</v>
      </c>
      <c r="B32" s="182"/>
      <c r="G32" s="185"/>
      <c r="L32" s="182"/>
      <c r="M32" s="182" t="s">
        <v>398</v>
      </c>
      <c r="S32" s="113" t="s">
        <v>376</v>
      </c>
      <c r="T32" s="198">
        <f>SUM($S$28:$S$31)</f>
        <v>533660595.55471575</v>
      </c>
      <c r="U32" s="100" t="s">
        <v>377</v>
      </c>
    </row>
    <row r="33" spans="1:21">
      <c r="A33" s="182"/>
      <c r="B33" s="182" t="s">
        <v>399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400</v>
      </c>
      <c r="G34" s="185"/>
      <c r="H34" s="188">
        <f>COUNTIF(facilities!$H$36:$H$106,"=new")</f>
        <v>0</v>
      </c>
      <c r="L34" s="184" t="s">
        <v>401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402</v>
      </c>
      <c r="S35" s="187">
        <v>41877500</v>
      </c>
    </row>
    <row r="36" spans="1:21">
      <c r="L36" s="182"/>
      <c r="M36" s="182" t="s">
        <v>403</v>
      </c>
      <c r="S36" s="189">
        <f>H33*12000000-H38*70/100*12000000</f>
        <v>0</v>
      </c>
    </row>
    <row r="37" spans="1:21">
      <c r="A37" s="184" t="s">
        <v>404</v>
      </c>
      <c r="L37" s="182"/>
      <c r="M37" s="182" t="s">
        <v>405</v>
      </c>
      <c r="S37" s="189">
        <f>H27*8000+H29*70/100*8000</f>
        <v>-7571200</v>
      </c>
    </row>
    <row r="38" spans="1:21">
      <c r="B38" s="182" t="s">
        <v>399</v>
      </c>
      <c r="H38" s="186">
        <f>COUNTIF(facilities!$H$6:$H$15,"=sold")</f>
        <v>0</v>
      </c>
      <c r="L38" s="182"/>
      <c r="M38" s="182" t="s">
        <v>406</v>
      </c>
      <c r="S38" s="189">
        <v>68950000</v>
      </c>
    </row>
    <row r="39" spans="1:21">
      <c r="B39" s="182" t="s">
        <v>400</v>
      </c>
      <c r="H39" s="188">
        <f>COUNTIF(facilities!$H$36:$H$106,"=sold")</f>
        <v>0</v>
      </c>
      <c r="L39" s="182"/>
      <c r="M39" s="182" t="s">
        <v>407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31</v>
      </c>
      <c r="L40" s="182"/>
      <c r="M40" s="182" t="s">
        <v>408</v>
      </c>
      <c r="S40" s="189">
        <f>H28*6000+H30*80/100*6000</f>
        <v>0</v>
      </c>
    </row>
    <row r="41" spans="1:21">
      <c r="L41" s="182"/>
      <c r="M41" s="182" t="s">
        <v>409</v>
      </c>
      <c r="S41" s="189">
        <v>60070</v>
      </c>
    </row>
    <row r="42" spans="1:21">
      <c r="L42" s="182"/>
      <c r="M42" s="182" t="s">
        <v>410</v>
      </c>
      <c r="S42" s="191">
        <f>H35*100000-H40*60/100*100000</f>
        <v>-1860000.0000000002</v>
      </c>
    </row>
    <row r="43" spans="1:21">
      <c r="L43" s="182"/>
      <c r="M43" s="182" t="s">
        <v>411</v>
      </c>
      <c r="S43" s="177" t="s">
        <v>376</v>
      </c>
      <c r="T43" s="198">
        <f>SUM($S$35:$S$42)</f>
        <v>101456370</v>
      </c>
      <c r="U43" s="100" t="s">
        <v>377</v>
      </c>
    </row>
    <row r="44" spans="1:21">
      <c r="L44" s="182"/>
      <c r="S44" s="110"/>
    </row>
    <row r="45" spans="1:21" ht="13" thickBot="1">
      <c r="L45" s="199" t="s">
        <v>412</v>
      </c>
      <c r="M45" s="182"/>
      <c r="T45" s="200">
        <f>$T$11-$T$19-$T$25-$T$32-$T$43</f>
        <v>-1362177892.6184649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313</v>
      </c>
    </row>
    <row r="3" spans="2:14">
      <c r="B3" s="103" t="s">
        <v>314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0.59531439043588119</v>
      </c>
      <c r="D5" s="100">
        <v>0.71378738811185805</v>
      </c>
      <c r="E5" s="100">
        <v>0.59930573589088654</v>
      </c>
      <c r="F5" s="100">
        <v>0.55040138279150796</v>
      </c>
      <c r="G5" s="100">
        <v>0.87607761541326024</v>
      </c>
      <c r="H5" s="100">
        <v>0.68458097003058638</v>
      </c>
      <c r="I5" s="100">
        <v>0.58567426507695219</v>
      </c>
      <c r="J5" s="100">
        <v>0.69531431449917791</v>
      </c>
      <c r="K5" s="100">
        <v>0.70234800261253016</v>
      </c>
      <c r="L5" s="100">
        <v>0.62120125905290124</v>
      </c>
      <c r="M5" s="100">
        <v>0.68793758834607155</v>
      </c>
      <c r="N5" s="100">
        <v>0.57000133364798355</v>
      </c>
    </row>
    <row r="6" spans="2:14">
      <c r="B6" s="171" t="s">
        <v>105</v>
      </c>
      <c r="C6" s="100">
        <v>0.65315187563363286</v>
      </c>
      <c r="D6" s="100">
        <v>0.70641383030318816</v>
      </c>
      <c r="E6" s="100">
        <v>0.70586375366556442</v>
      </c>
      <c r="F6" s="100">
        <v>0.78230268092188293</v>
      </c>
      <c r="G6" s="100">
        <v>0.72096650847566823</v>
      </c>
      <c r="H6" s="100">
        <v>0.71076959971629083</v>
      </c>
      <c r="I6" s="100">
        <v>0.7306791737028927</v>
      </c>
      <c r="J6" s="100">
        <v>0.64030155947615619</v>
      </c>
      <c r="K6" s="100">
        <v>0.67980714658764962</v>
      </c>
      <c r="L6" s="100">
        <v>0.66152458808629644</v>
      </c>
      <c r="M6" s="100">
        <v>0.69631914065437051</v>
      </c>
      <c r="N6" s="100">
        <v>0.66244614711519412</v>
      </c>
    </row>
    <row r="7" spans="2:14">
      <c r="B7" s="171" t="s">
        <v>106</v>
      </c>
      <c r="C7" s="100">
        <v>0.73437379721568852</v>
      </c>
      <c r="D7" s="100">
        <v>0.74841217999593757</v>
      </c>
      <c r="E7" s="100">
        <v>0.70947339142042221</v>
      </c>
      <c r="F7" s="100">
        <v>0.68699769776866459</v>
      </c>
      <c r="G7" s="100">
        <v>0.67995333424505433</v>
      </c>
      <c r="H7" s="100">
        <v>0.69325322204054252</v>
      </c>
      <c r="I7" s="100">
        <v>0.76602907688106248</v>
      </c>
      <c r="J7" s="100">
        <v>0.98832954827531172</v>
      </c>
      <c r="K7" s="100">
        <v>0.71280005836054972</v>
      </c>
      <c r="L7" s="100">
        <v>0.73996974376066527</v>
      </c>
      <c r="M7" s="100">
        <v>0.79783576835689252</v>
      </c>
      <c r="N7" s="100">
        <v>0.79064304550554998</v>
      </c>
    </row>
    <row r="8" spans="2:14">
      <c r="B8" s="171" t="s">
        <v>107</v>
      </c>
      <c r="C8" s="100">
        <v>0.83290653707383666</v>
      </c>
      <c r="D8" s="100">
        <v>0.77731742717880448</v>
      </c>
      <c r="E8" s="100">
        <v>0.72858036722459818</v>
      </c>
      <c r="F8" s="100">
        <v>0.97098033875211176</v>
      </c>
      <c r="G8" s="100">
        <v>0.72572548672423876</v>
      </c>
      <c r="H8" s="100">
        <v>0.67511046658776208</v>
      </c>
      <c r="I8" s="100">
        <v>0.66444001431472099</v>
      </c>
      <c r="J8" s="100">
        <v>0.67156164095132287</v>
      </c>
      <c r="K8" s="100">
        <v>0.70874928060606512</v>
      </c>
      <c r="L8" s="100">
        <v>0.66179297330109244</v>
      </c>
      <c r="M8" s="100">
        <v>0.68554240549427936</v>
      </c>
      <c r="N8" s="100">
        <v>0.69883887829719726</v>
      </c>
    </row>
    <row r="9" spans="2:14">
      <c r="B9" s="171" t="s">
        <v>108</v>
      </c>
      <c r="C9" s="100">
        <v>2.0848712301254273</v>
      </c>
      <c r="D9" s="100">
        <v>2.0373619592189791</v>
      </c>
      <c r="E9" s="100">
        <v>2.0412362074851989</v>
      </c>
      <c r="F9" s="100">
        <v>2.0643241560459136</v>
      </c>
      <c r="G9" s="100">
        <v>2.0346782302856448</v>
      </c>
      <c r="H9" s="100">
        <v>2.073512247800827</v>
      </c>
      <c r="I9" s="100">
        <v>2.1010714745521546</v>
      </c>
      <c r="J9" s="100">
        <v>2.104959956407547</v>
      </c>
      <c r="K9" s="100">
        <v>2.0773460245132447</v>
      </c>
      <c r="L9" s="100">
        <v>2.076783279180527</v>
      </c>
      <c r="M9" s="100">
        <v>2.0224351382255557</v>
      </c>
      <c r="N9" s="100">
        <v>2.0723386919498443</v>
      </c>
    </row>
    <row r="10" spans="2:14">
      <c r="B10" s="171" t="s">
        <v>109</v>
      </c>
      <c r="C10" s="100">
        <v>0.69580063819885252</v>
      </c>
      <c r="D10" s="100">
        <v>0.61464697718620298</v>
      </c>
      <c r="E10" s="100">
        <v>0.69416142702102668</v>
      </c>
      <c r="F10" s="100">
        <v>0.66620767712593076</v>
      </c>
      <c r="G10" s="100">
        <v>0.66205012798309326</v>
      </c>
      <c r="H10" s="100">
        <v>0.6073291718959809</v>
      </c>
      <c r="I10" s="100">
        <v>0.66682285070419312</v>
      </c>
      <c r="J10" s="100">
        <v>0.62109938263893127</v>
      </c>
      <c r="K10" s="100">
        <v>0.60374708175659186</v>
      </c>
      <c r="L10" s="100">
        <v>0.68812209963798521</v>
      </c>
      <c r="M10" s="100">
        <v>0.63179270029067991</v>
      </c>
      <c r="N10" s="100">
        <v>0.62914393544197089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315</v>
      </c>
      <c r="C12" s="101"/>
      <c r="D12" s="101"/>
      <c r="E12" s="101"/>
      <c r="F12" s="101"/>
      <c r="G12" s="101"/>
    </row>
    <row r="13" spans="2:14">
      <c r="B13" s="171" t="s">
        <v>316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317</v>
      </c>
      <c r="C14" s="101">
        <v>0.33443643476981971</v>
      </c>
      <c r="D14" s="101">
        <v>0.33567782054389189</v>
      </c>
      <c r="E14" s="101">
        <v>0.33691571328522379</v>
      </c>
      <c r="F14" s="101">
        <v>0.33814662978983101</v>
      </c>
      <c r="G14" s="101">
        <v>0.33936710648358448</v>
      </c>
      <c r="H14" s="100">
        <v>0.34057370916807544</v>
      </c>
      <c r="I14" s="100">
        <v>0.34176304268382207</v>
      </c>
      <c r="J14" s="100">
        <v>0.34293176046362794</v>
      </c>
      <c r="K14" s="100">
        <v>0.34407657394921065</v>
      </c>
      <c r="L14" s="100">
        <v>0.34519426184460372</v>
      </c>
      <c r="M14" s="100">
        <v>0.34628167918029534</v>
      </c>
      <c r="N14" s="100">
        <v>0.34733576616259743</v>
      </c>
    </row>
    <row r="15" spans="2:14">
      <c r="B15" s="170" t="s">
        <v>318</v>
      </c>
      <c r="C15" s="100">
        <v>1.0035015778325094</v>
      </c>
      <c r="D15" s="100">
        <v>1.0061621999876746</v>
      </c>
      <c r="E15" s="100">
        <v>1.0088153356382483</v>
      </c>
      <c r="F15" s="100">
        <v>1.0114535193452945</v>
      </c>
      <c r="G15" s="100">
        <v>1.014069327741915</v>
      </c>
      <c r="H15" s="100">
        <v>1.0166554004212462</v>
      </c>
      <c r="I15" s="100">
        <v>1.0192044606473001</v>
      </c>
      <c r="J15" s="100">
        <v>1.0217093358303679</v>
      </c>
      <c r="K15" s="100">
        <v>1.0241629777093797</v>
      </c>
      <c r="L15" s="100">
        <v>1.0265584821844214</v>
      </c>
      <c r="M15" s="100">
        <v>1.0288891087436103</v>
      </c>
      <c r="N15" s="100">
        <v>1.0311482994296646</v>
      </c>
    </row>
    <row r="16" spans="2:14">
      <c r="B16" s="101"/>
    </row>
    <row r="17" spans="2:14">
      <c r="B17" s="103" t="s">
        <v>319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0.59531439043588119</v>
      </c>
      <c r="D19" s="100">
        <f t="shared" ref="D19:N20" si="0">D5</f>
        <v>0.71378738811185805</v>
      </c>
      <c r="E19" s="100">
        <f t="shared" si="0"/>
        <v>0.59930573589088654</v>
      </c>
      <c r="F19" s="100">
        <f t="shared" si="0"/>
        <v>0.55040138279150796</v>
      </c>
      <c r="G19" s="100">
        <f t="shared" si="0"/>
        <v>0.87607761541326024</v>
      </c>
      <c r="H19" s="100">
        <f t="shared" si="0"/>
        <v>0.68458097003058638</v>
      </c>
      <c r="I19" s="100">
        <f t="shared" si="0"/>
        <v>0.58567426507695219</v>
      </c>
      <c r="J19" s="100">
        <f t="shared" si="0"/>
        <v>0.69531431449917791</v>
      </c>
      <c r="K19" s="100">
        <f t="shared" si="0"/>
        <v>0.70234800261253016</v>
      </c>
      <c r="L19" s="100">
        <f t="shared" si="0"/>
        <v>0.62120125905290124</v>
      </c>
      <c r="M19" s="100">
        <f t="shared" si="0"/>
        <v>0.68793758834607155</v>
      </c>
      <c r="N19" s="100">
        <f t="shared" si="0"/>
        <v>0.57000133364798355</v>
      </c>
    </row>
    <row r="20" spans="2:14">
      <c r="B20" s="173" t="s">
        <v>105</v>
      </c>
      <c r="C20" s="100">
        <f>C6</f>
        <v>0.65315187563363286</v>
      </c>
      <c r="D20" s="100">
        <f t="shared" si="0"/>
        <v>0.70641383030318816</v>
      </c>
      <c r="E20" s="100">
        <f t="shared" si="0"/>
        <v>0.70586375366556442</v>
      </c>
      <c r="F20" s="100">
        <f t="shared" si="0"/>
        <v>0.78230268092188293</v>
      </c>
      <c r="G20" s="100">
        <f t="shared" si="0"/>
        <v>0.72096650847566823</v>
      </c>
      <c r="H20" s="100">
        <f t="shared" si="0"/>
        <v>0.71076959971629083</v>
      </c>
      <c r="I20" s="100">
        <f t="shared" si="0"/>
        <v>0.7306791737028927</v>
      </c>
      <c r="J20" s="100">
        <f t="shared" si="0"/>
        <v>0.64030155947615619</v>
      </c>
      <c r="K20" s="100">
        <f t="shared" si="0"/>
        <v>0.67980714658764962</v>
      </c>
      <c r="L20" s="100">
        <f t="shared" si="0"/>
        <v>0.66152458808629644</v>
      </c>
      <c r="M20" s="100">
        <f t="shared" si="0"/>
        <v>0.69631914065437051</v>
      </c>
      <c r="N20" s="100">
        <f t="shared" si="0"/>
        <v>0.66244614711519412</v>
      </c>
    </row>
    <row r="21" spans="2:14">
      <c r="B21" s="173" t="s">
        <v>106</v>
      </c>
      <c r="C21" s="100">
        <f t="shared" ref="C21:N22" si="1">C7</f>
        <v>0.73437379721568852</v>
      </c>
      <c r="D21" s="100">
        <f t="shared" si="1"/>
        <v>0.74841217999593757</v>
      </c>
      <c r="E21" s="100">
        <f t="shared" si="1"/>
        <v>0.70947339142042221</v>
      </c>
      <c r="F21" s="100">
        <f t="shared" si="1"/>
        <v>0.68699769776866459</v>
      </c>
      <c r="G21" s="100">
        <f t="shared" si="1"/>
        <v>0.67995333424505433</v>
      </c>
      <c r="H21" s="100">
        <f t="shared" si="1"/>
        <v>0.69325322204054252</v>
      </c>
      <c r="I21" s="100">
        <f t="shared" si="1"/>
        <v>0.76602907688106248</v>
      </c>
      <c r="J21" s="100">
        <f t="shared" si="1"/>
        <v>0.98832954827531172</v>
      </c>
      <c r="K21" s="100">
        <f t="shared" si="1"/>
        <v>0.71280005836054972</v>
      </c>
      <c r="L21" s="100">
        <f t="shared" si="1"/>
        <v>0.73996974376066527</v>
      </c>
      <c r="M21" s="100">
        <f t="shared" si="1"/>
        <v>0.79783576835689252</v>
      </c>
      <c r="N21" s="100">
        <f t="shared" si="1"/>
        <v>0.79064304550554998</v>
      </c>
    </row>
    <row r="22" spans="2:14">
      <c r="B22" s="173" t="s">
        <v>107</v>
      </c>
      <c r="C22" s="100">
        <f t="shared" si="1"/>
        <v>0.83290653707383666</v>
      </c>
      <c r="D22" s="100">
        <f t="shared" si="1"/>
        <v>0.77731742717880448</v>
      </c>
      <c r="E22" s="100">
        <f t="shared" si="1"/>
        <v>0.72858036722459818</v>
      </c>
      <c r="F22" s="100">
        <f t="shared" si="1"/>
        <v>0.97098033875211176</v>
      </c>
      <c r="G22" s="100">
        <f t="shared" si="1"/>
        <v>0.72572548672423876</v>
      </c>
      <c r="H22" s="100">
        <f t="shared" si="1"/>
        <v>0.67511046658776208</v>
      </c>
      <c r="I22" s="100">
        <f t="shared" si="1"/>
        <v>0.66444001431472099</v>
      </c>
      <c r="J22" s="100">
        <f t="shared" si="1"/>
        <v>0.67156164095132287</v>
      </c>
      <c r="K22" s="100">
        <f t="shared" si="1"/>
        <v>0.70874928060606512</v>
      </c>
      <c r="L22" s="100">
        <f t="shared" si="1"/>
        <v>0.66179297330109244</v>
      </c>
      <c r="M22" s="100">
        <f t="shared" si="1"/>
        <v>0.68554240549427936</v>
      </c>
      <c r="N22" s="100">
        <f t="shared" si="1"/>
        <v>0.69883887829719726</v>
      </c>
    </row>
    <row r="23" spans="2:14">
      <c r="B23" s="173" t="s">
        <v>108</v>
      </c>
      <c r="C23" s="100">
        <f>C9*C14</f>
        <v>0.6972569011573162</v>
      </c>
      <c r="D23" s="100">
        <f t="shared" ref="D23:N24" si="2">D9*D14</f>
        <v>0.68389722212966042</v>
      </c>
      <c r="E23" s="100">
        <f t="shared" si="2"/>
        <v>0.68772455282850087</v>
      </c>
      <c r="F23" s="100">
        <f t="shared" si="2"/>
        <v>0.6980442561606629</v>
      </c>
      <c r="G23" s="100">
        <f t="shared" si="2"/>
        <v>0.69050286363717961</v>
      </c>
      <c r="H23" s="100">
        <f t="shared" si="2"/>
        <v>0.70618375723896121</v>
      </c>
      <c r="I23" s="100">
        <f t="shared" si="2"/>
        <v>0.71806858003912899</v>
      </c>
      <c r="J23" s="100">
        <f t="shared" si="2"/>
        <v>0.72185762355628158</v>
      </c>
      <c r="K23" s="100">
        <f t="shared" si="2"/>
        <v>0.71476610302153021</v>
      </c>
      <c r="L23" s="100">
        <f t="shared" si="2"/>
        <v>0.71689367106793755</v>
      </c>
      <c r="M23" s="100">
        <f t="shared" si="2"/>
        <v>0.70033223569797809</v>
      </c>
      <c r="N23" s="100">
        <f t="shared" si="2"/>
        <v>0.71979734731679412</v>
      </c>
    </row>
    <row r="24" spans="2:14">
      <c r="B24" s="173" t="s">
        <v>109</v>
      </c>
      <c r="C24" s="100">
        <f>C10*C15</f>
        <v>0.69823703828941552</v>
      </c>
      <c r="D24" s="100">
        <f t="shared" si="2"/>
        <v>0.61843455478144405</v>
      </c>
      <c r="E24" s="100">
        <f t="shared" si="2"/>
        <v>0.70028069298734241</v>
      </c>
      <c r="F24" s="100">
        <f t="shared" si="2"/>
        <v>0.67383809964387631</v>
      </c>
      <c r="G24" s="100">
        <f t="shared" si="2"/>
        <v>0.67136472821526416</v>
      </c>
      <c r="H24" s="100">
        <f t="shared" si="2"/>
        <v>0.61744448244141237</v>
      </c>
      <c r="I24" s="100">
        <f t="shared" si="2"/>
        <v>0.67962882389926227</v>
      </c>
      <c r="J24" s="100">
        <f t="shared" si="2"/>
        <v>0.63458303772067404</v>
      </c>
      <c r="K24" s="100">
        <f t="shared" si="2"/>
        <v>0.61833540903517947</v>
      </c>
      <c r="L24" s="100">
        <f t="shared" si="2"/>
        <v>0.70639757816192728</v>
      </c>
      <c r="M24" s="100">
        <f t="shared" si="2"/>
        <v>0.65004462831279652</v>
      </c>
      <c r="N24" s="100">
        <f t="shared" si="2"/>
        <v>0.64874069912747501</v>
      </c>
    </row>
    <row r="25" spans="2:14">
      <c r="B25" s="172"/>
    </row>
    <row r="26" spans="2:14">
      <c r="B26" s="104" t="s">
        <v>320</v>
      </c>
    </row>
    <row r="27" spans="2:14">
      <c r="B27" s="99" t="s">
        <v>321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1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1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1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1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1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1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1</v>
      </c>
      <c r="D30" s="100">
        <f>IF(D21&lt;=raw_materials!$D19,raw_materials!$C19,IF(D21&lt;=raw_materials!$F19,raw_materials!$E19,IF(D21&lt;=raw_materials!$H19,raw_materials!$G19,0)))</f>
        <v>1</v>
      </c>
      <c r="E30" s="100">
        <f>IF(E21&lt;=raw_materials!$D19,raw_materials!$C19,IF(E21&lt;=raw_materials!$F19,raw_materials!$E19,IF(E21&lt;=raw_materials!$H19,raw_materials!$G19,0)))</f>
        <v>1</v>
      </c>
      <c r="F30" s="100">
        <f>IF(F21&lt;=raw_materials!$D19,raw_materials!$C19,IF(F21&lt;=raw_materials!$F19,raw_materials!$E19,IF(F21&lt;=raw_materials!$H19,raw_materials!$G19,0)))</f>
        <v>1</v>
      </c>
      <c r="G30" s="100">
        <f>IF(G21&lt;=raw_materials!$D19,raw_materials!$C19,IF(G21&lt;=raw_materials!$F19,raw_materials!$E19,IF(G21&lt;=raw_materials!$H19,raw_materials!$G19,0)))</f>
        <v>1</v>
      </c>
      <c r="H30" s="100">
        <f>IF(H21&lt;=raw_materials!$D19,raw_materials!$C19,IF(H21&lt;=raw_materials!$F19,raw_materials!$E19,IF(H21&lt;=raw_materials!$H19,raw_materials!$G19,0)))</f>
        <v>1</v>
      </c>
      <c r="I30" s="100">
        <f>IF(I21&lt;=raw_materials!$D19,raw_materials!$C19,IF(I21&lt;=raw_materials!$F19,raw_materials!$E19,IF(I21&lt;=raw_materials!$H19,raw_materials!$G19,0)))</f>
        <v>1</v>
      </c>
      <c r="J30" s="100">
        <f>IF(J21&lt;=raw_materials!$D19,raw_materials!$C19,IF(J21&lt;=raw_materials!$F19,raw_materials!$E19,IF(J21&lt;=raw_materials!$H19,raw_materials!$G19,0)))</f>
        <v>1</v>
      </c>
      <c r="K30" s="100">
        <f>IF(K21&lt;=raw_materials!$D19,raw_materials!$C19,IF(K21&lt;=raw_materials!$F19,raw_materials!$E19,IF(K21&lt;=raw_materials!$H19,raw_materials!$G19,0)))</f>
        <v>1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1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1</v>
      </c>
      <c r="G31" s="100">
        <f>IF(G22&lt;=raw_materials!$D20,raw_materials!$C20,IF(G22&lt;=raw_materials!$F20,raw_materials!$E20,IF(G22&lt;=raw_materials!$H20,raw_materials!$G20,0)))</f>
        <v>1</v>
      </c>
      <c r="H31" s="100">
        <f>IF(H22&lt;=raw_materials!$D20,raw_materials!$C20,IF(H22&lt;=raw_materials!$F20,raw_materials!$E20,IF(H22&lt;=raw_materials!$H20,raw_materials!$G20,0)))</f>
        <v>1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1</v>
      </c>
      <c r="L31" s="100">
        <f>IF(L22&lt;=raw_materials!$D20,raw_materials!$C20,IF(L22&lt;=raw_materials!$F20,raw_materials!$E20,IF(L22&lt;=raw_materials!$H20,raw_materials!$G20,0)))</f>
        <v>1</v>
      </c>
      <c r="M31" s="100">
        <f>IF(M22&lt;=raw_materials!$D20,raw_materials!$C20,IF(M22&lt;=raw_materials!$F20,raw_materials!$E20,IF(M22&lt;=raw_materials!$H20,raw_materials!$G20,0)))</f>
        <v>1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1</v>
      </c>
      <c r="D32" s="100">
        <f>IF(D23&lt;=raw_materials!$D21,raw_materials!$C21,IF(D23&lt;=raw_materials!$F21,raw_materials!$E21,IF(D23&lt;=raw_materials!$H21,raw_materials!$G21,0)))</f>
        <v>1</v>
      </c>
      <c r="E32" s="100">
        <f>IF(E23&lt;=raw_materials!$D21,raw_materials!$C21,IF(E23&lt;=raw_materials!$F21,raw_materials!$E21,IF(E23&lt;=raw_materials!$H21,raw_materials!$G21,0)))</f>
        <v>1</v>
      </c>
      <c r="F32" s="100">
        <f>IF(F23&lt;=raw_materials!$D21,raw_materials!$C21,IF(F23&lt;=raw_materials!$F21,raw_materials!$E21,IF(F23&lt;=raw_materials!$H21,raw_materials!$G21,0)))</f>
        <v>1</v>
      </c>
      <c r="G32" s="100">
        <f>IF(G23&lt;=raw_materials!$D21,raw_materials!$C21,IF(G23&lt;=raw_materials!$F21,raw_materials!$E21,IF(G23&lt;=raw_materials!$H21,raw_materials!$G21,0)))</f>
        <v>1</v>
      </c>
      <c r="H32" s="100">
        <f>IF(H23&lt;=raw_materials!$D21,raw_materials!$C21,IF(H23&lt;=raw_materials!$F21,raw_materials!$E21,IF(H23&lt;=raw_materials!$H21,raw_materials!$G21,0)))</f>
        <v>1</v>
      </c>
      <c r="I32" s="100">
        <f>IF(I23&lt;=raw_materials!$D21,raw_materials!$C21,IF(I23&lt;=raw_materials!$F21,raw_materials!$E21,IF(I23&lt;=raw_materials!$H21,raw_materials!$G21,0)))</f>
        <v>1</v>
      </c>
      <c r="J32" s="100">
        <f>IF(J23&lt;=raw_materials!$D21,raw_materials!$C21,IF(J23&lt;=raw_materials!$F21,raw_materials!$E21,IF(J23&lt;=raw_materials!$H21,raw_materials!$G21,0)))</f>
        <v>1</v>
      </c>
      <c r="K32" s="100">
        <f>IF(K23&lt;=raw_materials!$D21,raw_materials!$C21,IF(K23&lt;=raw_materials!$F21,raw_materials!$E21,IF(K23&lt;=raw_materials!$H21,raw_materials!$G21,0)))</f>
        <v>1</v>
      </c>
      <c r="L32" s="100">
        <f>IF(L23&lt;=raw_materials!$D21,raw_materials!$C21,IF(L23&lt;=raw_materials!$F21,raw_materials!$E21,IF(L23&lt;=raw_materials!$H21,raw_materials!$G21,0)))</f>
        <v>1</v>
      </c>
      <c r="M32" s="100">
        <f>IF(M23&lt;=raw_materials!$D21,raw_materials!$C21,IF(M23&lt;=raw_materials!$F21,raw_materials!$E21,IF(M23&lt;=raw_materials!$H21,raw_materials!$G21,0)))</f>
        <v>1</v>
      </c>
      <c r="N32" s="100">
        <f>IF(N23&lt;=raw_materials!$D21,raw_materials!$C21,IF(N23&lt;=raw_materials!$F21,raw_materials!$E21,IF(N23&lt;=raw_materials!$H21,raw_materials!$G21,0)))</f>
        <v>1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1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1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1</v>
      </c>
      <c r="L33" s="100">
        <f>IF(L24&lt;=raw_materials!$D22,raw_materials!$C22,IF(L24&lt;=raw_materials!$F22,raw_materials!$E22,IF(L24&lt;=raw_materials!$H22,raw_materials!$G22,0)))</f>
        <v>1</v>
      </c>
      <c r="M33" s="100">
        <f>IF(M24&lt;=raw_materials!$D22,raw_materials!$C22,IF(M24&lt;=raw_materials!$F22,raw_materials!$E22,IF(M24&lt;=raw_materials!$H22,raw_materials!$G22,0)))</f>
        <v>1</v>
      </c>
      <c r="N33" s="100">
        <f>IF(N24&lt;=raw_materials!$D22,raw_materials!$C22,IF(N24&lt;=raw_materials!$F22,raw_materials!$E22,IF(N24&lt;=raw_materials!$H22,raw_materials!$G22,0)))</f>
        <v>1</v>
      </c>
    </row>
    <row r="35" spans="2:50">
      <c r="B35" s="103" t="s">
        <v>322</v>
      </c>
    </row>
    <row r="36" spans="2:50">
      <c r="B36" s="170" t="s">
        <v>274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323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25054.902514011505</v>
      </c>
      <c r="D38" s="100">
        <v>25109.81675262624</v>
      </c>
      <c r="E38" s="100">
        <v>25164.733912812586</v>
      </c>
      <c r="F38" s="100">
        <v>17653.751630931863</v>
      </c>
      <c r="G38" s="100">
        <v>25274.541764850626</v>
      </c>
      <c r="H38" s="100">
        <v>17730.590384044619</v>
      </c>
      <c r="I38" s="100">
        <v>17768.978908664292</v>
      </c>
      <c r="J38" s="100">
        <v>25439.055203174696</v>
      </c>
      <c r="K38" s="100">
        <v>25493.804885647136</v>
      </c>
      <c r="L38" s="100">
        <v>25548.495829201689</v>
      </c>
      <c r="M38" s="100">
        <v>25603.119238151201</v>
      </c>
      <c r="N38" s="100">
        <v>25657.666324691218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10371.580037923221</v>
      </c>
      <c r="T38" s="100">
        <v>10393.142135723308</v>
      </c>
      <c r="U38" s="100">
        <v>10414.649238940299</v>
      </c>
      <c r="V38" s="100">
        <v>26090.24469980675</v>
      </c>
      <c r="W38" s="100">
        <v>26143.711499307632</v>
      </c>
      <c r="X38" s="100">
        <v>26197.014871775551</v>
      </c>
      <c r="Y38" s="100">
        <v>26250.146217950878</v>
      </c>
      <c r="Z38" s="100">
        <v>26303.096964916222</v>
      </c>
      <c r="AA38" s="100">
        <v>26355.858567616488</v>
      </c>
      <c r="AB38" s="100">
        <v>26408.422510375025</v>
      </c>
      <c r="AC38" s="100">
        <v>26460.780308405316</v>
      </c>
      <c r="AD38" s="100">
        <v>26512.923509318131</v>
      </c>
      <c r="AE38" s="100">
        <v>26564.8436946238</v>
      </c>
      <c r="AF38" s="100">
        <v>26616.532481229282</v>
      </c>
      <c r="AG38" s="100">
        <v>26667.981522929855</v>
      </c>
      <c r="AH38" s="100">
        <v>26719.182511895149</v>
      </c>
      <c r="AI38" s="100">
        <v>18739.089026104397</v>
      </c>
      <c r="AJ38" s="100">
        <v>18774.565110730822</v>
      </c>
      <c r="AK38" s="100">
        <v>18809.850283509291</v>
      </c>
      <c r="AL38" s="100">
        <v>18844.938846722496</v>
      </c>
      <c r="AM38" s="100">
        <v>18879.825134649927</v>
      </c>
      <c r="AN38" s="100">
        <v>27020.719306543244</v>
      </c>
      <c r="AO38" s="100">
        <v>27069.954839740756</v>
      </c>
      <c r="AP38" s="100">
        <v>27118.877415268147</v>
      </c>
      <c r="AQ38" s="100">
        <v>27167.47913646403</v>
      </c>
      <c r="AR38" s="100">
        <v>27215.752159530173</v>
      </c>
      <c r="AS38" s="100">
        <v>27263.688694937566</v>
      </c>
      <c r="AT38" s="100">
        <v>27311.281008823513</v>
      </c>
      <c r="AU38" s="100">
        <v>27358.521424379818</v>
      </c>
      <c r="AV38" s="100">
        <v>27405.40232323145</v>
      </c>
      <c r="AW38" s="100">
        <v>27451.916146805794</v>
      </c>
      <c r="AX38" s="100">
        <v>27498.055397691911</v>
      </c>
    </row>
    <row r="39" spans="2:50">
      <c r="B39" s="170" t="s">
        <v>105</v>
      </c>
      <c r="C39" s="100">
        <v>15032.941508406904</v>
      </c>
      <c r="D39" s="100">
        <v>15065.890051575743</v>
      </c>
      <c r="E39" s="100">
        <v>15098.84034768755</v>
      </c>
      <c r="F39" s="100">
        <v>15131.787112227312</v>
      </c>
      <c r="G39" s="100">
        <v>15164.725058910377</v>
      </c>
      <c r="H39" s="100">
        <v>15197.648900609674</v>
      </c>
      <c r="I39" s="100">
        <v>15230.553350283679</v>
      </c>
      <c r="J39" s="100">
        <v>10684.403185333371</v>
      </c>
      <c r="K39" s="100">
        <v>15296.282931388283</v>
      </c>
      <c r="L39" s="100">
        <v>15329.097497521014</v>
      </c>
      <c r="M39" s="100">
        <v>15361.87154289072</v>
      </c>
      <c r="N39" s="100">
        <v>15394.599794814729</v>
      </c>
      <c r="O39" s="100">
        <v>1542.7276986268589</v>
      </c>
      <c r="P39" s="100">
        <v>15459.897856814132</v>
      </c>
      <c r="Q39" s="100">
        <v>15492.457153526968</v>
      </c>
      <c r="R39" s="100">
        <v>15524.949631923135</v>
      </c>
      <c r="S39" s="100">
        <v>6222.9480227539325</v>
      </c>
      <c r="T39" s="100">
        <v>15589.713203584963</v>
      </c>
      <c r="U39" s="100">
        <v>15621.973858410449</v>
      </c>
      <c r="V39" s="100">
        <v>15654.14681988405</v>
      </c>
      <c r="W39" s="100">
        <v>15686.226899584581</v>
      </c>
      <c r="X39" s="100">
        <v>15718.208923065331</v>
      </c>
      <c r="Y39" s="100">
        <v>15750.087730770527</v>
      </c>
      <c r="Z39" s="100">
        <v>15781.858178949733</v>
      </c>
      <c r="AA39" s="100">
        <v>15813.515140569893</v>
      </c>
      <c r="AB39" s="100">
        <v>15845.053506225015</v>
      </c>
      <c r="AC39" s="100">
        <v>6350.5872740172754</v>
      </c>
      <c r="AD39" s="100">
        <v>15907.754105590879</v>
      </c>
      <c r="AE39" s="100">
        <v>15938.90621677428</v>
      </c>
      <c r="AF39" s="100">
        <v>15969.919488737569</v>
      </c>
      <c r="AG39" s="100">
        <v>16000.788913757913</v>
      </c>
      <c r="AH39" s="100">
        <v>16031.509507137089</v>
      </c>
      <c r="AI39" s="100">
        <v>16062.076308089485</v>
      </c>
      <c r="AJ39" s="100">
        <v>16092.48438062642</v>
      </c>
      <c r="AK39" s="100">
        <v>16122.728814436536</v>
      </c>
      <c r="AL39" s="100">
        <v>16152.80472576214</v>
      </c>
      <c r="AM39" s="100">
        <v>16182.707258271368</v>
      </c>
      <c r="AN39" s="100">
        <v>16212.431583925947</v>
      </c>
      <c r="AO39" s="100">
        <v>16241.972903844453</v>
      </c>
      <c r="AP39" s="100">
        <v>16271.326449160888</v>
      </c>
      <c r="AQ39" s="100">
        <v>11410.341237314891</v>
      </c>
      <c r="AR39" s="100">
        <v>16329.451295718105</v>
      </c>
      <c r="AS39" s="100">
        <v>16358.213216962538</v>
      </c>
      <c r="AT39" s="100">
        <v>16386.768605294106</v>
      </c>
      <c r="AU39" s="100">
        <v>16415.112854627889</v>
      </c>
      <c r="AV39" s="100">
        <v>16443.241393938872</v>
      </c>
      <c r="AW39" s="100">
        <v>16471.149688083475</v>
      </c>
      <c r="AX39" s="100">
        <v>16498.833238615145</v>
      </c>
    </row>
    <row r="40" spans="2:50">
      <c r="B40" s="170" t="s">
        <v>106</v>
      </c>
      <c r="C40" s="100">
        <v>3507.6863519616104</v>
      </c>
      <c r="D40" s="100">
        <v>5021.9633505252477</v>
      </c>
      <c r="E40" s="100">
        <v>5032.946782562517</v>
      </c>
      <c r="F40" s="100">
        <v>5043.9290374091042</v>
      </c>
      <c r="G40" s="100">
        <v>5054.9083529701256</v>
      </c>
      <c r="H40" s="100">
        <v>5065.8829668698918</v>
      </c>
      <c r="I40" s="100">
        <v>5076.851116761226</v>
      </c>
      <c r="J40" s="100">
        <v>5087.8110406349388</v>
      </c>
      <c r="K40" s="100">
        <v>5098.7609771294274</v>
      </c>
      <c r="L40" s="100">
        <v>5109.6991658403376</v>
      </c>
      <c r="M40" s="100">
        <v>5120.6238476302397</v>
      </c>
      <c r="N40" s="100">
        <v>5131.5332649382435</v>
      </c>
      <c r="O40" s="100">
        <v>5142.4256620895294</v>
      </c>
      <c r="P40" s="100">
        <v>5153.2992856047113</v>
      </c>
      <c r="Q40" s="100">
        <v>5164.1523845089887</v>
      </c>
      <c r="R40" s="100">
        <v>5174.9832106410449</v>
      </c>
      <c r="S40" s="100">
        <v>5185.7900189616103</v>
      </c>
      <c r="T40" s="100">
        <v>5196.5710678616542</v>
      </c>
      <c r="U40" s="100">
        <v>5207.3246194701496</v>
      </c>
      <c r="V40" s="100">
        <v>5218.0489399613498</v>
      </c>
      <c r="W40" s="100">
        <v>5228.7422998615266</v>
      </c>
      <c r="X40" s="100">
        <v>5239.40297435511</v>
      </c>
      <c r="Y40" s="100">
        <v>5250.0292435901756</v>
      </c>
      <c r="Z40" s="100">
        <v>5260.6193929832443</v>
      </c>
      <c r="AA40" s="100">
        <v>5271.1717135232975</v>
      </c>
      <c r="AB40" s="100">
        <v>5281.6845020750052</v>
      </c>
      <c r="AC40" s="100">
        <v>2116.8624246724253</v>
      </c>
      <c r="AD40" s="100">
        <v>5302.5847018636268</v>
      </c>
      <c r="AE40" s="100">
        <v>531.29687389247601</v>
      </c>
      <c r="AF40" s="100">
        <v>532.3306496245857</v>
      </c>
      <c r="AG40" s="100">
        <v>5333.5963045859717</v>
      </c>
      <c r="AH40" s="100">
        <v>5343.8365023790293</v>
      </c>
      <c r="AI40" s="100">
        <v>5354.0254360298286</v>
      </c>
      <c r="AJ40" s="100">
        <v>3754.9130221461646</v>
      </c>
      <c r="AK40" s="100">
        <v>5374.2429381455113</v>
      </c>
      <c r="AL40" s="100">
        <v>5384.2682419207131</v>
      </c>
      <c r="AM40" s="100">
        <v>3775.9650269299855</v>
      </c>
      <c r="AN40" s="100">
        <v>5404.1438613086484</v>
      </c>
      <c r="AO40" s="100">
        <v>5413.9909679481507</v>
      </c>
      <c r="AP40" s="100">
        <v>5423.7754830536296</v>
      </c>
      <c r="AQ40" s="100">
        <v>5433.4958272928061</v>
      </c>
      <c r="AR40" s="100">
        <v>544.31504319060355</v>
      </c>
      <c r="AS40" s="100">
        <v>5452.7377389875128</v>
      </c>
      <c r="AT40" s="100">
        <v>5462.2562017647024</v>
      </c>
      <c r="AU40" s="100">
        <v>5471.7042848759638</v>
      </c>
      <c r="AV40" s="100">
        <v>5481.0804646462902</v>
      </c>
      <c r="AW40" s="100">
        <v>2196.1532917444638</v>
      </c>
      <c r="AX40" s="100">
        <v>5499.611079538382</v>
      </c>
    </row>
    <row r="41" spans="2:50">
      <c r="B41" s="170" t="s">
        <v>107</v>
      </c>
      <c r="C41" s="100">
        <v>3006.5883016813805</v>
      </c>
      <c r="D41" s="100">
        <v>3013.1780103151486</v>
      </c>
      <c r="E41" s="100">
        <v>301.97680695375101</v>
      </c>
      <c r="F41" s="100">
        <v>3026.3574224454624</v>
      </c>
      <c r="G41" s="100">
        <v>3032.9450117820752</v>
      </c>
      <c r="H41" s="100">
        <v>3039.5297801219349</v>
      </c>
      <c r="I41" s="100">
        <v>3046.1106700567357</v>
      </c>
      <c r="J41" s="100">
        <v>1221.0746497523855</v>
      </c>
      <c r="K41" s="100">
        <v>3059.2565862776564</v>
      </c>
      <c r="L41" s="100">
        <v>3065.8194995042027</v>
      </c>
      <c r="M41" s="100">
        <v>3072.3743085781439</v>
      </c>
      <c r="N41" s="100">
        <v>3078.9199589629461</v>
      </c>
      <c r="O41" s="100">
        <v>3085.4553972537178</v>
      </c>
      <c r="P41" s="100">
        <v>3091.9795713628264</v>
      </c>
      <c r="Q41" s="100">
        <v>309.84914307053936</v>
      </c>
      <c r="R41" s="100">
        <v>310.49899263846271</v>
      </c>
      <c r="S41" s="100">
        <v>3111.4740113769658</v>
      </c>
      <c r="T41" s="100">
        <v>3117.9426407169926</v>
      </c>
      <c r="U41" s="100">
        <v>3124.3947716820899</v>
      </c>
      <c r="V41" s="100">
        <v>3130.8293639768099</v>
      </c>
      <c r="W41" s="100">
        <v>3137.2453799169161</v>
      </c>
      <c r="X41" s="100">
        <v>3143.6417846130662</v>
      </c>
      <c r="Y41" s="100">
        <v>3150.0175461541053</v>
      </c>
      <c r="Z41" s="100">
        <v>3156.3716357899466</v>
      </c>
      <c r="AA41" s="100">
        <v>3162.7030281139782</v>
      </c>
      <c r="AB41" s="100">
        <v>3169.010701245003</v>
      </c>
      <c r="AC41" s="100">
        <v>3175.2936370086377</v>
      </c>
      <c r="AD41" s="100">
        <v>3181.5508211181759</v>
      </c>
      <c r="AE41" s="100">
        <v>3187.7812433548561</v>
      </c>
      <c r="AF41" s="100">
        <v>3193.9838977475138</v>
      </c>
      <c r="AG41" s="100">
        <v>3200.1577827515825</v>
      </c>
      <c r="AH41" s="100">
        <v>3206.3019014274178</v>
      </c>
      <c r="AI41" s="100">
        <v>3212.4152616178967</v>
      </c>
      <c r="AJ41" s="100">
        <v>3218.496876125284</v>
      </c>
      <c r="AK41" s="100">
        <v>3224.5457628873069</v>
      </c>
      <c r="AL41" s="100">
        <v>3230.5609451524278</v>
      </c>
      <c r="AM41" s="100">
        <v>3236.5414516542737</v>
      </c>
      <c r="AN41" s="100">
        <v>3242.486316785189</v>
      </c>
      <c r="AO41" s="100">
        <v>3248.3945807688906</v>
      </c>
      <c r="AP41" s="100">
        <v>3254.2652898321776</v>
      </c>
      <c r="AQ41" s="100">
        <v>3260.0974963756835</v>
      </c>
      <c r="AR41" s="100">
        <v>3265.8902591436208</v>
      </c>
      <c r="AS41" s="100">
        <v>3271.6426433925076</v>
      </c>
      <c r="AT41" s="100">
        <v>3277.3537210588215</v>
      </c>
      <c r="AU41" s="100">
        <v>3283.0225709255783</v>
      </c>
      <c r="AV41" s="100">
        <v>3288.648278787774</v>
      </c>
      <c r="AW41" s="100">
        <v>3294.2299376166952</v>
      </c>
      <c r="AX41" s="100">
        <v>3299.7666477230291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324</v>
      </c>
    </row>
    <row r="46" spans="2:50">
      <c r="B46" s="99" t="s">
        <v>274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325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2645.185908907335</v>
      </c>
      <c r="D48" s="100">
        <v>2645.185908907335</v>
      </c>
      <c r="E48" s="100">
        <v>2645.185908907335</v>
      </c>
      <c r="F48" s="100">
        <v>2645.185908907335</v>
      </c>
      <c r="G48" s="100">
        <v>2645.185908907335</v>
      </c>
      <c r="H48" s="100">
        <v>2645.185908907335</v>
      </c>
      <c r="I48" s="100">
        <v>2645.185908907335</v>
      </c>
      <c r="J48" s="100">
        <v>2645.185908907335</v>
      </c>
      <c r="K48" s="100">
        <v>2645.185908907335</v>
      </c>
      <c r="L48" s="100">
        <v>2645.185908907335</v>
      </c>
      <c r="M48" s="100">
        <v>2645.185908907335</v>
      </c>
      <c r="N48" s="100">
        <v>2645.185908907335</v>
      </c>
      <c r="O48" s="100">
        <v>2645.185908907335</v>
      </c>
      <c r="P48" s="100">
        <v>2645.185908907335</v>
      </c>
      <c r="Q48" s="100">
        <v>2645.185908907335</v>
      </c>
      <c r="R48" s="100">
        <v>2645.185908907335</v>
      </c>
      <c r="S48" s="100">
        <v>2645.185908907335</v>
      </c>
      <c r="T48" s="100">
        <v>2645.185908907335</v>
      </c>
      <c r="U48" s="100">
        <v>2645.185908907335</v>
      </c>
      <c r="V48" s="100">
        <v>2645.185908907335</v>
      </c>
      <c r="W48" s="100">
        <v>2645.185908907335</v>
      </c>
      <c r="X48" s="100">
        <v>2645.185908907335</v>
      </c>
      <c r="Y48" s="100">
        <v>2645.185908907335</v>
      </c>
      <c r="Z48" s="100">
        <v>2645.185908907335</v>
      </c>
      <c r="AA48" s="100">
        <v>2645.185908907335</v>
      </c>
      <c r="AB48" s="100">
        <v>2645.185908907335</v>
      </c>
      <c r="AC48" s="100">
        <v>2645.185908907335</v>
      </c>
      <c r="AD48" s="100">
        <v>2645.185908907335</v>
      </c>
      <c r="AE48" s="100">
        <v>2645.185908907335</v>
      </c>
      <c r="AF48" s="100">
        <v>2645.185908907335</v>
      </c>
      <c r="AG48" s="100">
        <v>2645.185908907335</v>
      </c>
      <c r="AH48" s="100">
        <v>2645.185908907335</v>
      </c>
      <c r="AI48" s="100">
        <v>2645.185908907335</v>
      </c>
      <c r="AJ48" s="100">
        <v>2645.185908907335</v>
      </c>
      <c r="AK48" s="100">
        <v>2645.185908907335</v>
      </c>
      <c r="AL48" s="100">
        <v>2645.185908907335</v>
      </c>
      <c r="AM48" s="100">
        <v>2645.185908907335</v>
      </c>
      <c r="AN48" s="100">
        <v>2645.185908907335</v>
      </c>
      <c r="AO48" s="100">
        <v>2645.185908907335</v>
      </c>
      <c r="AP48" s="100">
        <v>2645.185908907335</v>
      </c>
      <c r="AQ48" s="100">
        <v>2645.185908907335</v>
      </c>
      <c r="AR48" s="100">
        <v>2645.185908907335</v>
      </c>
      <c r="AS48" s="100">
        <v>2645.185908907335</v>
      </c>
      <c r="AT48" s="100">
        <v>2645.185908907335</v>
      </c>
      <c r="AU48" s="100">
        <v>2645.185908907335</v>
      </c>
      <c r="AV48" s="100">
        <v>2645.185908907335</v>
      </c>
      <c r="AW48" s="100">
        <v>2645.185908907335</v>
      </c>
      <c r="AX48" s="100">
        <v>2645.185908907335</v>
      </c>
    </row>
    <row r="49" spans="2:51">
      <c r="B49" s="99" t="s">
        <v>105</v>
      </c>
      <c r="C49" s="100">
        <v>3298.8255177956808</v>
      </c>
      <c r="D49" s="100">
        <v>3298.8255177956808</v>
      </c>
      <c r="E49" s="100">
        <v>3298.8255177956808</v>
      </c>
      <c r="F49" s="100">
        <v>3298.8255177956808</v>
      </c>
      <c r="G49" s="100">
        <v>3298.8255177956808</v>
      </c>
      <c r="H49" s="100">
        <v>3298.8255177956808</v>
      </c>
      <c r="I49" s="100">
        <v>3298.8255177956808</v>
      </c>
      <c r="J49" s="100">
        <v>3298.8255177956808</v>
      </c>
      <c r="K49" s="100">
        <v>3298.8255177956808</v>
      </c>
      <c r="L49" s="100">
        <v>3298.8255177956808</v>
      </c>
      <c r="M49" s="100">
        <v>3298.8255177956808</v>
      </c>
      <c r="N49" s="100">
        <v>3298.8255177956808</v>
      </c>
      <c r="O49" s="100">
        <v>1542.7276986268589</v>
      </c>
      <c r="P49" s="100">
        <v>3298.8255177956808</v>
      </c>
      <c r="Q49" s="100">
        <v>3298.8255177956808</v>
      </c>
      <c r="R49" s="100">
        <v>3298.8255177956808</v>
      </c>
      <c r="S49" s="100">
        <v>3298.8255177956808</v>
      </c>
      <c r="T49" s="100">
        <v>3298.8255177956808</v>
      </c>
      <c r="U49" s="100">
        <v>3298.8255177956808</v>
      </c>
      <c r="V49" s="100">
        <v>3298.8255177956808</v>
      </c>
      <c r="W49" s="100">
        <v>3298.8255177956808</v>
      </c>
      <c r="X49" s="100">
        <v>3298.8255177956808</v>
      </c>
      <c r="Y49" s="100">
        <v>3298.8255177956808</v>
      </c>
      <c r="Z49" s="100">
        <v>3298.8255177956808</v>
      </c>
      <c r="AA49" s="100">
        <v>3298.8255177956808</v>
      </c>
      <c r="AB49" s="100">
        <v>3298.8255177956808</v>
      </c>
      <c r="AC49" s="100">
        <v>3298.8255177956808</v>
      </c>
      <c r="AD49" s="100">
        <v>3298.8255177956808</v>
      </c>
      <c r="AE49" s="100">
        <v>3298.8255177956808</v>
      </c>
      <c r="AF49" s="100">
        <v>3298.8255177956808</v>
      </c>
      <c r="AG49" s="100">
        <v>3298.8255177956808</v>
      </c>
      <c r="AH49" s="100">
        <v>3298.8255177956808</v>
      </c>
      <c r="AI49" s="100">
        <v>3298.8255177956808</v>
      </c>
      <c r="AJ49" s="100">
        <v>3298.8255177956808</v>
      </c>
      <c r="AK49" s="100">
        <v>3298.8255177956808</v>
      </c>
      <c r="AL49" s="100">
        <v>3298.8255177956808</v>
      </c>
      <c r="AM49" s="100">
        <v>3298.8255177956808</v>
      </c>
      <c r="AN49" s="100">
        <v>3298.8255177956808</v>
      </c>
      <c r="AO49" s="100">
        <v>3298.8255177956808</v>
      </c>
      <c r="AP49" s="100">
        <v>3298.8255177956808</v>
      </c>
      <c r="AQ49" s="100">
        <v>3298.8255177956808</v>
      </c>
      <c r="AR49" s="100">
        <v>3298.8255177956808</v>
      </c>
      <c r="AS49" s="100">
        <v>3298.8255177956808</v>
      </c>
      <c r="AT49" s="100">
        <v>3298.8255177956808</v>
      </c>
      <c r="AU49" s="100">
        <v>3298.8255177956808</v>
      </c>
      <c r="AV49" s="100">
        <v>3298.8255177956808</v>
      </c>
      <c r="AW49" s="100">
        <v>3298.8255177956808</v>
      </c>
      <c r="AX49" s="100">
        <v>3298.8255177956808</v>
      </c>
    </row>
    <row r="50" spans="2:51">
      <c r="B50" s="99" t="s">
        <v>106</v>
      </c>
      <c r="C50" s="100">
        <v>2821.3350495185555</v>
      </c>
      <c r="D50" s="100">
        <v>2821.3350495185555</v>
      </c>
      <c r="E50" s="100">
        <v>2821.3350495185555</v>
      </c>
      <c r="F50" s="100">
        <v>2821.3350495185555</v>
      </c>
      <c r="G50" s="100">
        <v>2821.3350495185555</v>
      </c>
      <c r="H50" s="100">
        <v>2821.3350495185555</v>
      </c>
      <c r="I50" s="100">
        <v>2821.3350495185555</v>
      </c>
      <c r="J50" s="100">
        <v>2821.3350495185555</v>
      </c>
      <c r="K50" s="100">
        <v>2821.3350495185555</v>
      </c>
      <c r="L50" s="100">
        <v>2821.3350495185555</v>
      </c>
      <c r="M50" s="100">
        <v>2821.3350495185555</v>
      </c>
      <c r="N50" s="100">
        <v>2821.3350495185555</v>
      </c>
      <c r="O50" s="100">
        <v>2821.3350495185555</v>
      </c>
      <c r="P50" s="100">
        <v>2821.3350495185555</v>
      </c>
      <c r="Q50" s="100">
        <v>2821.3350495185555</v>
      </c>
      <c r="R50" s="100">
        <v>2821.3350495185555</v>
      </c>
      <c r="S50" s="100">
        <v>2821.3350495185555</v>
      </c>
      <c r="T50" s="100">
        <v>2821.3350495185555</v>
      </c>
      <c r="U50" s="100">
        <v>2821.3350495185555</v>
      </c>
      <c r="V50" s="100">
        <v>2821.3350495185555</v>
      </c>
      <c r="W50" s="100">
        <v>2821.3350495185555</v>
      </c>
      <c r="X50" s="100">
        <v>2821.3350495185555</v>
      </c>
      <c r="Y50" s="100">
        <v>2821.3350495185555</v>
      </c>
      <c r="Z50" s="100">
        <v>2821.3350495185555</v>
      </c>
      <c r="AA50" s="100">
        <v>2821.3350495185555</v>
      </c>
      <c r="AB50" s="100">
        <v>2821.3350495185555</v>
      </c>
      <c r="AC50" s="100">
        <v>2116.8624246724253</v>
      </c>
      <c r="AD50" s="100">
        <v>2821.3350495185555</v>
      </c>
      <c r="AE50" s="100">
        <v>531.29687389247601</v>
      </c>
      <c r="AF50" s="100">
        <v>532.3306496245857</v>
      </c>
      <c r="AG50" s="100">
        <v>2821.3350495185555</v>
      </c>
      <c r="AH50" s="100">
        <v>2821.3350495185555</v>
      </c>
      <c r="AI50" s="100">
        <v>2821.3350495185555</v>
      </c>
      <c r="AJ50" s="100">
        <v>2821.3350495185555</v>
      </c>
      <c r="AK50" s="100">
        <v>2821.3350495185555</v>
      </c>
      <c r="AL50" s="100">
        <v>2821.3350495185555</v>
      </c>
      <c r="AM50" s="100">
        <v>2821.3350495185555</v>
      </c>
      <c r="AN50" s="100">
        <v>2821.3350495185555</v>
      </c>
      <c r="AO50" s="100">
        <v>2821.3350495185555</v>
      </c>
      <c r="AP50" s="100">
        <v>2821.3350495185555</v>
      </c>
      <c r="AQ50" s="100">
        <v>2821.3350495185555</v>
      </c>
      <c r="AR50" s="100">
        <v>544.31504319060355</v>
      </c>
      <c r="AS50" s="100">
        <v>2821.3350495185555</v>
      </c>
      <c r="AT50" s="100">
        <v>2821.3350495185555</v>
      </c>
      <c r="AU50" s="100">
        <v>2821.3350495185555</v>
      </c>
      <c r="AV50" s="100">
        <v>2821.3350495185555</v>
      </c>
      <c r="AW50" s="100">
        <v>2196.1532917444638</v>
      </c>
      <c r="AX50" s="100">
        <v>2821.3350495185555</v>
      </c>
      <c r="AY50" s="112"/>
    </row>
    <row r="51" spans="2:51">
      <c r="B51" s="99" t="s">
        <v>107</v>
      </c>
      <c r="C51" s="100">
        <v>0</v>
      </c>
      <c r="D51" s="100">
        <v>0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11"/>
    </row>
    <row r="52" spans="2:51">
      <c r="B52" s="99" t="s">
        <v>108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</row>
    <row r="53" spans="2:51">
      <c r="B53" s="99" t="s">
        <v>109</v>
      </c>
      <c r="C53" s="100">
        <v>0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</row>
    <row r="55" spans="2:51">
      <c r="B55" s="174" t="s">
        <v>326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274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325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3149434.4739015051</v>
      </c>
      <c r="D58" s="100">
        <v>3149434.4739015051</v>
      </c>
      <c r="E58" s="100">
        <v>3149434.4739015051</v>
      </c>
      <c r="F58" s="100">
        <v>3149434.4739015051</v>
      </c>
      <c r="G58" s="100">
        <v>3776200.6819785163</v>
      </c>
      <c r="H58" s="100">
        <v>3776200.6819785163</v>
      </c>
      <c r="I58" s="100">
        <v>3776200.6819785163</v>
      </c>
      <c r="J58" s="100">
        <v>3776200.6819785163</v>
      </c>
      <c r="K58" s="100">
        <v>3170550.1754118283</v>
      </c>
      <c r="L58" s="100">
        <v>3170550.1754118283</v>
      </c>
      <c r="M58" s="100">
        <v>3170550.1754118283</v>
      </c>
      <c r="N58" s="100">
        <v>3170550.1754118283</v>
      </c>
      <c r="O58" s="100">
        <v>2911827.9640064179</v>
      </c>
      <c r="P58" s="100">
        <v>2911827.9640064179</v>
      </c>
      <c r="Q58" s="100">
        <v>2911827.9640064179</v>
      </c>
      <c r="R58" s="100">
        <v>2911827.9640064179</v>
      </c>
      <c r="S58" s="100">
        <v>4634776.3268005913</v>
      </c>
      <c r="T58" s="100">
        <v>4634776.3268005913</v>
      </c>
      <c r="U58" s="100">
        <v>4634776.3268005913</v>
      </c>
      <c r="V58" s="100">
        <v>4634776.3268005913</v>
      </c>
      <c r="W58" s="100">
        <v>3621687.8708620435</v>
      </c>
      <c r="X58" s="100">
        <v>3621687.8708620435</v>
      </c>
      <c r="Y58" s="100">
        <v>3621687.8708620435</v>
      </c>
      <c r="Z58" s="100">
        <v>3621687.8708620435</v>
      </c>
      <c r="AA58" s="100">
        <v>3098434.6263824264</v>
      </c>
      <c r="AB58" s="100">
        <v>3098434.6263824264</v>
      </c>
      <c r="AC58" s="100">
        <v>3098434.6263824264</v>
      </c>
      <c r="AD58" s="100">
        <v>3098434.6263824264</v>
      </c>
      <c r="AE58" s="100">
        <v>3678471.253949577</v>
      </c>
      <c r="AF58" s="100">
        <v>3678471.253949577</v>
      </c>
      <c r="AG58" s="100">
        <v>3678471.253949577</v>
      </c>
      <c r="AH58" s="100">
        <v>3678471.253949577</v>
      </c>
      <c r="AI58" s="100">
        <v>3715682.0793197541</v>
      </c>
      <c r="AJ58" s="100">
        <v>3715682.0793197541</v>
      </c>
      <c r="AK58" s="100">
        <v>3715682.0793197541</v>
      </c>
      <c r="AL58" s="100">
        <v>3715682.0793197541</v>
      </c>
      <c r="AM58" s="100">
        <v>3286385.6340844589</v>
      </c>
      <c r="AN58" s="100">
        <v>3286385.6340844589</v>
      </c>
      <c r="AO58" s="100">
        <v>3286385.6340844589</v>
      </c>
      <c r="AP58" s="100">
        <v>3286385.6340844589</v>
      </c>
      <c r="AQ58" s="100">
        <v>3639445.6298014466</v>
      </c>
      <c r="AR58" s="100">
        <v>3639445.6298014466</v>
      </c>
      <c r="AS58" s="100">
        <v>3639445.6298014466</v>
      </c>
      <c r="AT58" s="100">
        <v>3639445.6298014466</v>
      </c>
      <c r="AU58" s="100">
        <v>3015518.9916480691</v>
      </c>
      <c r="AV58" s="100">
        <v>3015518.9916480691</v>
      </c>
      <c r="AW58" s="100">
        <v>3015518.9916480691</v>
      </c>
      <c r="AX58" s="100">
        <v>3015518.9916480691</v>
      </c>
    </row>
    <row r="59" spans="2:51">
      <c r="B59" s="105" t="s">
        <v>105</v>
      </c>
      <c r="C59" s="100">
        <v>4309268.1486726776</v>
      </c>
      <c r="D59" s="100">
        <v>4309268.1486726776</v>
      </c>
      <c r="E59" s="100">
        <v>4309268.1486726776</v>
      </c>
      <c r="F59" s="100">
        <v>4309268.1486726776</v>
      </c>
      <c r="G59" s="100">
        <v>4660671.9390558898</v>
      </c>
      <c r="H59" s="100">
        <v>4660671.9390558898</v>
      </c>
      <c r="I59" s="100">
        <v>4660671.9390558898</v>
      </c>
      <c r="J59" s="100">
        <v>4660671.9390558898</v>
      </c>
      <c r="K59" s="100">
        <v>4657042.7253580168</v>
      </c>
      <c r="L59" s="100">
        <v>4657042.7253580168</v>
      </c>
      <c r="M59" s="100">
        <v>4657042.7253580168</v>
      </c>
      <c r="N59" s="100">
        <v>4657042.7253580168</v>
      </c>
      <c r="O59" s="100">
        <v>2413760.0291364766</v>
      </c>
      <c r="P59" s="100">
        <v>5161360.0929301595</v>
      </c>
      <c r="Q59" s="100">
        <v>5161360.0929301595</v>
      </c>
      <c r="R59" s="100">
        <v>5161360.0929301595</v>
      </c>
      <c r="S59" s="100">
        <v>4756685.4312711805</v>
      </c>
      <c r="T59" s="100">
        <v>4756685.4312711805</v>
      </c>
      <c r="U59" s="100">
        <v>4756685.4312711805</v>
      </c>
      <c r="V59" s="100">
        <v>4756685.4312711805</v>
      </c>
      <c r="W59" s="100">
        <v>4689409.7856350439</v>
      </c>
      <c r="X59" s="100">
        <v>4689409.7856350439</v>
      </c>
      <c r="Y59" s="100">
        <v>4689409.7856350439</v>
      </c>
      <c r="Z59" s="100">
        <v>4689409.7856350439</v>
      </c>
      <c r="AA59" s="100">
        <v>4820766.2070659306</v>
      </c>
      <c r="AB59" s="100">
        <v>4820766.2070659306</v>
      </c>
      <c r="AC59" s="100">
        <v>4820766.2070659306</v>
      </c>
      <c r="AD59" s="100">
        <v>4820766.2070659306</v>
      </c>
      <c r="AE59" s="100">
        <v>4224486.246968626</v>
      </c>
      <c r="AF59" s="100">
        <v>4224486.246968626</v>
      </c>
      <c r="AG59" s="100">
        <v>4224486.246968626</v>
      </c>
      <c r="AH59" s="100">
        <v>4224486.246968626</v>
      </c>
      <c r="AI59" s="100">
        <v>4485130.3246864155</v>
      </c>
      <c r="AJ59" s="100">
        <v>4485130.3246864155</v>
      </c>
      <c r="AK59" s="100">
        <v>4485130.3246864155</v>
      </c>
      <c r="AL59" s="100">
        <v>4485130.3246864155</v>
      </c>
      <c r="AM59" s="100">
        <v>4364508.3836567029</v>
      </c>
      <c r="AN59" s="100">
        <v>4364508.3836567029</v>
      </c>
      <c r="AO59" s="100">
        <v>4364508.3836567029</v>
      </c>
      <c r="AP59" s="100">
        <v>4364508.3836567029</v>
      </c>
      <c r="AQ59" s="100">
        <v>4594070.6994403945</v>
      </c>
      <c r="AR59" s="100">
        <v>4594070.6994403945</v>
      </c>
      <c r="AS59" s="100">
        <v>4594070.6994403945</v>
      </c>
      <c r="AT59" s="100">
        <v>4594070.6994403945</v>
      </c>
      <c r="AU59" s="100">
        <v>4370588.5085380673</v>
      </c>
      <c r="AV59" s="100">
        <v>4370588.5085380673</v>
      </c>
      <c r="AW59" s="100">
        <v>4370588.5085380673</v>
      </c>
      <c r="AX59" s="100">
        <v>4370588.5085380673</v>
      </c>
    </row>
    <row r="60" spans="2:51">
      <c r="B60" s="105" t="s">
        <v>106</v>
      </c>
      <c r="C60" s="100">
        <v>4143829.0670653088</v>
      </c>
      <c r="D60" s="100">
        <v>4143829.0670653088</v>
      </c>
      <c r="E60" s="100">
        <v>4143829.0670653088</v>
      </c>
      <c r="F60" s="100">
        <v>4143829.0670653088</v>
      </c>
      <c r="G60" s="100">
        <v>4223043.0298182573</v>
      </c>
      <c r="H60" s="100">
        <v>4223043.0298182573</v>
      </c>
      <c r="I60" s="100">
        <v>4223043.0298182573</v>
      </c>
      <c r="J60" s="100">
        <v>4223043.0298182573</v>
      </c>
      <c r="K60" s="100">
        <v>4003324.2918304685</v>
      </c>
      <c r="L60" s="100">
        <v>4003324.2918304685</v>
      </c>
      <c r="M60" s="100">
        <v>4003324.2918304685</v>
      </c>
      <c r="N60" s="100">
        <v>4003324.2918304685</v>
      </c>
      <c r="O60" s="100">
        <v>3876501.367306578</v>
      </c>
      <c r="P60" s="100">
        <v>3876501.367306578</v>
      </c>
      <c r="Q60" s="100">
        <v>3876501.367306578</v>
      </c>
      <c r="R60" s="100">
        <v>3876501.367306578</v>
      </c>
      <c r="S60" s="100">
        <v>3836752.3478851547</v>
      </c>
      <c r="T60" s="100">
        <v>3836752.3478851547</v>
      </c>
      <c r="U60" s="100">
        <v>3836752.3478851547</v>
      </c>
      <c r="V60" s="100">
        <v>3836752.3478851547</v>
      </c>
      <c r="W60" s="100">
        <v>3911799.2270693043</v>
      </c>
      <c r="X60" s="100">
        <v>3911799.2270693043</v>
      </c>
      <c r="Y60" s="100">
        <v>3911799.2270693043</v>
      </c>
      <c r="Z60" s="100">
        <v>3911799.2270693043</v>
      </c>
      <c r="AA60" s="100">
        <v>4322449.3671097718</v>
      </c>
      <c r="AB60" s="100">
        <v>4322449.3671097718</v>
      </c>
      <c r="AC60" s="100">
        <v>3243156.3381120511</v>
      </c>
      <c r="AD60" s="100">
        <v>4322449.3671097718</v>
      </c>
      <c r="AE60" s="100">
        <v>1050192.798748472</v>
      </c>
      <c r="AF60" s="100">
        <v>1052236.2209531399</v>
      </c>
      <c r="AG60" s="100">
        <v>5576817.5900479564</v>
      </c>
      <c r="AH60" s="100">
        <v>5576817.5900479564</v>
      </c>
      <c r="AI60" s="100">
        <v>4022095.5759029817</v>
      </c>
      <c r="AJ60" s="100">
        <v>4022095.5759029817</v>
      </c>
      <c r="AK60" s="100">
        <v>4022095.5759029817</v>
      </c>
      <c r="AL60" s="100">
        <v>4022095.5759029817</v>
      </c>
      <c r="AM60" s="100">
        <v>4175405.1473104591</v>
      </c>
      <c r="AN60" s="100">
        <v>4175405.1473104591</v>
      </c>
      <c r="AO60" s="100">
        <v>4175405.1473104591</v>
      </c>
      <c r="AP60" s="100">
        <v>4175405.1473104591</v>
      </c>
      <c r="AQ60" s="100">
        <v>4501924.0340497363</v>
      </c>
      <c r="AR60" s="100">
        <v>868548.0214243806</v>
      </c>
      <c r="AS60" s="100">
        <v>4501924.0340497363</v>
      </c>
      <c r="AT60" s="100">
        <v>4501924.0340497363</v>
      </c>
      <c r="AU60" s="100">
        <v>4461337.8718858045</v>
      </c>
      <c r="AV60" s="100">
        <v>4461337.8718858045</v>
      </c>
      <c r="AW60" s="100">
        <v>3472746.6539637633</v>
      </c>
      <c r="AX60" s="100">
        <v>4461337.8718858045</v>
      </c>
    </row>
    <row r="61" spans="2:51">
      <c r="B61" s="105" t="s">
        <v>107</v>
      </c>
      <c r="C61" s="100">
        <v>0</v>
      </c>
      <c r="D61" s="100">
        <v>0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</row>
    <row r="62" spans="2:51">
      <c r="B62" s="105" t="s">
        <v>108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</row>
    <row r="63" spans="2:51">
      <c r="B63" s="105" t="s">
        <v>109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</row>
    <row r="64" spans="2:51">
      <c r="B64" s="101"/>
    </row>
    <row r="65" spans="1:14">
      <c r="B65" s="104" t="s">
        <v>327</v>
      </c>
    </row>
    <row r="66" spans="1:14">
      <c r="B66" s="99" t="s">
        <v>328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329</v>
      </c>
      <c r="C67" s="100">
        <v>0</v>
      </c>
      <c r="D67" s="100">
        <v>0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</row>
    <row r="68" spans="1:14">
      <c r="B68" s="99" t="s">
        <v>330</v>
      </c>
      <c r="C68" s="100">
        <v>24999.999999999996</v>
      </c>
      <c r="D68" s="100">
        <v>24999.999999999996</v>
      </c>
      <c r="E68" s="100">
        <v>24999.999999999996</v>
      </c>
      <c r="F68" s="100">
        <v>24999.999999999996</v>
      </c>
      <c r="G68" s="100">
        <v>24999.999999999996</v>
      </c>
      <c r="H68" s="100">
        <v>24999.999999999996</v>
      </c>
      <c r="I68" s="100">
        <v>24999.999999999996</v>
      </c>
      <c r="J68" s="100">
        <v>24999.999999999996</v>
      </c>
      <c r="K68" s="100">
        <v>24999.999999999996</v>
      </c>
      <c r="L68" s="100">
        <v>24999.999999999996</v>
      </c>
      <c r="M68" s="100">
        <v>24999.999999999996</v>
      </c>
      <c r="N68" s="100">
        <v>24999.999999999996</v>
      </c>
    </row>
    <row r="70" spans="1:14">
      <c r="B70" s="104" t="s">
        <v>331</v>
      </c>
    </row>
    <row r="71" spans="1:14">
      <c r="A71" s="105" t="s">
        <v>121</v>
      </c>
      <c r="B71" s="105" t="s">
        <v>332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802623.00326668285</v>
      </c>
      <c r="D72" s="100">
        <v>5661994.8313588686</v>
      </c>
    </row>
    <row r="73" spans="1:14">
      <c r="B73" s="105" t="s">
        <v>93</v>
      </c>
      <c r="C73" s="100">
        <v>802623.00326668285</v>
      </c>
      <c r="D73" s="100">
        <v>5661994.8313588686</v>
      </c>
    </row>
    <row r="74" spans="1:14">
      <c r="B74" s="105" t="s">
        <v>94</v>
      </c>
      <c r="C74" s="100">
        <v>802623.00326668285</v>
      </c>
      <c r="D74" s="100">
        <v>5661994.8313588686</v>
      </c>
    </row>
    <row r="75" spans="1:14">
      <c r="B75" s="105" t="s">
        <v>95</v>
      </c>
      <c r="C75" s="100">
        <v>802623.00326668285</v>
      </c>
      <c r="D75" s="100">
        <v>5661994.8313588686</v>
      </c>
    </row>
    <row r="76" spans="1:14">
      <c r="B76" s="105" t="s">
        <v>96</v>
      </c>
      <c r="C76" s="100">
        <v>802623.00326668285</v>
      </c>
      <c r="D76" s="100">
        <v>5661994.8313588686</v>
      </c>
    </row>
    <row r="77" spans="1:14">
      <c r="B77" s="105" t="s">
        <v>97</v>
      </c>
      <c r="C77" s="100">
        <v>802623.00326668285</v>
      </c>
      <c r="D77" s="100">
        <v>5661994.8313588686</v>
      </c>
    </row>
    <row r="78" spans="1:14">
      <c r="B78" s="105" t="s">
        <v>98</v>
      </c>
      <c r="C78" s="100">
        <v>802623.00326668285</v>
      </c>
      <c r="D78" s="100">
        <v>5661994.8313588686</v>
      </c>
    </row>
    <row r="79" spans="1:14">
      <c r="B79" s="105" t="s">
        <v>99</v>
      </c>
      <c r="C79" s="100">
        <v>802623.00326668285</v>
      </c>
      <c r="D79" s="100">
        <v>5661994.8313588686</v>
      </c>
    </row>
    <row r="80" spans="1:14">
      <c r="B80" s="105" t="s">
        <v>100</v>
      </c>
      <c r="C80" s="100">
        <v>802623.00326668285</v>
      </c>
      <c r="D80" s="100">
        <v>5661994.8313588686</v>
      </c>
    </row>
    <row r="81" spans="2:50">
      <c r="B81" s="105" t="s">
        <v>101</v>
      </c>
      <c r="C81" s="100">
        <v>802623.00326668285</v>
      </c>
      <c r="D81" s="100">
        <v>5661994.8313588686</v>
      </c>
    </row>
    <row r="82" spans="2:50">
      <c r="B82" s="105" t="s">
        <v>102</v>
      </c>
      <c r="C82" s="100">
        <v>802623.00326668285</v>
      </c>
      <c r="D82" s="100">
        <v>5661994.8313588686</v>
      </c>
    </row>
    <row r="83" spans="2:50">
      <c r="B83" s="105" t="s">
        <v>103</v>
      </c>
      <c r="C83" s="100">
        <v>802623.00326668285</v>
      </c>
      <c r="D83" s="100">
        <v>5661994.8313588686</v>
      </c>
    </row>
    <row r="85" spans="2:50">
      <c r="B85" s="103" t="s">
        <v>333</v>
      </c>
    </row>
    <row r="86" spans="2:50">
      <c r="B86" s="99" t="s">
        <v>274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334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2645.185908907335</v>
      </c>
      <c r="D88" s="100">
        <f>D48+$C$67/4</f>
        <v>2645.185908907335</v>
      </c>
      <c r="E88" s="100">
        <f>E48+$C$67/4</f>
        <v>2645.185908907335</v>
      </c>
      <c r="F88" s="100">
        <f>F48+$C$67/4</f>
        <v>2645.185908907335</v>
      </c>
      <c r="G88" s="100">
        <f>G48+$D$67/4</f>
        <v>2645.185908907335</v>
      </c>
      <c r="H88" s="100">
        <f>H48+$D$67/4</f>
        <v>2645.185908907335</v>
      </c>
      <c r="I88" s="100">
        <f>I48+$D$67/4</f>
        <v>2645.185908907335</v>
      </c>
      <c r="J88" s="100">
        <f>J48+$D$67/4</f>
        <v>2645.185908907335</v>
      </c>
      <c r="K88" s="100">
        <f>K48+$E$67/4</f>
        <v>2645.185908907335</v>
      </c>
      <c r="L88" s="100">
        <f>L48+$E$67/4</f>
        <v>2645.185908907335</v>
      </c>
      <c r="M88" s="100">
        <f>M48+$E$67/4</f>
        <v>2645.185908907335</v>
      </c>
      <c r="N88" s="100">
        <f>N48+$E$67/4</f>
        <v>2645.185908907335</v>
      </c>
      <c r="O88" s="100">
        <f>O48+$F$67/4</f>
        <v>2645.185908907335</v>
      </c>
      <c r="P88" s="100">
        <f>P48+$F$67/4</f>
        <v>2645.185908907335</v>
      </c>
      <c r="Q88" s="100">
        <f>Q48+$F$67/4</f>
        <v>2645.185908907335</v>
      </c>
      <c r="R88" s="100">
        <f>R48+$F$67/4</f>
        <v>2645.185908907335</v>
      </c>
      <c r="S88" s="100">
        <f>S48+$G$67/4</f>
        <v>2645.185908907335</v>
      </c>
      <c r="T88" s="100">
        <f>T48+$G$67/4</f>
        <v>2645.185908907335</v>
      </c>
      <c r="U88" s="100">
        <f>U48+$G$67/4</f>
        <v>2645.185908907335</v>
      </c>
      <c r="V88" s="100">
        <f>V48+$G$67/4</f>
        <v>2645.185908907335</v>
      </c>
      <c r="W88" s="100">
        <f>W48+$H$67/4</f>
        <v>2645.185908907335</v>
      </c>
      <c r="X88" s="100">
        <f>X48+$H$67/4</f>
        <v>2645.185908907335</v>
      </c>
      <c r="Y88" s="100">
        <f>Y48+$H$67/4</f>
        <v>2645.185908907335</v>
      </c>
      <c r="Z88" s="100">
        <f>Z48+$H$67/4</f>
        <v>2645.185908907335</v>
      </c>
      <c r="AA88" s="100">
        <f>AA48+$I$67/4</f>
        <v>2645.185908907335</v>
      </c>
      <c r="AB88" s="100">
        <f>AB48+$I$67/4</f>
        <v>2645.185908907335</v>
      </c>
      <c r="AC88" s="100">
        <f>AC48+$I$67/4</f>
        <v>2645.185908907335</v>
      </c>
      <c r="AD88" s="100">
        <f>AD48+$I$67/4</f>
        <v>2645.185908907335</v>
      </c>
      <c r="AE88" s="100">
        <f>AE48+$J$67/4</f>
        <v>2645.185908907335</v>
      </c>
      <c r="AF88" s="100">
        <f>AF48+$J$67/4</f>
        <v>2645.185908907335</v>
      </c>
      <c r="AG88" s="100">
        <f>AG48+$J$67/4</f>
        <v>2645.185908907335</v>
      </c>
      <c r="AH88" s="100">
        <f>AH48+$J$67/4</f>
        <v>2645.185908907335</v>
      </c>
      <c r="AI88" s="100">
        <f>AI48+$K$67/4</f>
        <v>2645.185908907335</v>
      </c>
      <c r="AJ88" s="100">
        <f>AJ48+$K$67/4</f>
        <v>2645.185908907335</v>
      </c>
      <c r="AK88" s="100">
        <f>AK48+$K$67/4</f>
        <v>2645.185908907335</v>
      </c>
      <c r="AL88" s="100">
        <f>AL48+$K$67/4</f>
        <v>2645.185908907335</v>
      </c>
      <c r="AM88" s="100">
        <f>AM48+$L$67/4</f>
        <v>2645.185908907335</v>
      </c>
      <c r="AN88" s="100">
        <f>AN48+$L$67/4</f>
        <v>2645.185908907335</v>
      </c>
      <c r="AO88" s="100">
        <f>AO48+$L$67/4</f>
        <v>2645.185908907335</v>
      </c>
      <c r="AP88" s="100">
        <f>AP48+$L$67/4</f>
        <v>2645.185908907335</v>
      </c>
      <c r="AQ88" s="100">
        <f>AQ48+$M$67/4</f>
        <v>2645.185908907335</v>
      </c>
      <c r="AR88" s="100">
        <f>AR48+$M$67/4</f>
        <v>2645.185908907335</v>
      </c>
      <c r="AS88" s="100">
        <f>AS48+$M$67/4</f>
        <v>2645.185908907335</v>
      </c>
      <c r="AT88" s="100">
        <f>AT48+$M$67/4</f>
        <v>2645.185908907335</v>
      </c>
      <c r="AU88" s="100">
        <f>AU48+$N$67/4</f>
        <v>2645.185908907335</v>
      </c>
      <c r="AV88" s="100">
        <f>AV48+$N$67/4</f>
        <v>2645.185908907335</v>
      </c>
      <c r="AW88" s="100">
        <f>AW48+$N$67/4</f>
        <v>2645.185908907335</v>
      </c>
      <c r="AX88" s="100">
        <f>AX48+$N$67/4</f>
        <v>2645.185908907335</v>
      </c>
    </row>
    <row r="89" spans="2:50">
      <c r="B89" s="99" t="s">
        <v>105</v>
      </c>
      <c r="C89" s="100">
        <f>C49</f>
        <v>3298.8255177956808</v>
      </c>
      <c r="D89" s="100">
        <f t="shared" ref="D89:AX93" si="3">D49</f>
        <v>3298.8255177956808</v>
      </c>
      <c r="E89" s="100">
        <f t="shared" si="3"/>
        <v>3298.8255177956808</v>
      </c>
      <c r="F89" s="100">
        <f t="shared" si="3"/>
        <v>3298.8255177956808</v>
      </c>
      <c r="G89" s="100">
        <f t="shared" si="3"/>
        <v>3298.8255177956808</v>
      </c>
      <c r="H89" s="100">
        <f t="shared" si="3"/>
        <v>3298.8255177956808</v>
      </c>
      <c r="I89" s="100">
        <f t="shared" si="3"/>
        <v>3298.8255177956808</v>
      </c>
      <c r="J89" s="100">
        <f t="shared" si="3"/>
        <v>3298.8255177956808</v>
      </c>
      <c r="K89" s="100">
        <f t="shared" si="3"/>
        <v>3298.8255177956808</v>
      </c>
      <c r="L89" s="100">
        <f t="shared" si="3"/>
        <v>3298.8255177956808</v>
      </c>
      <c r="M89" s="100">
        <f t="shared" si="3"/>
        <v>3298.8255177956808</v>
      </c>
      <c r="N89" s="100">
        <f t="shared" si="3"/>
        <v>3298.8255177956808</v>
      </c>
      <c r="O89" s="100">
        <f t="shared" si="3"/>
        <v>1542.7276986268589</v>
      </c>
      <c r="P89" s="100">
        <f t="shared" si="3"/>
        <v>3298.8255177956808</v>
      </c>
      <c r="Q89" s="100">
        <f t="shared" si="3"/>
        <v>3298.8255177956808</v>
      </c>
      <c r="R89" s="100">
        <f t="shared" si="3"/>
        <v>3298.8255177956808</v>
      </c>
      <c r="S89" s="100">
        <f t="shared" si="3"/>
        <v>3298.8255177956808</v>
      </c>
      <c r="T89" s="100">
        <f t="shared" si="3"/>
        <v>3298.8255177956808</v>
      </c>
      <c r="U89" s="100">
        <f t="shared" si="3"/>
        <v>3298.8255177956808</v>
      </c>
      <c r="V89" s="100">
        <f t="shared" si="3"/>
        <v>3298.8255177956808</v>
      </c>
      <c r="W89" s="100">
        <f t="shared" si="3"/>
        <v>3298.8255177956808</v>
      </c>
      <c r="X89" s="100">
        <f t="shared" si="3"/>
        <v>3298.8255177956808</v>
      </c>
      <c r="Y89" s="100">
        <f t="shared" si="3"/>
        <v>3298.8255177956808</v>
      </c>
      <c r="Z89" s="100">
        <f t="shared" si="3"/>
        <v>3298.8255177956808</v>
      </c>
      <c r="AA89" s="100">
        <f t="shared" si="3"/>
        <v>3298.8255177956808</v>
      </c>
      <c r="AB89" s="100">
        <f t="shared" si="3"/>
        <v>3298.8255177956808</v>
      </c>
      <c r="AC89" s="100">
        <f t="shared" si="3"/>
        <v>3298.8255177956808</v>
      </c>
      <c r="AD89" s="100">
        <f t="shared" si="3"/>
        <v>3298.8255177956808</v>
      </c>
      <c r="AE89" s="100">
        <f t="shared" si="3"/>
        <v>3298.8255177956808</v>
      </c>
      <c r="AF89" s="100">
        <f t="shared" si="3"/>
        <v>3298.8255177956808</v>
      </c>
      <c r="AG89" s="100">
        <f t="shared" si="3"/>
        <v>3298.8255177956808</v>
      </c>
      <c r="AH89" s="100">
        <f t="shared" si="3"/>
        <v>3298.8255177956808</v>
      </c>
      <c r="AI89" s="100">
        <f t="shared" si="3"/>
        <v>3298.8255177956808</v>
      </c>
      <c r="AJ89" s="100">
        <f t="shared" si="3"/>
        <v>3298.8255177956808</v>
      </c>
      <c r="AK89" s="100">
        <f t="shared" si="3"/>
        <v>3298.8255177956808</v>
      </c>
      <c r="AL89" s="100">
        <f t="shared" si="3"/>
        <v>3298.8255177956808</v>
      </c>
      <c r="AM89" s="100">
        <f t="shared" si="3"/>
        <v>3298.8255177956808</v>
      </c>
      <c r="AN89" s="100">
        <f t="shared" si="3"/>
        <v>3298.8255177956808</v>
      </c>
      <c r="AO89" s="100">
        <f t="shared" si="3"/>
        <v>3298.8255177956808</v>
      </c>
      <c r="AP89" s="100">
        <f t="shared" si="3"/>
        <v>3298.8255177956808</v>
      </c>
      <c r="AQ89" s="100">
        <f t="shared" si="3"/>
        <v>3298.8255177956808</v>
      </c>
      <c r="AR89" s="100">
        <f t="shared" si="3"/>
        <v>3298.8255177956808</v>
      </c>
      <c r="AS89" s="100">
        <f t="shared" si="3"/>
        <v>3298.8255177956808</v>
      </c>
      <c r="AT89" s="100">
        <f t="shared" si="3"/>
        <v>3298.8255177956808</v>
      </c>
      <c r="AU89" s="100">
        <f t="shared" si="3"/>
        <v>3298.8255177956808</v>
      </c>
      <c r="AV89" s="100">
        <f t="shared" si="3"/>
        <v>3298.8255177956808</v>
      </c>
      <c r="AW89" s="100">
        <f t="shared" si="3"/>
        <v>3298.8255177956808</v>
      </c>
      <c r="AX89" s="100">
        <f t="shared" si="3"/>
        <v>3298.8255177956808</v>
      </c>
    </row>
    <row r="90" spans="2:50">
      <c r="B90" s="99" t="s">
        <v>106</v>
      </c>
      <c r="C90" s="100">
        <f t="shared" ref="C90:R93" si="4">C50</f>
        <v>2821.3350495185555</v>
      </c>
      <c r="D90" s="100">
        <f t="shared" si="4"/>
        <v>2821.3350495185555</v>
      </c>
      <c r="E90" s="100">
        <f t="shared" si="4"/>
        <v>2821.3350495185555</v>
      </c>
      <c r="F90" s="100">
        <f t="shared" si="4"/>
        <v>2821.3350495185555</v>
      </c>
      <c r="G90" s="100">
        <f t="shared" si="4"/>
        <v>2821.3350495185555</v>
      </c>
      <c r="H90" s="100">
        <f t="shared" si="4"/>
        <v>2821.3350495185555</v>
      </c>
      <c r="I90" s="100">
        <f t="shared" si="4"/>
        <v>2821.3350495185555</v>
      </c>
      <c r="J90" s="100">
        <f t="shared" si="4"/>
        <v>2821.3350495185555</v>
      </c>
      <c r="K90" s="100">
        <f t="shared" si="4"/>
        <v>2821.3350495185555</v>
      </c>
      <c r="L90" s="100">
        <f t="shared" si="4"/>
        <v>2821.3350495185555</v>
      </c>
      <c r="M90" s="100">
        <f t="shared" si="4"/>
        <v>2821.3350495185555</v>
      </c>
      <c r="N90" s="100">
        <f t="shared" si="4"/>
        <v>2821.3350495185555</v>
      </c>
      <c r="O90" s="100">
        <f t="shared" si="4"/>
        <v>2821.3350495185555</v>
      </c>
      <c r="P90" s="100">
        <f t="shared" si="4"/>
        <v>2821.3350495185555</v>
      </c>
      <c r="Q90" s="100">
        <f t="shared" si="4"/>
        <v>2821.3350495185555</v>
      </c>
      <c r="R90" s="100">
        <f t="shared" si="4"/>
        <v>2821.3350495185555</v>
      </c>
      <c r="S90" s="100">
        <f t="shared" si="3"/>
        <v>2821.3350495185555</v>
      </c>
      <c r="T90" s="100">
        <f t="shared" si="3"/>
        <v>2821.3350495185555</v>
      </c>
      <c r="U90" s="100">
        <f t="shared" si="3"/>
        <v>2821.3350495185555</v>
      </c>
      <c r="V90" s="100">
        <f t="shared" si="3"/>
        <v>2821.3350495185555</v>
      </c>
      <c r="W90" s="100">
        <f t="shared" si="3"/>
        <v>2821.3350495185555</v>
      </c>
      <c r="X90" s="100">
        <f t="shared" si="3"/>
        <v>2821.3350495185555</v>
      </c>
      <c r="Y90" s="100">
        <f t="shared" si="3"/>
        <v>2821.3350495185555</v>
      </c>
      <c r="Z90" s="100">
        <f t="shared" si="3"/>
        <v>2821.3350495185555</v>
      </c>
      <c r="AA90" s="100">
        <f t="shared" si="3"/>
        <v>2821.3350495185555</v>
      </c>
      <c r="AB90" s="100">
        <f t="shared" si="3"/>
        <v>2821.3350495185555</v>
      </c>
      <c r="AC90" s="100">
        <f t="shared" si="3"/>
        <v>2116.8624246724253</v>
      </c>
      <c r="AD90" s="100">
        <f t="shared" si="3"/>
        <v>2821.3350495185555</v>
      </c>
      <c r="AE90" s="100">
        <f t="shared" si="3"/>
        <v>531.29687389247601</v>
      </c>
      <c r="AF90" s="100">
        <f t="shared" si="3"/>
        <v>532.3306496245857</v>
      </c>
      <c r="AG90" s="100">
        <f t="shared" si="3"/>
        <v>2821.3350495185555</v>
      </c>
      <c r="AH90" s="100">
        <f t="shared" si="3"/>
        <v>2821.3350495185555</v>
      </c>
      <c r="AI90" s="100">
        <f t="shared" si="3"/>
        <v>2821.3350495185555</v>
      </c>
      <c r="AJ90" s="100">
        <f t="shared" si="3"/>
        <v>2821.3350495185555</v>
      </c>
      <c r="AK90" s="100">
        <f t="shared" si="3"/>
        <v>2821.3350495185555</v>
      </c>
      <c r="AL90" s="100">
        <f t="shared" si="3"/>
        <v>2821.3350495185555</v>
      </c>
      <c r="AM90" s="100">
        <f t="shared" si="3"/>
        <v>2821.3350495185555</v>
      </c>
      <c r="AN90" s="100">
        <f t="shared" si="3"/>
        <v>2821.3350495185555</v>
      </c>
      <c r="AO90" s="100">
        <f t="shared" si="3"/>
        <v>2821.3350495185555</v>
      </c>
      <c r="AP90" s="100">
        <f t="shared" si="3"/>
        <v>2821.3350495185555</v>
      </c>
      <c r="AQ90" s="100">
        <f t="shared" si="3"/>
        <v>2821.3350495185555</v>
      </c>
      <c r="AR90" s="100">
        <f t="shared" si="3"/>
        <v>544.31504319060355</v>
      </c>
      <c r="AS90" s="100">
        <f t="shared" si="3"/>
        <v>2821.3350495185555</v>
      </c>
      <c r="AT90" s="100">
        <f t="shared" si="3"/>
        <v>2821.3350495185555</v>
      </c>
      <c r="AU90" s="100">
        <f t="shared" si="3"/>
        <v>2821.3350495185555</v>
      </c>
      <c r="AV90" s="100">
        <f t="shared" si="3"/>
        <v>2821.3350495185555</v>
      </c>
      <c r="AW90" s="100">
        <f t="shared" si="3"/>
        <v>2196.1532917444638</v>
      </c>
      <c r="AX90" s="100">
        <f t="shared" si="3"/>
        <v>2821.3350495185555</v>
      </c>
    </row>
    <row r="91" spans="2:50">
      <c r="B91" s="99" t="s">
        <v>107</v>
      </c>
      <c r="C91" s="100">
        <f t="shared" si="4"/>
        <v>0</v>
      </c>
      <c r="D91" s="100">
        <f t="shared" si="3"/>
        <v>0</v>
      </c>
      <c r="E91" s="100">
        <f t="shared" si="3"/>
        <v>0</v>
      </c>
      <c r="F91" s="100">
        <f t="shared" si="3"/>
        <v>0</v>
      </c>
      <c r="G91" s="100">
        <f t="shared" si="3"/>
        <v>0</v>
      </c>
      <c r="H91" s="100">
        <f t="shared" si="3"/>
        <v>0</v>
      </c>
      <c r="I91" s="100">
        <f t="shared" si="3"/>
        <v>0</v>
      </c>
      <c r="J91" s="100">
        <f t="shared" si="3"/>
        <v>0</v>
      </c>
      <c r="K91" s="100">
        <f t="shared" si="3"/>
        <v>0</v>
      </c>
      <c r="L91" s="100">
        <f t="shared" si="3"/>
        <v>0</v>
      </c>
      <c r="M91" s="100">
        <f t="shared" si="3"/>
        <v>0</v>
      </c>
      <c r="N91" s="100">
        <f t="shared" si="3"/>
        <v>0</v>
      </c>
      <c r="O91" s="100">
        <f t="shared" si="3"/>
        <v>0</v>
      </c>
      <c r="P91" s="100">
        <f t="shared" si="3"/>
        <v>0</v>
      </c>
      <c r="Q91" s="100">
        <f t="shared" si="3"/>
        <v>0</v>
      </c>
      <c r="R91" s="100">
        <f t="shared" si="3"/>
        <v>0</v>
      </c>
      <c r="S91" s="100">
        <f t="shared" si="3"/>
        <v>0</v>
      </c>
      <c r="T91" s="100">
        <f t="shared" si="3"/>
        <v>0</v>
      </c>
      <c r="U91" s="100">
        <f t="shared" si="3"/>
        <v>0</v>
      </c>
      <c r="V91" s="100">
        <f t="shared" si="3"/>
        <v>0</v>
      </c>
      <c r="W91" s="100">
        <f t="shared" si="3"/>
        <v>0</v>
      </c>
      <c r="X91" s="100">
        <f t="shared" si="3"/>
        <v>0</v>
      </c>
      <c r="Y91" s="100">
        <f t="shared" si="3"/>
        <v>0</v>
      </c>
      <c r="Z91" s="100">
        <f t="shared" si="3"/>
        <v>0</v>
      </c>
      <c r="AA91" s="100">
        <f t="shared" si="3"/>
        <v>0</v>
      </c>
      <c r="AB91" s="100">
        <f t="shared" si="3"/>
        <v>0</v>
      </c>
      <c r="AC91" s="100">
        <f t="shared" si="3"/>
        <v>0</v>
      </c>
      <c r="AD91" s="100">
        <f t="shared" si="3"/>
        <v>0</v>
      </c>
      <c r="AE91" s="100">
        <f t="shared" si="3"/>
        <v>0</v>
      </c>
      <c r="AF91" s="100">
        <f t="shared" si="3"/>
        <v>0</v>
      </c>
      <c r="AG91" s="100">
        <f t="shared" si="3"/>
        <v>0</v>
      </c>
      <c r="AH91" s="100">
        <f t="shared" si="3"/>
        <v>0</v>
      </c>
      <c r="AI91" s="100">
        <f t="shared" si="3"/>
        <v>0</v>
      </c>
      <c r="AJ91" s="100">
        <f t="shared" si="3"/>
        <v>0</v>
      </c>
      <c r="AK91" s="100">
        <f t="shared" si="3"/>
        <v>0</v>
      </c>
      <c r="AL91" s="100">
        <f t="shared" si="3"/>
        <v>0</v>
      </c>
      <c r="AM91" s="100">
        <f t="shared" si="3"/>
        <v>0</v>
      </c>
      <c r="AN91" s="100">
        <f t="shared" si="3"/>
        <v>0</v>
      </c>
      <c r="AO91" s="100">
        <f t="shared" si="3"/>
        <v>0</v>
      </c>
      <c r="AP91" s="100">
        <f t="shared" si="3"/>
        <v>0</v>
      </c>
      <c r="AQ91" s="100">
        <f t="shared" si="3"/>
        <v>0</v>
      </c>
      <c r="AR91" s="100">
        <f t="shared" si="3"/>
        <v>0</v>
      </c>
      <c r="AS91" s="100">
        <f t="shared" si="3"/>
        <v>0</v>
      </c>
      <c r="AT91" s="100">
        <f t="shared" si="3"/>
        <v>0</v>
      </c>
      <c r="AU91" s="100">
        <f t="shared" si="3"/>
        <v>0</v>
      </c>
      <c r="AV91" s="100">
        <f t="shared" si="3"/>
        <v>0</v>
      </c>
      <c r="AW91" s="100">
        <f t="shared" si="3"/>
        <v>0</v>
      </c>
      <c r="AX91" s="100">
        <f t="shared" si="3"/>
        <v>0</v>
      </c>
    </row>
    <row r="92" spans="2:50">
      <c r="B92" s="99" t="s">
        <v>108</v>
      </c>
      <c r="C92" s="100">
        <f t="shared" si="4"/>
        <v>0</v>
      </c>
      <c r="D92" s="100">
        <f t="shared" si="4"/>
        <v>0</v>
      </c>
      <c r="E92" s="100">
        <f t="shared" si="4"/>
        <v>0</v>
      </c>
      <c r="F92" s="100">
        <f t="shared" si="4"/>
        <v>0</v>
      </c>
      <c r="G92" s="100">
        <f t="shared" si="4"/>
        <v>0</v>
      </c>
      <c r="H92" s="100">
        <f t="shared" si="4"/>
        <v>0</v>
      </c>
      <c r="I92" s="100">
        <f t="shared" si="4"/>
        <v>0</v>
      </c>
      <c r="J92" s="100">
        <f t="shared" si="4"/>
        <v>0</v>
      </c>
      <c r="K92" s="100">
        <f t="shared" si="4"/>
        <v>0</v>
      </c>
      <c r="L92" s="100">
        <f t="shared" si="4"/>
        <v>0</v>
      </c>
      <c r="M92" s="100">
        <f t="shared" si="4"/>
        <v>0</v>
      </c>
      <c r="N92" s="100">
        <f t="shared" si="4"/>
        <v>0</v>
      </c>
      <c r="O92" s="100">
        <f t="shared" si="4"/>
        <v>0</v>
      </c>
      <c r="P92" s="100">
        <f t="shared" si="4"/>
        <v>0</v>
      </c>
      <c r="Q92" s="100">
        <f t="shared" si="4"/>
        <v>0</v>
      </c>
      <c r="R92" s="100">
        <f t="shared" si="4"/>
        <v>0</v>
      </c>
      <c r="S92" s="100">
        <f t="shared" si="3"/>
        <v>0</v>
      </c>
      <c r="T92" s="100">
        <f t="shared" si="3"/>
        <v>0</v>
      </c>
      <c r="U92" s="100">
        <f t="shared" si="3"/>
        <v>0</v>
      </c>
      <c r="V92" s="100">
        <f t="shared" si="3"/>
        <v>0</v>
      </c>
      <c r="W92" s="100">
        <f t="shared" si="3"/>
        <v>0</v>
      </c>
      <c r="X92" s="100">
        <f t="shared" si="3"/>
        <v>0</v>
      </c>
      <c r="Y92" s="100">
        <f t="shared" si="3"/>
        <v>0</v>
      </c>
      <c r="Z92" s="100">
        <f t="shared" si="3"/>
        <v>0</v>
      </c>
      <c r="AA92" s="100">
        <f t="shared" si="3"/>
        <v>0</v>
      </c>
      <c r="AB92" s="100">
        <f t="shared" si="3"/>
        <v>0</v>
      </c>
      <c r="AC92" s="100">
        <f t="shared" si="3"/>
        <v>0</v>
      </c>
      <c r="AD92" s="100">
        <f t="shared" si="3"/>
        <v>0</v>
      </c>
      <c r="AE92" s="100">
        <f t="shared" si="3"/>
        <v>0</v>
      </c>
      <c r="AF92" s="100">
        <f t="shared" si="3"/>
        <v>0</v>
      </c>
      <c r="AG92" s="100">
        <f t="shared" si="3"/>
        <v>0</v>
      </c>
      <c r="AH92" s="100">
        <f t="shared" si="3"/>
        <v>0</v>
      </c>
      <c r="AI92" s="100">
        <f t="shared" si="3"/>
        <v>0</v>
      </c>
      <c r="AJ92" s="100">
        <f t="shared" si="3"/>
        <v>0</v>
      </c>
      <c r="AK92" s="100">
        <f t="shared" si="3"/>
        <v>0</v>
      </c>
      <c r="AL92" s="100">
        <f t="shared" si="3"/>
        <v>0</v>
      </c>
      <c r="AM92" s="100">
        <f t="shared" si="3"/>
        <v>0</v>
      </c>
      <c r="AN92" s="100">
        <f t="shared" si="3"/>
        <v>0</v>
      </c>
      <c r="AO92" s="100">
        <f t="shared" si="3"/>
        <v>0</v>
      </c>
      <c r="AP92" s="100">
        <f t="shared" si="3"/>
        <v>0</v>
      </c>
      <c r="AQ92" s="100">
        <f t="shared" si="3"/>
        <v>0</v>
      </c>
      <c r="AR92" s="100">
        <f t="shared" si="3"/>
        <v>0</v>
      </c>
      <c r="AS92" s="100">
        <f t="shared" si="3"/>
        <v>0</v>
      </c>
      <c r="AT92" s="100">
        <f t="shared" si="3"/>
        <v>0</v>
      </c>
      <c r="AU92" s="100">
        <f t="shared" si="3"/>
        <v>0</v>
      </c>
      <c r="AV92" s="100">
        <f t="shared" si="3"/>
        <v>0</v>
      </c>
      <c r="AW92" s="100">
        <f t="shared" si="3"/>
        <v>0</v>
      </c>
      <c r="AX92" s="100">
        <f t="shared" si="3"/>
        <v>0</v>
      </c>
    </row>
    <row r="93" spans="2:50">
      <c r="B93" s="99" t="s">
        <v>109</v>
      </c>
      <c r="C93" s="100">
        <f t="shared" si="4"/>
        <v>0</v>
      </c>
      <c r="D93" s="100">
        <f t="shared" si="4"/>
        <v>0</v>
      </c>
      <c r="E93" s="100">
        <f t="shared" si="4"/>
        <v>0</v>
      </c>
      <c r="F93" s="100">
        <f t="shared" si="4"/>
        <v>0</v>
      </c>
      <c r="G93" s="100">
        <f t="shared" si="4"/>
        <v>0</v>
      </c>
      <c r="H93" s="100">
        <f t="shared" si="4"/>
        <v>0</v>
      </c>
      <c r="I93" s="100">
        <f t="shared" si="4"/>
        <v>0</v>
      </c>
      <c r="J93" s="100">
        <f t="shared" si="4"/>
        <v>0</v>
      </c>
      <c r="K93" s="100">
        <f t="shared" si="4"/>
        <v>0</v>
      </c>
      <c r="L93" s="100">
        <f t="shared" si="4"/>
        <v>0</v>
      </c>
      <c r="M93" s="100">
        <f t="shared" si="4"/>
        <v>0</v>
      </c>
      <c r="N93" s="100">
        <f t="shared" si="4"/>
        <v>0</v>
      </c>
      <c r="O93" s="100">
        <f t="shared" si="4"/>
        <v>0</v>
      </c>
      <c r="P93" s="100">
        <f t="shared" si="4"/>
        <v>0</v>
      </c>
      <c r="Q93" s="100">
        <f t="shared" si="4"/>
        <v>0</v>
      </c>
      <c r="R93" s="100">
        <f t="shared" si="4"/>
        <v>0</v>
      </c>
      <c r="S93" s="100">
        <f t="shared" si="3"/>
        <v>0</v>
      </c>
      <c r="T93" s="100">
        <f t="shared" si="3"/>
        <v>0</v>
      </c>
      <c r="U93" s="100">
        <f t="shared" si="3"/>
        <v>0</v>
      </c>
      <c r="V93" s="100">
        <f t="shared" si="3"/>
        <v>0</v>
      </c>
      <c r="W93" s="100">
        <f t="shared" si="3"/>
        <v>0</v>
      </c>
      <c r="X93" s="100">
        <f t="shared" si="3"/>
        <v>0</v>
      </c>
      <c r="Y93" s="100">
        <f t="shared" si="3"/>
        <v>0</v>
      </c>
      <c r="Z93" s="100">
        <f t="shared" si="3"/>
        <v>0</v>
      </c>
      <c r="AA93" s="100">
        <f t="shared" si="3"/>
        <v>0</v>
      </c>
      <c r="AB93" s="100">
        <f t="shared" si="3"/>
        <v>0</v>
      </c>
      <c r="AC93" s="100">
        <f t="shared" si="3"/>
        <v>0</v>
      </c>
      <c r="AD93" s="100">
        <f t="shared" si="3"/>
        <v>0</v>
      </c>
      <c r="AE93" s="100">
        <f t="shared" si="3"/>
        <v>0</v>
      </c>
      <c r="AF93" s="100">
        <f t="shared" si="3"/>
        <v>0</v>
      </c>
      <c r="AG93" s="100">
        <f t="shared" si="3"/>
        <v>0</v>
      </c>
      <c r="AH93" s="100">
        <f t="shared" si="3"/>
        <v>0</v>
      </c>
      <c r="AI93" s="100">
        <f t="shared" si="3"/>
        <v>0</v>
      </c>
      <c r="AJ93" s="100">
        <f t="shared" si="3"/>
        <v>0</v>
      </c>
      <c r="AK93" s="100">
        <f t="shared" si="3"/>
        <v>0</v>
      </c>
      <c r="AL93" s="100">
        <f t="shared" si="3"/>
        <v>0</v>
      </c>
      <c r="AM93" s="100">
        <f t="shared" si="3"/>
        <v>0</v>
      </c>
      <c r="AN93" s="100">
        <f t="shared" si="3"/>
        <v>0</v>
      </c>
      <c r="AO93" s="100">
        <f t="shared" si="3"/>
        <v>0</v>
      </c>
      <c r="AP93" s="100">
        <f t="shared" si="3"/>
        <v>0</v>
      </c>
      <c r="AQ93" s="100">
        <f t="shared" si="3"/>
        <v>0</v>
      </c>
      <c r="AR93" s="100">
        <f t="shared" si="3"/>
        <v>0</v>
      </c>
      <c r="AS93" s="100">
        <f t="shared" si="3"/>
        <v>0</v>
      </c>
      <c r="AT93" s="100">
        <f t="shared" si="3"/>
        <v>0</v>
      </c>
      <c r="AU93" s="100">
        <f t="shared" si="3"/>
        <v>0</v>
      </c>
      <c r="AV93" s="100">
        <f t="shared" si="3"/>
        <v>0</v>
      </c>
      <c r="AW93" s="100">
        <f t="shared" si="3"/>
        <v>0</v>
      </c>
      <c r="AX93" s="100">
        <f t="shared" si="3"/>
        <v>0</v>
      </c>
    </row>
    <row r="94" spans="2:50">
      <c r="B94" s="101"/>
    </row>
    <row r="95" spans="2:50">
      <c r="B95" s="174" t="s">
        <v>335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336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17140.746383689937</v>
      </c>
      <c r="D98" s="100">
        <v>17140.746383689937</v>
      </c>
      <c r="E98" s="100">
        <v>17140.746383689937</v>
      </c>
      <c r="F98" s="100">
        <v>17140.746383689937</v>
      </c>
      <c r="G98" s="100">
        <v>17140.746383689937</v>
      </c>
      <c r="H98" s="100">
        <v>17140.746383689937</v>
      </c>
      <c r="I98" s="100">
        <v>17140.746383689937</v>
      </c>
      <c r="J98" s="100">
        <v>17140.746383689937</v>
      </c>
      <c r="K98" s="100">
        <v>17140.746383689937</v>
      </c>
      <c r="L98" s="100">
        <v>17140.746383689937</v>
      </c>
      <c r="M98" s="100">
        <v>17140.746383689937</v>
      </c>
      <c r="N98" s="100">
        <v>17140.746383689937</v>
      </c>
      <c r="O98" s="100">
        <v>17140.746383689937</v>
      </c>
      <c r="P98" s="100">
        <v>17140.746383689937</v>
      </c>
      <c r="Q98" s="100">
        <v>17140.746383689937</v>
      </c>
      <c r="R98" s="100">
        <v>17140.746383689937</v>
      </c>
      <c r="S98" s="100">
        <v>17140.746383689937</v>
      </c>
      <c r="T98" s="100">
        <v>17140.746383689937</v>
      </c>
      <c r="U98" s="100">
        <v>17140.746383689937</v>
      </c>
      <c r="V98" s="100">
        <v>17140.746383689937</v>
      </c>
      <c r="W98" s="100">
        <v>17140.746383689937</v>
      </c>
      <c r="X98" s="100">
        <v>17140.746383689937</v>
      </c>
      <c r="Y98" s="100">
        <v>17140.746383689937</v>
      </c>
      <c r="Z98" s="100">
        <v>17140.746383689937</v>
      </c>
      <c r="AA98" s="100">
        <v>17140.746383689937</v>
      </c>
      <c r="AB98" s="100">
        <v>17140.746383689937</v>
      </c>
      <c r="AC98" s="100">
        <v>17140.746383689937</v>
      </c>
      <c r="AD98" s="100">
        <v>17140.746383689937</v>
      </c>
      <c r="AE98" s="100">
        <v>17140.746383689937</v>
      </c>
      <c r="AF98" s="100">
        <v>17140.746383689937</v>
      </c>
      <c r="AG98" s="100">
        <v>17140.746383689937</v>
      </c>
      <c r="AH98" s="100">
        <v>17140.746383689937</v>
      </c>
      <c r="AI98" s="100">
        <v>17140.746383689937</v>
      </c>
      <c r="AJ98" s="100">
        <v>17140.746383689937</v>
      </c>
      <c r="AK98" s="100">
        <v>17140.746383689937</v>
      </c>
      <c r="AL98" s="100">
        <v>17140.746383689937</v>
      </c>
      <c r="AM98" s="100">
        <v>17140.746383689937</v>
      </c>
      <c r="AN98" s="100">
        <v>17140.746383689937</v>
      </c>
      <c r="AO98" s="100">
        <v>17140.746383689937</v>
      </c>
      <c r="AP98" s="100">
        <v>17140.746383689937</v>
      </c>
      <c r="AQ98" s="100">
        <v>17140.746383689937</v>
      </c>
      <c r="AR98" s="100">
        <v>17140.746383689937</v>
      </c>
      <c r="AS98" s="100">
        <v>17140.746383689937</v>
      </c>
      <c r="AT98" s="100">
        <v>17140.746383689937</v>
      </c>
      <c r="AU98" s="100">
        <v>17140.746383689937</v>
      </c>
      <c r="AV98" s="100">
        <v>17140.746383689937</v>
      </c>
      <c r="AW98" s="100">
        <v>17140.746383689937</v>
      </c>
      <c r="AX98" s="100">
        <v>17140.746383689937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118696.81344581487</v>
      </c>
      <c r="D100" s="100">
        <v>118696.81344581487</v>
      </c>
      <c r="E100" s="100">
        <v>118696.81344581487</v>
      </c>
      <c r="F100" s="100">
        <v>118696.81344581487</v>
      </c>
      <c r="G100" s="100">
        <v>118696.81344581487</v>
      </c>
      <c r="H100" s="100">
        <v>118696.81344581487</v>
      </c>
      <c r="I100" s="100">
        <v>118696.81344581487</v>
      </c>
      <c r="J100" s="100">
        <v>118696.81344581487</v>
      </c>
      <c r="K100" s="100">
        <v>118696.81344581487</v>
      </c>
      <c r="L100" s="100">
        <v>118696.81344581487</v>
      </c>
      <c r="M100" s="100">
        <v>118696.81344581487</v>
      </c>
      <c r="N100" s="100">
        <v>118696.81344581487</v>
      </c>
      <c r="O100" s="100">
        <v>118696.81344581487</v>
      </c>
      <c r="P100" s="100">
        <v>118696.81344581487</v>
      </c>
      <c r="Q100" s="100">
        <v>118696.81344581487</v>
      </c>
      <c r="R100" s="100">
        <v>118696.81344581487</v>
      </c>
      <c r="S100" s="100">
        <v>118696.81344581487</v>
      </c>
      <c r="T100" s="100">
        <v>118696.81344581487</v>
      </c>
      <c r="U100" s="100">
        <v>118696.81344581487</v>
      </c>
      <c r="V100" s="100">
        <v>118696.81344581487</v>
      </c>
      <c r="W100" s="100">
        <v>118696.81344581487</v>
      </c>
      <c r="X100" s="100">
        <v>118696.81344581487</v>
      </c>
      <c r="Y100" s="100">
        <v>118696.81344581487</v>
      </c>
      <c r="Z100" s="100">
        <v>118696.81344581487</v>
      </c>
      <c r="AA100" s="100">
        <v>118696.81344581487</v>
      </c>
      <c r="AB100" s="100">
        <v>118696.81344581487</v>
      </c>
      <c r="AC100" s="100">
        <v>118696.81344581487</v>
      </c>
      <c r="AD100" s="100">
        <v>118696.81344581487</v>
      </c>
      <c r="AE100" s="100">
        <v>118696.81344581487</v>
      </c>
      <c r="AF100" s="100">
        <v>118696.81344581487</v>
      </c>
      <c r="AG100" s="100">
        <v>118696.81344581487</v>
      </c>
      <c r="AH100" s="100">
        <v>118696.81344581487</v>
      </c>
      <c r="AI100" s="100">
        <v>118696.81344581487</v>
      </c>
      <c r="AJ100" s="100">
        <v>118696.81344581487</v>
      </c>
      <c r="AK100" s="100">
        <v>118696.81344581487</v>
      </c>
      <c r="AL100" s="100">
        <v>118696.81344581487</v>
      </c>
      <c r="AM100" s="100">
        <v>118696.81344581487</v>
      </c>
      <c r="AN100" s="100">
        <v>118696.81344581487</v>
      </c>
      <c r="AO100" s="100">
        <v>118696.81344581487</v>
      </c>
      <c r="AP100" s="100">
        <v>118696.81344581487</v>
      </c>
      <c r="AQ100" s="100">
        <v>118696.81344581487</v>
      </c>
      <c r="AR100" s="100">
        <v>118696.81344581487</v>
      </c>
      <c r="AS100" s="100">
        <v>118696.81344581487</v>
      </c>
      <c r="AT100" s="100">
        <v>118696.81344581487</v>
      </c>
      <c r="AU100" s="100">
        <v>118696.81344581487</v>
      </c>
      <c r="AV100" s="100">
        <v>118696.81344581487</v>
      </c>
      <c r="AW100" s="100">
        <v>118696.81344581487</v>
      </c>
      <c r="AX100" s="100">
        <v>118696.81344581487</v>
      </c>
    </row>
    <row r="101" spans="1:50">
      <c r="B101" s="105" t="s">
        <v>22</v>
      </c>
      <c r="C101" s="100">
        <v>181412.21354085114</v>
      </c>
      <c r="D101" s="100">
        <v>181412.21354085114</v>
      </c>
      <c r="E101" s="100">
        <v>181412.21354085114</v>
      </c>
      <c r="F101" s="100">
        <v>181412.21354085114</v>
      </c>
      <c r="G101" s="100">
        <v>181412.21354085114</v>
      </c>
      <c r="H101" s="100">
        <v>181412.21354085114</v>
      </c>
      <c r="I101" s="100">
        <v>181412.21354085114</v>
      </c>
      <c r="J101" s="100">
        <v>181412.21354085114</v>
      </c>
      <c r="K101" s="100">
        <v>181412.21354085114</v>
      </c>
      <c r="L101" s="100">
        <v>181412.21354085114</v>
      </c>
      <c r="M101" s="100">
        <v>181412.21354085114</v>
      </c>
      <c r="N101" s="100">
        <v>181412.21354085114</v>
      </c>
      <c r="O101" s="100">
        <v>181412.21354085114</v>
      </c>
      <c r="P101" s="100">
        <v>181412.21354085114</v>
      </c>
      <c r="Q101" s="100">
        <v>181412.21354085114</v>
      </c>
      <c r="R101" s="100">
        <v>181412.21354085114</v>
      </c>
      <c r="S101" s="100">
        <v>181412.21354085114</v>
      </c>
      <c r="T101" s="100">
        <v>181412.21354085114</v>
      </c>
      <c r="U101" s="100">
        <v>181412.21354085114</v>
      </c>
      <c r="V101" s="100">
        <v>181412.21354085114</v>
      </c>
      <c r="W101" s="100">
        <v>181412.21354085114</v>
      </c>
      <c r="X101" s="100">
        <v>181412.21354085114</v>
      </c>
      <c r="Y101" s="100">
        <v>181412.21354085114</v>
      </c>
      <c r="Z101" s="100">
        <v>181412.21354085114</v>
      </c>
      <c r="AA101" s="100">
        <v>181412.21354085114</v>
      </c>
      <c r="AB101" s="100">
        <v>181412.21354085114</v>
      </c>
      <c r="AC101" s="100">
        <v>181412.21354085114</v>
      </c>
      <c r="AD101" s="100">
        <v>181412.21354085114</v>
      </c>
      <c r="AE101" s="100">
        <v>181412.21354085114</v>
      </c>
      <c r="AF101" s="100">
        <v>181412.21354085114</v>
      </c>
      <c r="AG101" s="100">
        <v>181412.21354085114</v>
      </c>
      <c r="AH101" s="100">
        <v>181412.21354085114</v>
      </c>
      <c r="AI101" s="100">
        <v>181412.21354085114</v>
      </c>
      <c r="AJ101" s="100">
        <v>181412.21354085114</v>
      </c>
      <c r="AK101" s="100">
        <v>181412.21354085114</v>
      </c>
      <c r="AL101" s="100">
        <v>181412.21354085114</v>
      </c>
      <c r="AM101" s="100">
        <v>181412.21354085114</v>
      </c>
      <c r="AN101" s="100">
        <v>181412.21354085114</v>
      </c>
      <c r="AO101" s="100">
        <v>181412.21354085114</v>
      </c>
      <c r="AP101" s="100">
        <v>181412.21354085114</v>
      </c>
      <c r="AQ101" s="100">
        <v>181412.21354085114</v>
      </c>
      <c r="AR101" s="100">
        <v>181412.21354085114</v>
      </c>
      <c r="AS101" s="100">
        <v>181412.21354085114</v>
      </c>
      <c r="AT101" s="100">
        <v>181412.21354085114</v>
      </c>
      <c r="AU101" s="100">
        <v>181412.21354085114</v>
      </c>
      <c r="AV101" s="100">
        <v>181412.21354085114</v>
      </c>
      <c r="AW101" s="100">
        <v>181412.21354085114</v>
      </c>
      <c r="AX101" s="100">
        <v>181412.21354085114</v>
      </c>
    </row>
    <row r="102" spans="1:50">
      <c r="B102" s="105" t="s">
        <v>59</v>
      </c>
      <c r="C102" s="100">
        <v>363994.71594969271</v>
      </c>
      <c r="D102" s="100">
        <v>363994.71594969271</v>
      </c>
      <c r="E102" s="100">
        <v>363994.71594969271</v>
      </c>
      <c r="F102" s="100">
        <v>363994.71594969271</v>
      </c>
      <c r="G102" s="100">
        <v>363994.71594969271</v>
      </c>
      <c r="H102" s="100">
        <v>363994.71594969271</v>
      </c>
      <c r="I102" s="100">
        <v>363994.71594969271</v>
      </c>
      <c r="J102" s="100">
        <v>363994.71594969271</v>
      </c>
      <c r="K102" s="100">
        <v>363994.71594969271</v>
      </c>
      <c r="L102" s="100">
        <v>363994.71594969271</v>
      </c>
      <c r="M102" s="100">
        <v>363994.71594969271</v>
      </c>
      <c r="N102" s="100">
        <v>363994.71594969271</v>
      </c>
      <c r="O102" s="100">
        <v>363994.71594969271</v>
      </c>
      <c r="P102" s="100">
        <v>363994.71594969271</v>
      </c>
      <c r="Q102" s="100">
        <v>363994.71594969271</v>
      </c>
      <c r="R102" s="100">
        <v>363994.71594969271</v>
      </c>
      <c r="S102" s="100">
        <v>363994.71594969271</v>
      </c>
      <c r="T102" s="100">
        <v>363994.71594969271</v>
      </c>
      <c r="U102" s="100">
        <v>363994.71594969271</v>
      </c>
      <c r="V102" s="100">
        <v>363994.71594969271</v>
      </c>
      <c r="W102" s="100">
        <v>363994.71594969271</v>
      </c>
      <c r="X102" s="100">
        <v>363994.71594969271</v>
      </c>
      <c r="Y102" s="100">
        <v>363994.71594969271</v>
      </c>
      <c r="Z102" s="100">
        <v>363994.71594969271</v>
      </c>
      <c r="AA102" s="100">
        <v>363994.71594969271</v>
      </c>
      <c r="AB102" s="100">
        <v>363994.71594969271</v>
      </c>
      <c r="AC102" s="100">
        <v>363994.71594969271</v>
      </c>
      <c r="AD102" s="100">
        <v>363994.71594969271</v>
      </c>
      <c r="AE102" s="100">
        <v>363994.71594969271</v>
      </c>
      <c r="AF102" s="100">
        <v>363994.71594969271</v>
      </c>
      <c r="AG102" s="100">
        <v>363994.71594969271</v>
      </c>
      <c r="AH102" s="100">
        <v>363994.71594969271</v>
      </c>
      <c r="AI102" s="100">
        <v>363994.71594969271</v>
      </c>
      <c r="AJ102" s="100">
        <v>363994.71594969271</v>
      </c>
      <c r="AK102" s="100">
        <v>363994.71594969271</v>
      </c>
      <c r="AL102" s="100">
        <v>363994.71594969271</v>
      </c>
      <c r="AM102" s="100">
        <v>363994.71594969271</v>
      </c>
      <c r="AN102" s="100">
        <v>363994.71594969271</v>
      </c>
      <c r="AO102" s="100">
        <v>363994.71594969271</v>
      </c>
      <c r="AP102" s="100">
        <v>363994.71594969271</v>
      </c>
      <c r="AQ102" s="100">
        <v>363994.71594969271</v>
      </c>
      <c r="AR102" s="100">
        <v>363994.71594969271</v>
      </c>
      <c r="AS102" s="100">
        <v>363994.71594969271</v>
      </c>
      <c r="AT102" s="100">
        <v>363994.71594969271</v>
      </c>
      <c r="AU102" s="100">
        <v>363994.71594969271</v>
      </c>
      <c r="AV102" s="100">
        <v>363994.71594969271</v>
      </c>
      <c r="AW102" s="100">
        <v>363994.71594969271</v>
      </c>
      <c r="AX102" s="100">
        <v>363994.71594969271</v>
      </c>
    </row>
    <row r="103" spans="1:50">
      <c r="B103" s="100" t="s">
        <v>278</v>
      </c>
      <c r="C103" s="105">
        <f>SUM(C$98:C$102)</f>
        <v>681244.4893200486</v>
      </c>
      <c r="D103" s="105">
        <f t="shared" ref="D103:AX103" si="5">SUM(D$98:D$102)</f>
        <v>681244.4893200486</v>
      </c>
      <c r="E103" s="105">
        <f t="shared" si="5"/>
        <v>681244.4893200486</v>
      </c>
      <c r="F103" s="105">
        <f t="shared" si="5"/>
        <v>681244.4893200486</v>
      </c>
      <c r="G103" s="105">
        <f t="shared" si="5"/>
        <v>681244.4893200486</v>
      </c>
      <c r="H103" s="105">
        <f t="shared" si="5"/>
        <v>681244.4893200486</v>
      </c>
      <c r="I103" s="105">
        <f t="shared" si="5"/>
        <v>681244.4893200486</v>
      </c>
      <c r="J103" s="105">
        <f t="shared" si="5"/>
        <v>681244.4893200486</v>
      </c>
      <c r="K103" s="105">
        <f t="shared" si="5"/>
        <v>681244.4893200486</v>
      </c>
      <c r="L103" s="105">
        <f t="shared" si="5"/>
        <v>681244.4893200486</v>
      </c>
      <c r="M103" s="105">
        <f t="shared" si="5"/>
        <v>681244.4893200486</v>
      </c>
      <c r="N103" s="105">
        <f t="shared" si="5"/>
        <v>681244.4893200486</v>
      </c>
      <c r="O103" s="105">
        <f t="shared" si="5"/>
        <v>681244.4893200486</v>
      </c>
      <c r="P103" s="105">
        <f t="shared" si="5"/>
        <v>681244.4893200486</v>
      </c>
      <c r="Q103" s="105">
        <f t="shared" si="5"/>
        <v>681244.4893200486</v>
      </c>
      <c r="R103" s="105">
        <f t="shared" si="5"/>
        <v>681244.4893200486</v>
      </c>
      <c r="S103" s="105">
        <f t="shared" si="5"/>
        <v>681244.4893200486</v>
      </c>
      <c r="T103" s="105">
        <f t="shared" si="5"/>
        <v>681244.4893200486</v>
      </c>
      <c r="U103" s="105">
        <f t="shared" si="5"/>
        <v>681244.4893200486</v>
      </c>
      <c r="V103" s="105">
        <f t="shared" si="5"/>
        <v>681244.4893200486</v>
      </c>
      <c r="W103" s="105">
        <f t="shared" si="5"/>
        <v>681244.4893200486</v>
      </c>
      <c r="X103" s="105">
        <f t="shared" si="5"/>
        <v>681244.4893200486</v>
      </c>
      <c r="Y103" s="105">
        <f t="shared" si="5"/>
        <v>681244.4893200486</v>
      </c>
      <c r="Z103" s="105">
        <f t="shared" si="5"/>
        <v>681244.4893200486</v>
      </c>
      <c r="AA103" s="105">
        <f t="shared" si="5"/>
        <v>681244.4893200486</v>
      </c>
      <c r="AB103" s="105">
        <f t="shared" si="5"/>
        <v>681244.4893200486</v>
      </c>
      <c r="AC103" s="105">
        <f t="shared" si="5"/>
        <v>681244.4893200486</v>
      </c>
      <c r="AD103" s="105">
        <f t="shared" si="5"/>
        <v>681244.4893200486</v>
      </c>
      <c r="AE103" s="105">
        <f t="shared" si="5"/>
        <v>681244.4893200486</v>
      </c>
      <c r="AF103" s="105">
        <f t="shared" si="5"/>
        <v>681244.4893200486</v>
      </c>
      <c r="AG103" s="105">
        <f t="shared" si="5"/>
        <v>681244.4893200486</v>
      </c>
      <c r="AH103" s="105">
        <f t="shared" si="5"/>
        <v>681244.4893200486</v>
      </c>
      <c r="AI103" s="105">
        <f t="shared" si="5"/>
        <v>681244.4893200486</v>
      </c>
      <c r="AJ103" s="105">
        <f t="shared" si="5"/>
        <v>681244.4893200486</v>
      </c>
      <c r="AK103" s="105">
        <f t="shared" si="5"/>
        <v>681244.4893200486</v>
      </c>
      <c r="AL103" s="105">
        <f t="shared" si="5"/>
        <v>681244.4893200486</v>
      </c>
      <c r="AM103" s="105">
        <f t="shared" si="5"/>
        <v>681244.4893200486</v>
      </c>
      <c r="AN103" s="105">
        <f t="shared" si="5"/>
        <v>681244.4893200486</v>
      </c>
      <c r="AO103" s="105">
        <f t="shared" si="5"/>
        <v>681244.4893200486</v>
      </c>
      <c r="AP103" s="105">
        <f t="shared" si="5"/>
        <v>681244.4893200486</v>
      </c>
      <c r="AQ103" s="105">
        <f t="shared" si="5"/>
        <v>681244.4893200486</v>
      </c>
      <c r="AR103" s="105">
        <f t="shared" si="5"/>
        <v>681244.4893200486</v>
      </c>
      <c r="AS103" s="105">
        <f t="shared" si="5"/>
        <v>681244.4893200486</v>
      </c>
      <c r="AT103" s="105">
        <f t="shared" si="5"/>
        <v>681244.4893200486</v>
      </c>
      <c r="AU103" s="105">
        <f t="shared" si="5"/>
        <v>681244.4893200486</v>
      </c>
      <c r="AV103" s="105">
        <f t="shared" si="5"/>
        <v>681244.4893200486</v>
      </c>
      <c r="AW103" s="105">
        <f t="shared" si="5"/>
        <v>681244.4893200486</v>
      </c>
      <c r="AX103" s="105">
        <f t="shared" si="5"/>
        <v>681244.4893200486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75254.809202240431</v>
      </c>
      <c r="D105" s="100">
        <v>75254.809202240431</v>
      </c>
      <c r="E105" s="100">
        <v>75254.809202240431</v>
      </c>
      <c r="F105" s="100">
        <v>75254.809202240431</v>
      </c>
      <c r="G105" s="100">
        <v>75254.809202240431</v>
      </c>
      <c r="H105" s="100">
        <v>75254.809202240431</v>
      </c>
      <c r="I105" s="100">
        <v>75254.809202240431</v>
      </c>
      <c r="J105" s="100">
        <v>75254.809202240431</v>
      </c>
      <c r="K105" s="100">
        <v>75254.809202240431</v>
      </c>
      <c r="L105" s="100">
        <v>75254.809202240431</v>
      </c>
      <c r="M105" s="100">
        <v>75254.809202240431</v>
      </c>
      <c r="N105" s="100">
        <v>75254.809202240431</v>
      </c>
      <c r="O105" s="100">
        <v>35193.640277389924</v>
      </c>
      <c r="P105" s="100">
        <v>75254.809202240431</v>
      </c>
      <c r="Q105" s="100">
        <v>75254.809202240431</v>
      </c>
      <c r="R105" s="100">
        <v>75254.809202240431</v>
      </c>
      <c r="S105" s="100">
        <v>75254.809202240431</v>
      </c>
      <c r="T105" s="100">
        <v>75254.809202240431</v>
      </c>
      <c r="U105" s="100">
        <v>75254.809202240431</v>
      </c>
      <c r="V105" s="100">
        <v>75254.809202240431</v>
      </c>
      <c r="W105" s="100">
        <v>75254.809202240431</v>
      </c>
      <c r="X105" s="100">
        <v>75254.809202240431</v>
      </c>
      <c r="Y105" s="100">
        <v>75254.809202240431</v>
      </c>
      <c r="Z105" s="100">
        <v>75254.809202240431</v>
      </c>
      <c r="AA105" s="100">
        <v>75254.809202240431</v>
      </c>
      <c r="AB105" s="100">
        <v>75254.809202240431</v>
      </c>
      <c r="AC105" s="100">
        <v>75254.809202240431</v>
      </c>
      <c r="AD105" s="100">
        <v>75254.809202240431</v>
      </c>
      <c r="AE105" s="100">
        <v>75254.809202240431</v>
      </c>
      <c r="AF105" s="100">
        <v>75254.809202240431</v>
      </c>
      <c r="AG105" s="100">
        <v>75254.809202240431</v>
      </c>
      <c r="AH105" s="100">
        <v>75254.809202240431</v>
      </c>
      <c r="AI105" s="100">
        <v>75254.809202240431</v>
      </c>
      <c r="AJ105" s="100">
        <v>75254.809202240431</v>
      </c>
      <c r="AK105" s="100">
        <v>75254.809202240431</v>
      </c>
      <c r="AL105" s="100">
        <v>75254.809202240431</v>
      </c>
      <c r="AM105" s="100">
        <v>75254.809202240431</v>
      </c>
      <c r="AN105" s="100">
        <v>75254.809202240431</v>
      </c>
      <c r="AO105" s="100">
        <v>75254.809202240431</v>
      </c>
      <c r="AP105" s="100">
        <v>75254.809202240431</v>
      </c>
      <c r="AQ105" s="100">
        <v>75254.809202240431</v>
      </c>
      <c r="AR105" s="100">
        <v>75254.809202240431</v>
      </c>
      <c r="AS105" s="100">
        <v>75254.809202240431</v>
      </c>
      <c r="AT105" s="100">
        <v>75254.809202240431</v>
      </c>
      <c r="AU105" s="100">
        <v>75254.809202240431</v>
      </c>
      <c r="AV105" s="100">
        <v>75254.809202240431</v>
      </c>
      <c r="AW105" s="100">
        <v>75254.809202240431</v>
      </c>
      <c r="AX105" s="100">
        <v>75254.809202240431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764535.92142181087</v>
      </c>
      <c r="D107" s="100">
        <v>764535.92142181087</v>
      </c>
      <c r="E107" s="100">
        <v>764535.92142181087</v>
      </c>
      <c r="F107" s="100">
        <v>764535.92142181087</v>
      </c>
      <c r="G107" s="100">
        <v>764535.92142181087</v>
      </c>
      <c r="H107" s="100">
        <v>764535.92142181087</v>
      </c>
      <c r="I107" s="100">
        <v>764535.92142181087</v>
      </c>
      <c r="J107" s="100">
        <v>764535.92142181087</v>
      </c>
      <c r="K107" s="100">
        <v>764535.92142181087</v>
      </c>
      <c r="L107" s="100">
        <v>764535.92142181087</v>
      </c>
      <c r="M107" s="100">
        <v>764535.92142181087</v>
      </c>
      <c r="N107" s="100">
        <v>764535.92142181087</v>
      </c>
      <c r="O107" s="100">
        <v>357542.62728050357</v>
      </c>
      <c r="P107" s="100">
        <v>764535.92142181087</v>
      </c>
      <c r="Q107" s="100">
        <v>764535.92142181087</v>
      </c>
      <c r="R107" s="100">
        <v>764535.92142181087</v>
      </c>
      <c r="S107" s="100">
        <v>764535.92142181087</v>
      </c>
      <c r="T107" s="100">
        <v>764535.92142181087</v>
      </c>
      <c r="U107" s="100">
        <v>764535.92142181087</v>
      </c>
      <c r="V107" s="100">
        <v>764535.92142181087</v>
      </c>
      <c r="W107" s="100">
        <v>764535.92142181087</v>
      </c>
      <c r="X107" s="100">
        <v>764535.92142181087</v>
      </c>
      <c r="Y107" s="100">
        <v>764535.92142181087</v>
      </c>
      <c r="Z107" s="100">
        <v>764535.92142181087</v>
      </c>
      <c r="AA107" s="100">
        <v>764535.92142181087</v>
      </c>
      <c r="AB107" s="100">
        <v>764535.92142181087</v>
      </c>
      <c r="AC107" s="100">
        <v>764535.92142181087</v>
      </c>
      <c r="AD107" s="100">
        <v>764535.92142181087</v>
      </c>
      <c r="AE107" s="100">
        <v>764535.92142181087</v>
      </c>
      <c r="AF107" s="100">
        <v>764535.92142181087</v>
      </c>
      <c r="AG107" s="100">
        <v>764535.92142181087</v>
      </c>
      <c r="AH107" s="100">
        <v>764535.92142181087</v>
      </c>
      <c r="AI107" s="100">
        <v>764535.92142181087</v>
      </c>
      <c r="AJ107" s="100">
        <v>764535.92142181087</v>
      </c>
      <c r="AK107" s="100">
        <v>764535.92142181087</v>
      </c>
      <c r="AL107" s="100">
        <v>764535.92142181087</v>
      </c>
      <c r="AM107" s="100">
        <v>764535.92142181087</v>
      </c>
      <c r="AN107" s="100">
        <v>764535.92142181087</v>
      </c>
      <c r="AO107" s="100">
        <v>764535.92142181087</v>
      </c>
      <c r="AP107" s="100">
        <v>764535.92142181087</v>
      </c>
      <c r="AQ107" s="100">
        <v>764535.92142181087</v>
      </c>
      <c r="AR107" s="100">
        <v>764535.92142181087</v>
      </c>
      <c r="AS107" s="100">
        <v>764535.92142181087</v>
      </c>
      <c r="AT107" s="100">
        <v>764535.92142181087</v>
      </c>
      <c r="AU107" s="100">
        <v>764535.92142181087</v>
      </c>
      <c r="AV107" s="100">
        <v>764535.92142181087</v>
      </c>
      <c r="AW107" s="100">
        <v>764535.92142181087</v>
      </c>
      <c r="AX107" s="100">
        <v>764535.92142181087</v>
      </c>
    </row>
    <row r="108" spans="1:50">
      <c r="B108" s="105" t="s">
        <v>59</v>
      </c>
      <c r="C108" s="100">
        <v>49153.328980258048</v>
      </c>
      <c r="D108" s="100">
        <v>49153.328980258048</v>
      </c>
      <c r="E108" s="100">
        <v>49153.328980258048</v>
      </c>
      <c r="F108" s="100">
        <v>49153.328980258048</v>
      </c>
      <c r="G108" s="100">
        <v>49153.328980258048</v>
      </c>
      <c r="H108" s="100">
        <v>49153.328980258048</v>
      </c>
      <c r="I108" s="100">
        <v>49153.328980258048</v>
      </c>
      <c r="J108" s="100">
        <v>49153.328980258048</v>
      </c>
      <c r="K108" s="100">
        <v>49153.328980258048</v>
      </c>
      <c r="L108" s="100">
        <v>49153.328980258048</v>
      </c>
      <c r="M108" s="100">
        <v>49153.328980258048</v>
      </c>
      <c r="N108" s="100">
        <v>49153.328980258048</v>
      </c>
      <c r="O108" s="100">
        <v>22987.030289565944</v>
      </c>
      <c r="P108" s="100">
        <v>49153.328980258048</v>
      </c>
      <c r="Q108" s="100">
        <v>49153.328980258048</v>
      </c>
      <c r="R108" s="100">
        <v>49153.328980258048</v>
      </c>
      <c r="S108" s="100">
        <v>49153.328980258048</v>
      </c>
      <c r="T108" s="100">
        <v>49153.328980258048</v>
      </c>
      <c r="U108" s="100">
        <v>49153.328980258048</v>
      </c>
      <c r="V108" s="100">
        <v>49153.328980258048</v>
      </c>
      <c r="W108" s="100">
        <v>49153.328980258048</v>
      </c>
      <c r="X108" s="100">
        <v>49153.328980258048</v>
      </c>
      <c r="Y108" s="100">
        <v>49153.328980258048</v>
      </c>
      <c r="Z108" s="100">
        <v>49153.328980258048</v>
      </c>
      <c r="AA108" s="100">
        <v>49153.328980258048</v>
      </c>
      <c r="AB108" s="100">
        <v>49153.328980258048</v>
      </c>
      <c r="AC108" s="100">
        <v>49153.328980258048</v>
      </c>
      <c r="AD108" s="100">
        <v>49153.328980258048</v>
      </c>
      <c r="AE108" s="100">
        <v>49153.328980258048</v>
      </c>
      <c r="AF108" s="100">
        <v>49153.328980258048</v>
      </c>
      <c r="AG108" s="100">
        <v>49153.328980258048</v>
      </c>
      <c r="AH108" s="100">
        <v>49153.328980258048</v>
      </c>
      <c r="AI108" s="100">
        <v>49153.328980258048</v>
      </c>
      <c r="AJ108" s="100">
        <v>49153.328980258048</v>
      </c>
      <c r="AK108" s="100">
        <v>49153.328980258048</v>
      </c>
      <c r="AL108" s="100">
        <v>49153.328980258048</v>
      </c>
      <c r="AM108" s="100">
        <v>49153.328980258048</v>
      </c>
      <c r="AN108" s="100">
        <v>49153.328980258048</v>
      </c>
      <c r="AO108" s="100">
        <v>49153.328980258048</v>
      </c>
      <c r="AP108" s="100">
        <v>49153.328980258048</v>
      </c>
      <c r="AQ108" s="100">
        <v>49153.328980258048</v>
      </c>
      <c r="AR108" s="100">
        <v>49153.328980258048</v>
      </c>
      <c r="AS108" s="100">
        <v>49153.328980258048</v>
      </c>
      <c r="AT108" s="100">
        <v>49153.328980258048</v>
      </c>
      <c r="AU108" s="100">
        <v>49153.328980258048</v>
      </c>
      <c r="AV108" s="100">
        <v>49153.328980258048</v>
      </c>
      <c r="AW108" s="100">
        <v>49153.328980258048</v>
      </c>
      <c r="AX108" s="100">
        <v>49153.328980258048</v>
      </c>
    </row>
    <row r="109" spans="1:50">
      <c r="B109" s="101" t="s">
        <v>278</v>
      </c>
      <c r="C109" s="105">
        <f>SUM(C$104:C$108)</f>
        <v>888944.05960430938</v>
      </c>
      <c r="D109" s="105">
        <f t="shared" ref="D109:AX109" si="6">SUM(D$104:D$108)</f>
        <v>888944.05960430938</v>
      </c>
      <c r="E109" s="105">
        <f t="shared" si="6"/>
        <v>888944.05960430938</v>
      </c>
      <c r="F109" s="105">
        <f t="shared" si="6"/>
        <v>888944.05960430938</v>
      </c>
      <c r="G109" s="105">
        <f t="shared" si="6"/>
        <v>888944.05960430938</v>
      </c>
      <c r="H109" s="105">
        <f t="shared" si="6"/>
        <v>888944.05960430938</v>
      </c>
      <c r="I109" s="105">
        <f t="shared" si="6"/>
        <v>888944.05960430938</v>
      </c>
      <c r="J109" s="105">
        <f t="shared" si="6"/>
        <v>888944.05960430938</v>
      </c>
      <c r="K109" s="105">
        <f t="shared" si="6"/>
        <v>888944.05960430938</v>
      </c>
      <c r="L109" s="105">
        <f t="shared" si="6"/>
        <v>888944.05960430938</v>
      </c>
      <c r="M109" s="105">
        <f t="shared" si="6"/>
        <v>888944.05960430938</v>
      </c>
      <c r="N109" s="105">
        <f t="shared" si="6"/>
        <v>888944.05960430938</v>
      </c>
      <c r="O109" s="105">
        <f t="shared" si="6"/>
        <v>415723.29784745944</v>
      </c>
      <c r="P109" s="105">
        <f t="shared" si="6"/>
        <v>888944.05960430938</v>
      </c>
      <c r="Q109" s="105">
        <f t="shared" si="6"/>
        <v>888944.05960430938</v>
      </c>
      <c r="R109" s="105">
        <f t="shared" si="6"/>
        <v>888944.05960430938</v>
      </c>
      <c r="S109" s="105">
        <f t="shared" si="6"/>
        <v>888944.05960430938</v>
      </c>
      <c r="T109" s="105">
        <f t="shared" si="6"/>
        <v>888944.05960430938</v>
      </c>
      <c r="U109" s="105">
        <f t="shared" si="6"/>
        <v>888944.05960430938</v>
      </c>
      <c r="V109" s="105">
        <f t="shared" si="6"/>
        <v>888944.05960430938</v>
      </c>
      <c r="W109" s="105">
        <f t="shared" si="6"/>
        <v>888944.05960430938</v>
      </c>
      <c r="X109" s="105">
        <f t="shared" si="6"/>
        <v>888944.05960430938</v>
      </c>
      <c r="Y109" s="105">
        <f t="shared" si="6"/>
        <v>888944.05960430938</v>
      </c>
      <c r="Z109" s="105">
        <f t="shared" si="6"/>
        <v>888944.05960430938</v>
      </c>
      <c r="AA109" s="105">
        <f t="shared" si="6"/>
        <v>888944.05960430938</v>
      </c>
      <c r="AB109" s="105">
        <f t="shared" si="6"/>
        <v>888944.05960430938</v>
      </c>
      <c r="AC109" s="105">
        <f t="shared" si="6"/>
        <v>888944.05960430938</v>
      </c>
      <c r="AD109" s="105">
        <f t="shared" si="6"/>
        <v>888944.05960430938</v>
      </c>
      <c r="AE109" s="105">
        <f t="shared" si="6"/>
        <v>888944.05960430938</v>
      </c>
      <c r="AF109" s="105">
        <f t="shared" si="6"/>
        <v>888944.05960430938</v>
      </c>
      <c r="AG109" s="105">
        <f t="shared" si="6"/>
        <v>888944.05960430938</v>
      </c>
      <c r="AH109" s="105">
        <f t="shared" si="6"/>
        <v>888944.05960430938</v>
      </c>
      <c r="AI109" s="105">
        <f t="shared" si="6"/>
        <v>888944.05960430938</v>
      </c>
      <c r="AJ109" s="105">
        <f t="shared" si="6"/>
        <v>888944.05960430938</v>
      </c>
      <c r="AK109" s="105">
        <f t="shared" si="6"/>
        <v>888944.05960430938</v>
      </c>
      <c r="AL109" s="105">
        <f t="shared" si="6"/>
        <v>888944.05960430938</v>
      </c>
      <c r="AM109" s="105">
        <f t="shared" si="6"/>
        <v>888944.05960430938</v>
      </c>
      <c r="AN109" s="105">
        <f t="shared" si="6"/>
        <v>888944.05960430938</v>
      </c>
      <c r="AO109" s="105">
        <f t="shared" si="6"/>
        <v>888944.05960430938</v>
      </c>
      <c r="AP109" s="105">
        <f t="shared" si="6"/>
        <v>888944.05960430938</v>
      </c>
      <c r="AQ109" s="105">
        <f t="shared" si="6"/>
        <v>888944.05960430938</v>
      </c>
      <c r="AR109" s="105">
        <f t="shared" si="6"/>
        <v>888944.05960430938</v>
      </c>
      <c r="AS109" s="105">
        <f t="shared" si="6"/>
        <v>888944.05960430938</v>
      </c>
      <c r="AT109" s="105">
        <f t="shared" si="6"/>
        <v>888944.05960430938</v>
      </c>
      <c r="AU109" s="105">
        <f t="shared" si="6"/>
        <v>888944.05960430938</v>
      </c>
      <c r="AV109" s="105">
        <f t="shared" si="6"/>
        <v>888944.05960430938</v>
      </c>
      <c r="AW109" s="105">
        <f t="shared" si="6"/>
        <v>888944.05960430938</v>
      </c>
      <c r="AX109" s="105">
        <f t="shared" si="6"/>
        <v>888944.05960430938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97605.045388610786</v>
      </c>
      <c r="D111" s="100">
        <v>97605.045388610786</v>
      </c>
      <c r="E111" s="100">
        <v>97605.045388610786</v>
      </c>
      <c r="F111" s="100">
        <v>97605.045388610786</v>
      </c>
      <c r="G111" s="100">
        <v>97605.045388610786</v>
      </c>
      <c r="H111" s="100">
        <v>97605.045388610786</v>
      </c>
      <c r="I111" s="100">
        <v>97605.045388610786</v>
      </c>
      <c r="J111" s="100">
        <v>97605.045388610786</v>
      </c>
      <c r="K111" s="100">
        <v>97605.045388610786</v>
      </c>
      <c r="L111" s="100">
        <v>97605.045388610786</v>
      </c>
      <c r="M111" s="100">
        <v>97605.045388610786</v>
      </c>
      <c r="N111" s="100">
        <v>97605.045388610786</v>
      </c>
      <c r="O111" s="100">
        <v>97605.045388610786</v>
      </c>
      <c r="P111" s="100">
        <v>97605.045388610786</v>
      </c>
      <c r="Q111" s="100">
        <v>97605.045388610786</v>
      </c>
      <c r="R111" s="100">
        <v>97605.045388610786</v>
      </c>
      <c r="S111" s="100">
        <v>97605.045388610786</v>
      </c>
      <c r="T111" s="100">
        <v>97605.045388610786</v>
      </c>
      <c r="U111" s="100">
        <v>97605.045388610786</v>
      </c>
      <c r="V111" s="100">
        <v>97605.045388610786</v>
      </c>
      <c r="W111" s="100">
        <v>97605.045388610786</v>
      </c>
      <c r="X111" s="100">
        <v>97605.045388610786</v>
      </c>
      <c r="Y111" s="100">
        <v>97605.045388610786</v>
      </c>
      <c r="Z111" s="100">
        <v>97605.045388610786</v>
      </c>
      <c r="AA111" s="100">
        <v>97605.045388610786</v>
      </c>
      <c r="AB111" s="100">
        <v>97605.045388610786</v>
      </c>
      <c r="AC111" s="100">
        <v>73233.575387246077</v>
      </c>
      <c r="AD111" s="100">
        <v>97605.045388610786</v>
      </c>
      <c r="AE111" s="100">
        <v>18380.396011438374</v>
      </c>
      <c r="AF111" s="100">
        <v>18416.159834409853</v>
      </c>
      <c r="AG111" s="100">
        <v>97605.045388610786</v>
      </c>
      <c r="AH111" s="100">
        <v>97605.045388610786</v>
      </c>
      <c r="AI111" s="100">
        <v>97605.045388610786</v>
      </c>
      <c r="AJ111" s="100">
        <v>97605.045388610786</v>
      </c>
      <c r="AK111" s="100">
        <v>97605.045388610786</v>
      </c>
      <c r="AL111" s="100">
        <v>97605.045388610786</v>
      </c>
      <c r="AM111" s="100">
        <v>97605.045388610786</v>
      </c>
      <c r="AN111" s="100">
        <v>97605.045388610786</v>
      </c>
      <c r="AO111" s="100">
        <v>97605.045388610786</v>
      </c>
      <c r="AP111" s="100">
        <v>97605.045388610786</v>
      </c>
      <c r="AQ111" s="100">
        <v>97605.045388610786</v>
      </c>
      <c r="AR111" s="100">
        <v>18830.764004930385</v>
      </c>
      <c r="AS111" s="100">
        <v>97605.045388610786</v>
      </c>
      <c r="AT111" s="100">
        <v>97605.045388610786</v>
      </c>
      <c r="AU111" s="100">
        <v>97605.045388610786</v>
      </c>
      <c r="AV111" s="100">
        <v>97605.045388610786</v>
      </c>
      <c r="AW111" s="100">
        <v>75976.669895212879</v>
      </c>
      <c r="AX111" s="100">
        <v>97605.045388610786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27019.542067672468</v>
      </c>
      <c r="D113" s="100">
        <v>27019.542067672468</v>
      </c>
      <c r="E113" s="100">
        <v>27019.542067672468</v>
      </c>
      <c r="F113" s="100">
        <v>27019.542067672468</v>
      </c>
      <c r="G113" s="100">
        <v>27019.542067672468</v>
      </c>
      <c r="H113" s="100">
        <v>27019.542067672468</v>
      </c>
      <c r="I113" s="100">
        <v>27019.542067672468</v>
      </c>
      <c r="J113" s="100">
        <v>27019.542067672468</v>
      </c>
      <c r="K113" s="100">
        <v>27019.542067672468</v>
      </c>
      <c r="L113" s="100">
        <v>27019.542067672468</v>
      </c>
      <c r="M113" s="100">
        <v>27019.542067672468</v>
      </c>
      <c r="N113" s="100">
        <v>27019.542067672468</v>
      </c>
      <c r="O113" s="100">
        <v>27019.542067672468</v>
      </c>
      <c r="P113" s="100">
        <v>27019.542067672468</v>
      </c>
      <c r="Q113" s="100">
        <v>27019.542067672468</v>
      </c>
      <c r="R113" s="100">
        <v>27019.542067672468</v>
      </c>
      <c r="S113" s="100">
        <v>27019.542067672468</v>
      </c>
      <c r="T113" s="100">
        <v>27019.542067672468</v>
      </c>
      <c r="U113" s="100">
        <v>27019.542067672468</v>
      </c>
      <c r="V113" s="100">
        <v>27019.542067672468</v>
      </c>
      <c r="W113" s="100">
        <v>27019.542067672468</v>
      </c>
      <c r="X113" s="100">
        <v>27019.542067672468</v>
      </c>
      <c r="Y113" s="100">
        <v>27019.542067672468</v>
      </c>
      <c r="Z113" s="100">
        <v>27019.542067672468</v>
      </c>
      <c r="AA113" s="100">
        <v>27019.542067672468</v>
      </c>
      <c r="AB113" s="100">
        <v>27019.542067672468</v>
      </c>
      <c r="AC113" s="100">
        <v>20272.903547798061</v>
      </c>
      <c r="AD113" s="100">
        <v>27019.542067672468</v>
      </c>
      <c r="AE113" s="100">
        <v>5088.1579048933927</v>
      </c>
      <c r="AF113" s="100">
        <v>5098.0582344863078</v>
      </c>
      <c r="AG113" s="100">
        <v>27019.542067672468</v>
      </c>
      <c r="AH113" s="100">
        <v>27019.542067672468</v>
      </c>
      <c r="AI113" s="100">
        <v>27019.542067672468</v>
      </c>
      <c r="AJ113" s="100">
        <v>27019.542067672468</v>
      </c>
      <c r="AK113" s="100">
        <v>27019.542067672468</v>
      </c>
      <c r="AL113" s="100">
        <v>27019.542067672468</v>
      </c>
      <c r="AM113" s="100">
        <v>27019.542067672468</v>
      </c>
      <c r="AN113" s="100">
        <v>27019.542067672468</v>
      </c>
      <c r="AO113" s="100">
        <v>27019.542067672468</v>
      </c>
      <c r="AP113" s="100">
        <v>27019.542067672468</v>
      </c>
      <c r="AQ113" s="100">
        <v>27019.542067672468</v>
      </c>
      <c r="AR113" s="100">
        <v>5212.8311417905352</v>
      </c>
      <c r="AS113" s="100">
        <v>27019.542067672468</v>
      </c>
      <c r="AT113" s="100">
        <v>27019.542067672468</v>
      </c>
      <c r="AU113" s="100">
        <v>27019.542067672468</v>
      </c>
      <c r="AV113" s="100">
        <v>27019.542067672468</v>
      </c>
      <c r="AW113" s="100">
        <v>21032.26139818905</v>
      </c>
      <c r="AX113" s="100">
        <v>27019.542067672468</v>
      </c>
    </row>
    <row r="114" spans="1:50">
      <c r="B114" s="105" t="s">
        <v>59</v>
      </c>
      <c r="C114" s="100">
        <v>416671.34603536985</v>
      </c>
      <c r="D114" s="100">
        <v>416671.34603536985</v>
      </c>
      <c r="E114" s="100">
        <v>416671.34603536985</v>
      </c>
      <c r="F114" s="100">
        <v>416671.34603536985</v>
      </c>
      <c r="G114" s="100">
        <v>416671.34603536985</v>
      </c>
      <c r="H114" s="100">
        <v>416671.34603536985</v>
      </c>
      <c r="I114" s="100">
        <v>416671.34603536985</v>
      </c>
      <c r="J114" s="100">
        <v>416671.34603536985</v>
      </c>
      <c r="K114" s="100">
        <v>416671.34603536985</v>
      </c>
      <c r="L114" s="100">
        <v>416671.34603536985</v>
      </c>
      <c r="M114" s="100">
        <v>416671.34603536985</v>
      </c>
      <c r="N114" s="100">
        <v>416671.34603536985</v>
      </c>
      <c r="O114" s="100">
        <v>416671.34603536985</v>
      </c>
      <c r="P114" s="100">
        <v>416671.34603536985</v>
      </c>
      <c r="Q114" s="100">
        <v>416671.34603536985</v>
      </c>
      <c r="R114" s="100">
        <v>416671.34603536985</v>
      </c>
      <c r="S114" s="100">
        <v>416671.34603536985</v>
      </c>
      <c r="T114" s="100">
        <v>416671.34603536985</v>
      </c>
      <c r="U114" s="100">
        <v>416671.34603536985</v>
      </c>
      <c r="V114" s="100">
        <v>416671.34603536985</v>
      </c>
      <c r="W114" s="100">
        <v>416671.34603536985</v>
      </c>
      <c r="X114" s="100">
        <v>416671.34603536985</v>
      </c>
      <c r="Y114" s="100">
        <v>416671.34603536985</v>
      </c>
      <c r="Z114" s="100">
        <v>416671.34603536985</v>
      </c>
      <c r="AA114" s="100">
        <v>416671.34603536985</v>
      </c>
      <c r="AB114" s="100">
        <v>416671.34603536985</v>
      </c>
      <c r="AC114" s="100">
        <v>312630.68737988797</v>
      </c>
      <c r="AD114" s="100">
        <v>416671.34603536985</v>
      </c>
      <c r="AE114" s="100">
        <v>78465.045697758847</v>
      </c>
      <c r="AF114" s="100">
        <v>78617.719775185527</v>
      </c>
      <c r="AG114" s="100">
        <v>416671.34603536985</v>
      </c>
      <c r="AH114" s="100">
        <v>416671.34603536985</v>
      </c>
      <c r="AI114" s="100">
        <v>416671.34603536985</v>
      </c>
      <c r="AJ114" s="100">
        <v>416671.34603536985</v>
      </c>
      <c r="AK114" s="100">
        <v>416671.34603536985</v>
      </c>
      <c r="AL114" s="100">
        <v>416671.34603536985</v>
      </c>
      <c r="AM114" s="100">
        <v>416671.34603536985</v>
      </c>
      <c r="AN114" s="100">
        <v>416671.34603536985</v>
      </c>
      <c r="AO114" s="100">
        <v>416671.34603536985</v>
      </c>
      <c r="AP114" s="100">
        <v>416671.34603536985</v>
      </c>
      <c r="AQ114" s="100">
        <v>416671.34603536985</v>
      </c>
      <c r="AR114" s="100">
        <v>80387.645470264688</v>
      </c>
      <c r="AS114" s="100">
        <v>416671.34603536985</v>
      </c>
      <c r="AT114" s="100">
        <v>416671.34603536985</v>
      </c>
      <c r="AU114" s="100">
        <v>416671.34603536985</v>
      </c>
      <c r="AV114" s="100">
        <v>416671.34603536985</v>
      </c>
      <c r="AW114" s="100">
        <v>324340.82876024459</v>
      </c>
      <c r="AX114" s="100">
        <v>416671.34603536985</v>
      </c>
    </row>
    <row r="115" spans="1:50">
      <c r="B115" s="100" t="s">
        <v>278</v>
      </c>
      <c r="C115" s="105">
        <f>SUM(C$110:C$114)</f>
        <v>541295.93349165306</v>
      </c>
      <c r="D115" s="105">
        <f t="shared" ref="D115:AX115" si="7">SUM(D$110:D$114)</f>
        <v>541295.93349165306</v>
      </c>
      <c r="E115" s="105">
        <f t="shared" si="7"/>
        <v>541295.93349165306</v>
      </c>
      <c r="F115" s="105">
        <f t="shared" si="7"/>
        <v>541295.93349165306</v>
      </c>
      <c r="G115" s="105">
        <f t="shared" si="7"/>
        <v>541295.93349165306</v>
      </c>
      <c r="H115" s="105">
        <f t="shared" si="7"/>
        <v>541295.93349165306</v>
      </c>
      <c r="I115" s="105">
        <f t="shared" si="7"/>
        <v>541295.93349165306</v>
      </c>
      <c r="J115" s="105">
        <f t="shared" si="7"/>
        <v>541295.93349165306</v>
      </c>
      <c r="K115" s="105">
        <f t="shared" si="7"/>
        <v>541295.93349165306</v>
      </c>
      <c r="L115" s="105">
        <f t="shared" si="7"/>
        <v>541295.93349165306</v>
      </c>
      <c r="M115" s="105">
        <f t="shared" si="7"/>
        <v>541295.93349165306</v>
      </c>
      <c r="N115" s="105">
        <f t="shared" si="7"/>
        <v>541295.93349165306</v>
      </c>
      <c r="O115" s="105">
        <f t="shared" si="7"/>
        <v>541295.93349165306</v>
      </c>
      <c r="P115" s="105">
        <f t="shared" si="7"/>
        <v>541295.93349165306</v>
      </c>
      <c r="Q115" s="105">
        <f t="shared" si="7"/>
        <v>541295.93349165306</v>
      </c>
      <c r="R115" s="105">
        <f t="shared" si="7"/>
        <v>541295.93349165306</v>
      </c>
      <c r="S115" s="105">
        <f t="shared" si="7"/>
        <v>541295.93349165306</v>
      </c>
      <c r="T115" s="105">
        <f t="shared" si="7"/>
        <v>541295.93349165306</v>
      </c>
      <c r="U115" s="105">
        <f t="shared" si="7"/>
        <v>541295.93349165306</v>
      </c>
      <c r="V115" s="105">
        <f t="shared" si="7"/>
        <v>541295.93349165306</v>
      </c>
      <c r="W115" s="105">
        <f t="shared" si="7"/>
        <v>541295.93349165306</v>
      </c>
      <c r="X115" s="105">
        <f t="shared" si="7"/>
        <v>541295.93349165306</v>
      </c>
      <c r="Y115" s="105">
        <f t="shared" si="7"/>
        <v>541295.93349165306</v>
      </c>
      <c r="Z115" s="105">
        <f t="shared" si="7"/>
        <v>541295.93349165306</v>
      </c>
      <c r="AA115" s="105">
        <f t="shared" si="7"/>
        <v>541295.93349165306</v>
      </c>
      <c r="AB115" s="105">
        <f t="shared" si="7"/>
        <v>541295.93349165306</v>
      </c>
      <c r="AC115" s="105">
        <f t="shared" si="7"/>
        <v>406137.16631493211</v>
      </c>
      <c r="AD115" s="105">
        <f t="shared" si="7"/>
        <v>541295.93349165306</v>
      </c>
      <c r="AE115" s="105">
        <f t="shared" si="7"/>
        <v>101933.59961409061</v>
      </c>
      <c r="AF115" s="105">
        <f t="shared" si="7"/>
        <v>102131.93784408169</v>
      </c>
      <c r="AG115" s="105">
        <f t="shared" si="7"/>
        <v>541295.93349165306</v>
      </c>
      <c r="AH115" s="105">
        <f t="shared" si="7"/>
        <v>541295.93349165306</v>
      </c>
      <c r="AI115" s="105">
        <f t="shared" si="7"/>
        <v>541295.93349165306</v>
      </c>
      <c r="AJ115" s="105">
        <f t="shared" si="7"/>
        <v>541295.93349165306</v>
      </c>
      <c r="AK115" s="105">
        <f t="shared" si="7"/>
        <v>541295.93349165306</v>
      </c>
      <c r="AL115" s="105">
        <f t="shared" si="7"/>
        <v>541295.93349165306</v>
      </c>
      <c r="AM115" s="105">
        <f t="shared" si="7"/>
        <v>541295.93349165306</v>
      </c>
      <c r="AN115" s="105">
        <f t="shared" si="7"/>
        <v>541295.93349165306</v>
      </c>
      <c r="AO115" s="105">
        <f t="shared" si="7"/>
        <v>541295.93349165306</v>
      </c>
      <c r="AP115" s="105">
        <f t="shared" si="7"/>
        <v>541295.93349165306</v>
      </c>
      <c r="AQ115" s="105">
        <f t="shared" si="7"/>
        <v>541295.93349165306</v>
      </c>
      <c r="AR115" s="105">
        <f t="shared" si="7"/>
        <v>104431.24061698561</v>
      </c>
      <c r="AS115" s="105">
        <f t="shared" si="7"/>
        <v>541295.93349165306</v>
      </c>
      <c r="AT115" s="105">
        <f t="shared" si="7"/>
        <v>541295.93349165306</v>
      </c>
      <c r="AU115" s="105">
        <f t="shared" si="7"/>
        <v>541295.93349165306</v>
      </c>
      <c r="AV115" s="105">
        <f t="shared" si="7"/>
        <v>541295.93349165306</v>
      </c>
      <c r="AW115" s="105">
        <f t="shared" si="7"/>
        <v>421349.76005364652</v>
      </c>
      <c r="AX115" s="105">
        <f t="shared" si="7"/>
        <v>541295.93349165306</v>
      </c>
    </row>
    <row r="116" spans="1:50">
      <c r="A116" s="105" t="s">
        <v>107</v>
      </c>
      <c r="B116" s="105" t="s">
        <v>5</v>
      </c>
      <c r="C116" s="100">
        <v>0</v>
      </c>
      <c r="D116" s="100">
        <v>0</v>
      </c>
      <c r="E116" s="100">
        <v>0</v>
      </c>
      <c r="F116" s="100">
        <v>0</v>
      </c>
      <c r="G116" s="100">
        <v>0</v>
      </c>
      <c r="H116" s="100">
        <v>0</v>
      </c>
      <c r="I116" s="100">
        <v>0</v>
      </c>
      <c r="J116" s="100">
        <v>0</v>
      </c>
      <c r="K116" s="100">
        <v>0</v>
      </c>
      <c r="L116" s="100">
        <v>0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>
        <v>0</v>
      </c>
      <c r="AE116" s="100">
        <v>0</v>
      </c>
      <c r="AF116" s="100">
        <v>0</v>
      </c>
      <c r="AG116" s="100">
        <v>0</v>
      </c>
      <c r="AH116" s="100">
        <v>0</v>
      </c>
      <c r="AI116" s="100">
        <v>0</v>
      </c>
      <c r="AJ116" s="100">
        <v>0</v>
      </c>
      <c r="AK116" s="100">
        <v>0</v>
      </c>
      <c r="AL116" s="100">
        <v>0</v>
      </c>
      <c r="AM116" s="100">
        <v>0</v>
      </c>
      <c r="AN116" s="10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  <c r="AU116" s="100">
        <v>0</v>
      </c>
      <c r="AV116" s="100">
        <v>0</v>
      </c>
      <c r="AW116" s="100">
        <v>0</v>
      </c>
      <c r="AX116" s="100">
        <v>0</v>
      </c>
    </row>
    <row r="117" spans="1:50">
      <c r="B117" s="105" t="s">
        <v>10</v>
      </c>
      <c r="C117" s="100">
        <v>0</v>
      </c>
      <c r="D117" s="100">
        <v>0</v>
      </c>
      <c r="E117" s="100">
        <v>0</v>
      </c>
      <c r="F117" s="100">
        <v>0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0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0">
        <v>0</v>
      </c>
      <c r="S117" s="100">
        <v>0</v>
      </c>
      <c r="T117" s="100">
        <v>0</v>
      </c>
      <c r="U117" s="100">
        <v>0</v>
      </c>
      <c r="V117" s="100">
        <v>0</v>
      </c>
      <c r="W117" s="100">
        <v>0</v>
      </c>
      <c r="X117" s="100">
        <v>0</v>
      </c>
      <c r="Y117" s="100">
        <v>0</v>
      </c>
      <c r="Z117" s="100">
        <v>0</v>
      </c>
      <c r="AA117" s="100">
        <v>0</v>
      </c>
      <c r="AB117" s="100">
        <v>0</v>
      </c>
      <c r="AC117" s="100">
        <v>0</v>
      </c>
      <c r="AD117" s="100">
        <v>0</v>
      </c>
      <c r="AE117" s="100">
        <v>0</v>
      </c>
      <c r="AF117" s="100">
        <v>0</v>
      </c>
      <c r="AG117" s="100">
        <v>0</v>
      </c>
      <c r="AH117" s="100">
        <v>0</v>
      </c>
      <c r="AI117" s="100">
        <v>0</v>
      </c>
      <c r="AJ117" s="100">
        <v>0</v>
      </c>
      <c r="AK117" s="100">
        <v>0</v>
      </c>
      <c r="AL117" s="100">
        <v>0</v>
      </c>
      <c r="AM117" s="100">
        <v>0</v>
      </c>
      <c r="AN117" s="100">
        <v>0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  <c r="AU117" s="100">
        <v>0</v>
      </c>
      <c r="AV117" s="100">
        <v>0</v>
      </c>
      <c r="AW117" s="100">
        <v>0</v>
      </c>
      <c r="AX117" s="100">
        <v>0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0</v>
      </c>
      <c r="D120" s="100">
        <v>0</v>
      </c>
      <c r="E120" s="100">
        <v>0</v>
      </c>
      <c r="F120" s="100">
        <v>0</v>
      </c>
      <c r="G120" s="100">
        <v>0</v>
      </c>
      <c r="H120" s="100">
        <v>0</v>
      </c>
      <c r="I120" s="100">
        <v>0</v>
      </c>
      <c r="J120" s="100">
        <v>0</v>
      </c>
      <c r="K120" s="100">
        <v>0</v>
      </c>
      <c r="L120" s="100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  <c r="W120" s="100">
        <v>0</v>
      </c>
      <c r="X120" s="100">
        <v>0</v>
      </c>
      <c r="Y120" s="100">
        <v>0</v>
      </c>
      <c r="Z120" s="100">
        <v>0</v>
      </c>
      <c r="AA120" s="100">
        <v>0</v>
      </c>
      <c r="AB120" s="100">
        <v>0</v>
      </c>
      <c r="AC120" s="100">
        <v>0</v>
      </c>
      <c r="AD120" s="100">
        <v>0</v>
      </c>
      <c r="AE120" s="100">
        <v>0</v>
      </c>
      <c r="AF120" s="100">
        <v>0</v>
      </c>
      <c r="AG120" s="100">
        <v>0</v>
      </c>
      <c r="AH120" s="100">
        <v>0</v>
      </c>
      <c r="AI120" s="100">
        <v>0</v>
      </c>
      <c r="AJ120" s="100">
        <v>0</v>
      </c>
      <c r="AK120" s="100">
        <v>0</v>
      </c>
      <c r="AL120" s="100">
        <v>0</v>
      </c>
      <c r="AM120" s="100">
        <v>0</v>
      </c>
      <c r="AN120" s="100">
        <v>0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  <c r="AU120" s="100">
        <v>0</v>
      </c>
      <c r="AV120" s="100">
        <v>0</v>
      </c>
      <c r="AW120" s="100">
        <v>0</v>
      </c>
      <c r="AX120" s="100">
        <v>0</v>
      </c>
    </row>
    <row r="121" spans="1:50">
      <c r="B121" s="100" t="s">
        <v>278</v>
      </c>
      <c r="C121" s="105">
        <f>SUM(C$116:C$120)</f>
        <v>0</v>
      </c>
      <c r="D121" s="105">
        <f t="shared" ref="D121:AX121" si="8">SUM(D$116:D$120)</f>
        <v>0</v>
      </c>
      <c r="E121" s="105">
        <f t="shared" si="8"/>
        <v>0</v>
      </c>
      <c r="F121" s="105">
        <f t="shared" si="8"/>
        <v>0</v>
      </c>
      <c r="G121" s="105">
        <f t="shared" si="8"/>
        <v>0</v>
      </c>
      <c r="H121" s="105">
        <f t="shared" si="8"/>
        <v>0</v>
      </c>
      <c r="I121" s="105">
        <f t="shared" si="8"/>
        <v>0</v>
      </c>
      <c r="J121" s="105">
        <f t="shared" si="8"/>
        <v>0</v>
      </c>
      <c r="K121" s="105">
        <f t="shared" si="8"/>
        <v>0</v>
      </c>
      <c r="L121" s="105">
        <f t="shared" si="8"/>
        <v>0</v>
      </c>
      <c r="M121" s="105">
        <f t="shared" si="8"/>
        <v>0</v>
      </c>
      <c r="N121" s="105">
        <f t="shared" si="8"/>
        <v>0</v>
      </c>
      <c r="O121" s="105">
        <f t="shared" si="8"/>
        <v>0</v>
      </c>
      <c r="P121" s="105">
        <f t="shared" si="8"/>
        <v>0</v>
      </c>
      <c r="Q121" s="105">
        <f t="shared" si="8"/>
        <v>0</v>
      </c>
      <c r="R121" s="105">
        <f t="shared" si="8"/>
        <v>0</v>
      </c>
      <c r="S121" s="105">
        <f t="shared" si="8"/>
        <v>0</v>
      </c>
      <c r="T121" s="105">
        <f t="shared" si="8"/>
        <v>0</v>
      </c>
      <c r="U121" s="105">
        <f t="shared" si="8"/>
        <v>0</v>
      </c>
      <c r="V121" s="105">
        <f t="shared" si="8"/>
        <v>0</v>
      </c>
      <c r="W121" s="105">
        <f t="shared" si="8"/>
        <v>0</v>
      </c>
      <c r="X121" s="105">
        <f t="shared" si="8"/>
        <v>0</v>
      </c>
      <c r="Y121" s="105">
        <f t="shared" si="8"/>
        <v>0</v>
      </c>
      <c r="Z121" s="105">
        <f t="shared" si="8"/>
        <v>0</v>
      </c>
      <c r="AA121" s="105">
        <f t="shared" si="8"/>
        <v>0</v>
      </c>
      <c r="AB121" s="105">
        <f t="shared" si="8"/>
        <v>0</v>
      </c>
      <c r="AC121" s="105">
        <f t="shared" si="8"/>
        <v>0</v>
      </c>
      <c r="AD121" s="105">
        <f t="shared" si="8"/>
        <v>0</v>
      </c>
      <c r="AE121" s="105">
        <f t="shared" si="8"/>
        <v>0</v>
      </c>
      <c r="AF121" s="105">
        <f t="shared" si="8"/>
        <v>0</v>
      </c>
      <c r="AG121" s="105">
        <f t="shared" si="8"/>
        <v>0</v>
      </c>
      <c r="AH121" s="105">
        <f t="shared" si="8"/>
        <v>0</v>
      </c>
      <c r="AI121" s="105">
        <f t="shared" si="8"/>
        <v>0</v>
      </c>
      <c r="AJ121" s="105">
        <f t="shared" si="8"/>
        <v>0</v>
      </c>
      <c r="AK121" s="105">
        <f t="shared" si="8"/>
        <v>0</v>
      </c>
      <c r="AL121" s="105">
        <f t="shared" si="8"/>
        <v>0</v>
      </c>
      <c r="AM121" s="105">
        <f t="shared" si="8"/>
        <v>0</v>
      </c>
      <c r="AN121" s="105">
        <f t="shared" si="8"/>
        <v>0</v>
      </c>
      <c r="AO121" s="105">
        <f t="shared" si="8"/>
        <v>0</v>
      </c>
      <c r="AP121" s="105">
        <f t="shared" si="8"/>
        <v>0</v>
      </c>
      <c r="AQ121" s="105">
        <f t="shared" si="8"/>
        <v>0</v>
      </c>
      <c r="AR121" s="105">
        <f t="shared" si="8"/>
        <v>0</v>
      </c>
      <c r="AS121" s="105">
        <f t="shared" si="8"/>
        <v>0</v>
      </c>
      <c r="AT121" s="105">
        <f t="shared" si="8"/>
        <v>0</v>
      </c>
      <c r="AU121" s="105">
        <f t="shared" si="8"/>
        <v>0</v>
      </c>
      <c r="AV121" s="105">
        <f t="shared" si="8"/>
        <v>0</v>
      </c>
      <c r="AW121" s="105">
        <f t="shared" si="8"/>
        <v>0</v>
      </c>
      <c r="AX121" s="105">
        <f t="shared" si="8"/>
        <v>0</v>
      </c>
    </row>
    <row r="122" spans="1:50">
      <c r="A122" s="105" t="s">
        <v>108</v>
      </c>
      <c r="B122" s="105" t="s">
        <v>5</v>
      </c>
      <c r="C122" s="100">
        <v>0</v>
      </c>
      <c r="D122" s="100">
        <v>0</v>
      </c>
      <c r="E122" s="100">
        <v>0</v>
      </c>
      <c r="F122" s="100">
        <v>0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0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0">
        <v>0</v>
      </c>
      <c r="S122" s="100">
        <v>0</v>
      </c>
      <c r="T122" s="100">
        <v>0</v>
      </c>
      <c r="U122" s="100">
        <v>0</v>
      </c>
      <c r="V122" s="100">
        <v>0</v>
      </c>
      <c r="W122" s="100">
        <v>0</v>
      </c>
      <c r="X122" s="100">
        <v>0</v>
      </c>
      <c r="Y122" s="100">
        <v>0</v>
      </c>
      <c r="Z122" s="100">
        <v>0</v>
      </c>
      <c r="AA122" s="100">
        <v>0</v>
      </c>
      <c r="AB122" s="100">
        <v>0</v>
      </c>
      <c r="AC122" s="100">
        <v>0</v>
      </c>
      <c r="AD122" s="100">
        <v>0</v>
      </c>
      <c r="AE122" s="100">
        <v>0</v>
      </c>
      <c r="AF122" s="100">
        <v>0</v>
      </c>
      <c r="AG122" s="100">
        <v>0</v>
      </c>
      <c r="AH122" s="100">
        <v>0</v>
      </c>
      <c r="AI122" s="100">
        <v>0</v>
      </c>
      <c r="AJ122" s="100">
        <v>0</v>
      </c>
      <c r="AK122" s="100">
        <v>0</v>
      </c>
      <c r="AL122" s="100">
        <v>0</v>
      </c>
      <c r="AM122" s="100">
        <v>0</v>
      </c>
      <c r="AN122" s="100">
        <v>0</v>
      </c>
      <c r="AO122" s="100">
        <v>0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  <c r="AU122" s="100">
        <v>0</v>
      </c>
      <c r="AV122" s="100">
        <v>0</v>
      </c>
      <c r="AW122" s="100">
        <v>0</v>
      </c>
      <c r="AX122" s="100">
        <v>0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0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  <c r="W124" s="100">
        <v>0</v>
      </c>
      <c r="X124" s="100">
        <v>0</v>
      </c>
      <c r="Y124" s="100">
        <v>0</v>
      </c>
      <c r="Z124" s="100">
        <v>0</v>
      </c>
      <c r="AA124" s="100">
        <v>0</v>
      </c>
      <c r="AB124" s="100">
        <v>0</v>
      </c>
      <c r="AC124" s="100">
        <v>0</v>
      </c>
      <c r="AD124" s="100">
        <v>0</v>
      </c>
      <c r="AE124" s="100">
        <v>0</v>
      </c>
      <c r="AF124" s="100">
        <v>0</v>
      </c>
      <c r="AG124" s="100">
        <v>0</v>
      </c>
      <c r="AH124" s="100">
        <v>0</v>
      </c>
      <c r="AI124" s="100">
        <v>0</v>
      </c>
      <c r="AJ124" s="100">
        <v>0</v>
      </c>
      <c r="AK124" s="100">
        <v>0</v>
      </c>
      <c r="AL124" s="100">
        <v>0</v>
      </c>
      <c r="AM124" s="100">
        <v>0</v>
      </c>
      <c r="AN124" s="100">
        <v>0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  <c r="AU124" s="100">
        <v>0</v>
      </c>
      <c r="AV124" s="100">
        <v>0</v>
      </c>
      <c r="AW124" s="100">
        <v>0</v>
      </c>
      <c r="AX124" s="100">
        <v>0</v>
      </c>
    </row>
    <row r="125" spans="1:50">
      <c r="B125" s="105" t="s">
        <v>22</v>
      </c>
      <c r="C125" s="100">
        <v>0</v>
      </c>
      <c r="D125" s="100">
        <v>0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  <c r="AA125" s="100">
        <v>0</v>
      </c>
      <c r="AB125" s="100">
        <v>0</v>
      </c>
      <c r="AC125" s="100">
        <v>0</v>
      </c>
      <c r="AD125" s="100">
        <v>0</v>
      </c>
      <c r="AE125" s="100">
        <v>0</v>
      </c>
      <c r="AF125" s="100">
        <v>0</v>
      </c>
      <c r="AG125" s="100">
        <v>0</v>
      </c>
      <c r="AH125" s="100">
        <v>0</v>
      </c>
      <c r="AI125" s="100">
        <v>0</v>
      </c>
      <c r="AJ125" s="100">
        <v>0</v>
      </c>
      <c r="AK125" s="100">
        <v>0</v>
      </c>
      <c r="AL125" s="100">
        <v>0</v>
      </c>
      <c r="AM125" s="100">
        <v>0</v>
      </c>
      <c r="AN125" s="100">
        <v>0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  <c r="AU125" s="100">
        <v>0</v>
      </c>
      <c r="AV125" s="100">
        <v>0</v>
      </c>
      <c r="AW125" s="100">
        <v>0</v>
      </c>
      <c r="AX125" s="100">
        <v>0</v>
      </c>
    </row>
    <row r="126" spans="1:50">
      <c r="B126" s="105" t="s">
        <v>59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0</v>
      </c>
      <c r="S126" s="100">
        <v>0</v>
      </c>
      <c r="T126" s="100">
        <v>0</v>
      </c>
      <c r="U126" s="100">
        <v>0</v>
      </c>
      <c r="V126" s="100">
        <v>0</v>
      </c>
      <c r="W126" s="100">
        <v>0</v>
      </c>
      <c r="X126" s="100">
        <v>0</v>
      </c>
      <c r="Y126" s="100">
        <v>0</v>
      </c>
      <c r="Z126" s="100">
        <v>0</v>
      </c>
      <c r="AA126" s="100">
        <v>0</v>
      </c>
      <c r="AB126" s="100">
        <v>0</v>
      </c>
      <c r="AC126" s="100">
        <v>0</v>
      </c>
      <c r="AD126" s="100">
        <v>0</v>
      </c>
      <c r="AE126" s="100">
        <v>0</v>
      </c>
      <c r="AF126" s="100">
        <v>0</v>
      </c>
      <c r="AG126" s="100">
        <v>0</v>
      </c>
      <c r="AH126" s="100">
        <v>0</v>
      </c>
      <c r="AI126" s="100">
        <v>0</v>
      </c>
      <c r="AJ126" s="100">
        <v>0</v>
      </c>
      <c r="AK126" s="100">
        <v>0</v>
      </c>
      <c r="AL126" s="100">
        <v>0</v>
      </c>
      <c r="AM126" s="100">
        <v>0</v>
      </c>
      <c r="AN126" s="100">
        <v>0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  <c r="AU126" s="100">
        <v>0</v>
      </c>
      <c r="AV126" s="100">
        <v>0</v>
      </c>
      <c r="AW126" s="100">
        <v>0</v>
      </c>
      <c r="AX126" s="100">
        <v>0</v>
      </c>
    </row>
    <row r="127" spans="1:50">
      <c r="B127" s="100" t="s">
        <v>278</v>
      </c>
      <c r="C127" s="105">
        <f>SUM(C$122:C$126)</f>
        <v>0</v>
      </c>
      <c r="D127" s="105">
        <f t="shared" ref="D127:AX127" si="9">SUM(D$122:D$126)</f>
        <v>0</v>
      </c>
      <c r="E127" s="105">
        <f t="shared" si="9"/>
        <v>0</v>
      </c>
      <c r="F127" s="105">
        <f t="shared" si="9"/>
        <v>0</v>
      </c>
      <c r="G127" s="105">
        <f t="shared" si="9"/>
        <v>0</v>
      </c>
      <c r="H127" s="105">
        <f t="shared" si="9"/>
        <v>0</v>
      </c>
      <c r="I127" s="105">
        <f t="shared" si="9"/>
        <v>0</v>
      </c>
      <c r="J127" s="105">
        <f t="shared" si="9"/>
        <v>0</v>
      </c>
      <c r="K127" s="105">
        <f t="shared" si="9"/>
        <v>0</v>
      </c>
      <c r="L127" s="105">
        <f t="shared" si="9"/>
        <v>0</v>
      </c>
      <c r="M127" s="105">
        <f t="shared" si="9"/>
        <v>0</v>
      </c>
      <c r="N127" s="105">
        <f t="shared" si="9"/>
        <v>0</v>
      </c>
      <c r="O127" s="105">
        <f t="shared" si="9"/>
        <v>0</v>
      </c>
      <c r="P127" s="105">
        <f t="shared" si="9"/>
        <v>0</v>
      </c>
      <c r="Q127" s="105">
        <f t="shared" si="9"/>
        <v>0</v>
      </c>
      <c r="R127" s="105">
        <f t="shared" si="9"/>
        <v>0</v>
      </c>
      <c r="S127" s="105">
        <f t="shared" si="9"/>
        <v>0</v>
      </c>
      <c r="T127" s="105">
        <f t="shared" si="9"/>
        <v>0</v>
      </c>
      <c r="U127" s="105">
        <f t="shared" si="9"/>
        <v>0</v>
      </c>
      <c r="V127" s="105">
        <f t="shared" si="9"/>
        <v>0</v>
      </c>
      <c r="W127" s="105">
        <f t="shared" si="9"/>
        <v>0</v>
      </c>
      <c r="X127" s="105">
        <f t="shared" si="9"/>
        <v>0</v>
      </c>
      <c r="Y127" s="105">
        <f t="shared" si="9"/>
        <v>0</v>
      </c>
      <c r="Z127" s="105">
        <f t="shared" si="9"/>
        <v>0</v>
      </c>
      <c r="AA127" s="105">
        <f t="shared" si="9"/>
        <v>0</v>
      </c>
      <c r="AB127" s="105">
        <f t="shared" si="9"/>
        <v>0</v>
      </c>
      <c r="AC127" s="105">
        <f t="shared" si="9"/>
        <v>0</v>
      </c>
      <c r="AD127" s="105">
        <f t="shared" si="9"/>
        <v>0</v>
      </c>
      <c r="AE127" s="105">
        <f t="shared" si="9"/>
        <v>0</v>
      </c>
      <c r="AF127" s="105">
        <f t="shared" si="9"/>
        <v>0</v>
      </c>
      <c r="AG127" s="105">
        <f t="shared" si="9"/>
        <v>0</v>
      </c>
      <c r="AH127" s="105">
        <f t="shared" si="9"/>
        <v>0</v>
      </c>
      <c r="AI127" s="105">
        <f t="shared" si="9"/>
        <v>0</v>
      </c>
      <c r="AJ127" s="105">
        <f t="shared" si="9"/>
        <v>0</v>
      </c>
      <c r="AK127" s="105">
        <f t="shared" si="9"/>
        <v>0</v>
      </c>
      <c r="AL127" s="105">
        <f t="shared" si="9"/>
        <v>0</v>
      </c>
      <c r="AM127" s="105">
        <f t="shared" si="9"/>
        <v>0</v>
      </c>
      <c r="AN127" s="105">
        <f t="shared" si="9"/>
        <v>0</v>
      </c>
      <c r="AO127" s="105">
        <f t="shared" si="9"/>
        <v>0</v>
      </c>
      <c r="AP127" s="105">
        <f t="shared" si="9"/>
        <v>0</v>
      </c>
      <c r="AQ127" s="105">
        <f t="shared" si="9"/>
        <v>0</v>
      </c>
      <c r="AR127" s="105">
        <f t="shared" si="9"/>
        <v>0</v>
      </c>
      <c r="AS127" s="105">
        <f t="shared" si="9"/>
        <v>0</v>
      </c>
      <c r="AT127" s="105">
        <f t="shared" si="9"/>
        <v>0</v>
      </c>
      <c r="AU127" s="105">
        <f t="shared" si="9"/>
        <v>0</v>
      </c>
      <c r="AV127" s="105">
        <f t="shared" si="9"/>
        <v>0</v>
      </c>
      <c r="AW127" s="105">
        <f t="shared" si="9"/>
        <v>0</v>
      </c>
      <c r="AX127" s="105">
        <f t="shared" si="9"/>
        <v>0</v>
      </c>
    </row>
    <row r="128" spans="1:50">
      <c r="A128" s="105" t="s">
        <v>109</v>
      </c>
      <c r="B128" s="105" t="s">
        <v>5</v>
      </c>
      <c r="C128" s="100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0</v>
      </c>
      <c r="K128" s="100">
        <v>0</v>
      </c>
      <c r="L128" s="100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0">
        <v>0</v>
      </c>
      <c r="S128" s="100">
        <v>0</v>
      </c>
      <c r="T128" s="100">
        <v>0</v>
      </c>
      <c r="U128" s="100">
        <v>0</v>
      </c>
      <c r="V128" s="100">
        <v>0</v>
      </c>
      <c r="W128" s="100">
        <v>0</v>
      </c>
      <c r="X128" s="100">
        <v>0</v>
      </c>
      <c r="Y128" s="100">
        <v>0</v>
      </c>
      <c r="Z128" s="100">
        <v>0</v>
      </c>
      <c r="AA128" s="100">
        <v>0</v>
      </c>
      <c r="AB128" s="100">
        <v>0</v>
      </c>
      <c r="AC128" s="100">
        <v>0</v>
      </c>
      <c r="AD128" s="100">
        <v>0</v>
      </c>
      <c r="AE128" s="100">
        <v>0</v>
      </c>
      <c r="AF128" s="100">
        <v>0</v>
      </c>
      <c r="AG128" s="100">
        <v>0</v>
      </c>
      <c r="AH128" s="100">
        <v>0</v>
      </c>
      <c r="AI128" s="100">
        <v>0</v>
      </c>
      <c r="AJ128" s="100">
        <v>0</v>
      </c>
      <c r="AK128" s="100">
        <v>0</v>
      </c>
      <c r="AL128" s="100">
        <v>0</v>
      </c>
      <c r="AM128" s="100">
        <v>0</v>
      </c>
      <c r="AN128" s="100">
        <v>0</v>
      </c>
      <c r="AO128" s="100">
        <v>0</v>
      </c>
      <c r="AP128" s="100">
        <v>0</v>
      </c>
      <c r="AQ128" s="100">
        <v>0</v>
      </c>
      <c r="AR128" s="100">
        <v>0</v>
      </c>
      <c r="AS128" s="100">
        <v>0</v>
      </c>
      <c r="AT128" s="100">
        <v>0</v>
      </c>
      <c r="AU128" s="100">
        <v>0</v>
      </c>
      <c r="AV128" s="100">
        <v>0</v>
      </c>
      <c r="AW128" s="100">
        <v>0</v>
      </c>
      <c r="AX128" s="100">
        <v>0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0</v>
      </c>
      <c r="D130" s="100">
        <v>0</v>
      </c>
      <c r="E130" s="100">
        <v>0</v>
      </c>
      <c r="F130" s="100"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  <c r="Y130" s="100">
        <v>0</v>
      </c>
      <c r="Z130" s="100">
        <v>0</v>
      </c>
      <c r="AA130" s="100">
        <v>0</v>
      </c>
      <c r="AB130" s="100">
        <v>0</v>
      </c>
      <c r="AC130" s="100">
        <v>0</v>
      </c>
      <c r="AD130" s="100">
        <v>0</v>
      </c>
      <c r="AE130" s="100">
        <v>0</v>
      </c>
      <c r="AF130" s="100">
        <v>0</v>
      </c>
      <c r="AG130" s="100">
        <v>0</v>
      </c>
      <c r="AH130" s="100">
        <v>0</v>
      </c>
      <c r="AI130" s="100">
        <v>0</v>
      </c>
      <c r="AJ130" s="100">
        <v>0</v>
      </c>
      <c r="AK130" s="100">
        <v>0</v>
      </c>
      <c r="AL130" s="100">
        <v>0</v>
      </c>
      <c r="AM130" s="100">
        <v>0</v>
      </c>
      <c r="AN130" s="100">
        <v>0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  <c r="AU130" s="100">
        <v>0</v>
      </c>
      <c r="AV130" s="100">
        <v>0</v>
      </c>
      <c r="AW130" s="100">
        <v>0</v>
      </c>
      <c r="AX130" s="100">
        <v>0</v>
      </c>
    </row>
    <row r="131" spans="2:50">
      <c r="B131" s="105" t="s">
        <v>22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0</v>
      </c>
      <c r="X131" s="100">
        <v>0</v>
      </c>
      <c r="Y131" s="100">
        <v>0</v>
      </c>
      <c r="Z131" s="100">
        <v>0</v>
      </c>
      <c r="AA131" s="100">
        <v>0</v>
      </c>
      <c r="AB131" s="100">
        <v>0</v>
      </c>
      <c r="AC131" s="100">
        <v>0</v>
      </c>
      <c r="AD131" s="100">
        <v>0</v>
      </c>
      <c r="AE131" s="100">
        <v>0</v>
      </c>
      <c r="AF131" s="100">
        <v>0</v>
      </c>
      <c r="AG131" s="100">
        <v>0</v>
      </c>
      <c r="AH131" s="100">
        <v>0</v>
      </c>
      <c r="AI131" s="100">
        <v>0</v>
      </c>
      <c r="AJ131" s="100">
        <v>0</v>
      </c>
      <c r="AK131" s="100">
        <v>0</v>
      </c>
      <c r="AL131" s="100">
        <v>0</v>
      </c>
      <c r="AM131" s="100">
        <v>0</v>
      </c>
      <c r="AN131" s="100">
        <v>0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  <c r="AU131" s="100">
        <v>0</v>
      </c>
      <c r="AV131" s="100">
        <v>0</v>
      </c>
      <c r="AW131" s="100">
        <v>0</v>
      </c>
      <c r="AX131" s="100">
        <v>0</v>
      </c>
    </row>
    <row r="132" spans="2:50">
      <c r="B132" s="105" t="s">
        <v>59</v>
      </c>
      <c r="C132" s="100">
        <v>0</v>
      </c>
      <c r="D132" s="100">
        <v>0</v>
      </c>
      <c r="E132" s="100">
        <v>0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0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  <c r="W132" s="100">
        <v>0</v>
      </c>
      <c r="X132" s="100">
        <v>0</v>
      </c>
      <c r="Y132" s="100">
        <v>0</v>
      </c>
      <c r="Z132" s="100">
        <v>0</v>
      </c>
      <c r="AA132" s="100">
        <v>0</v>
      </c>
      <c r="AB132" s="100">
        <v>0</v>
      </c>
      <c r="AC132" s="100">
        <v>0</v>
      </c>
      <c r="AD132" s="100">
        <v>0</v>
      </c>
      <c r="AE132" s="100">
        <v>0</v>
      </c>
      <c r="AF132" s="100">
        <v>0</v>
      </c>
      <c r="AG132" s="100">
        <v>0</v>
      </c>
      <c r="AH132" s="100">
        <v>0</v>
      </c>
      <c r="AI132" s="100">
        <v>0</v>
      </c>
      <c r="AJ132" s="100">
        <v>0</v>
      </c>
      <c r="AK132" s="100">
        <v>0</v>
      </c>
      <c r="AL132" s="100">
        <v>0</v>
      </c>
      <c r="AM132" s="100">
        <v>0</v>
      </c>
      <c r="AN132" s="100">
        <v>0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  <c r="AU132" s="100">
        <v>0</v>
      </c>
      <c r="AV132" s="100">
        <v>0</v>
      </c>
      <c r="AW132" s="100">
        <v>0</v>
      </c>
      <c r="AX132" s="100">
        <v>0</v>
      </c>
    </row>
    <row r="133" spans="2:50">
      <c r="B133" s="100" t="s">
        <v>278</v>
      </c>
      <c r="C133" s="105">
        <f>SUM(C$128:C$132)</f>
        <v>0</v>
      </c>
      <c r="D133" s="105">
        <f t="shared" ref="D133:AX133" si="10">SUM(D$128:D$132)</f>
        <v>0</v>
      </c>
      <c r="E133" s="105">
        <f t="shared" si="10"/>
        <v>0</v>
      </c>
      <c r="F133" s="105">
        <f t="shared" si="10"/>
        <v>0</v>
      </c>
      <c r="G133" s="105">
        <f t="shared" si="10"/>
        <v>0</v>
      </c>
      <c r="H133" s="105">
        <f t="shared" si="10"/>
        <v>0</v>
      </c>
      <c r="I133" s="105">
        <f t="shared" si="10"/>
        <v>0</v>
      </c>
      <c r="J133" s="105">
        <f t="shared" si="10"/>
        <v>0</v>
      </c>
      <c r="K133" s="105">
        <f t="shared" si="10"/>
        <v>0</v>
      </c>
      <c r="L133" s="105">
        <f t="shared" si="10"/>
        <v>0</v>
      </c>
      <c r="M133" s="105">
        <f t="shared" si="10"/>
        <v>0</v>
      </c>
      <c r="N133" s="105">
        <f t="shared" si="10"/>
        <v>0</v>
      </c>
      <c r="O133" s="105">
        <f t="shared" si="10"/>
        <v>0</v>
      </c>
      <c r="P133" s="105">
        <f t="shared" si="10"/>
        <v>0</v>
      </c>
      <c r="Q133" s="105">
        <f t="shared" si="10"/>
        <v>0</v>
      </c>
      <c r="R133" s="105">
        <f t="shared" si="10"/>
        <v>0</v>
      </c>
      <c r="S133" s="105">
        <f t="shared" si="10"/>
        <v>0</v>
      </c>
      <c r="T133" s="105">
        <f t="shared" si="10"/>
        <v>0</v>
      </c>
      <c r="U133" s="105">
        <f t="shared" si="10"/>
        <v>0</v>
      </c>
      <c r="V133" s="105">
        <f t="shared" si="10"/>
        <v>0</v>
      </c>
      <c r="W133" s="105">
        <f t="shared" si="10"/>
        <v>0</v>
      </c>
      <c r="X133" s="105">
        <f t="shared" si="10"/>
        <v>0</v>
      </c>
      <c r="Y133" s="105">
        <f t="shared" si="10"/>
        <v>0</v>
      </c>
      <c r="Z133" s="105">
        <f t="shared" si="10"/>
        <v>0</v>
      </c>
      <c r="AA133" s="105">
        <f t="shared" si="10"/>
        <v>0</v>
      </c>
      <c r="AB133" s="105">
        <f t="shared" si="10"/>
        <v>0</v>
      </c>
      <c r="AC133" s="105">
        <f t="shared" si="10"/>
        <v>0</v>
      </c>
      <c r="AD133" s="105">
        <f t="shared" si="10"/>
        <v>0</v>
      </c>
      <c r="AE133" s="105">
        <f t="shared" si="10"/>
        <v>0</v>
      </c>
      <c r="AF133" s="105">
        <f t="shared" si="10"/>
        <v>0</v>
      </c>
      <c r="AG133" s="105">
        <f t="shared" si="10"/>
        <v>0</v>
      </c>
      <c r="AH133" s="105">
        <f t="shared" si="10"/>
        <v>0</v>
      </c>
      <c r="AI133" s="105">
        <f t="shared" si="10"/>
        <v>0</v>
      </c>
      <c r="AJ133" s="105">
        <f t="shared" si="10"/>
        <v>0</v>
      </c>
      <c r="AK133" s="105">
        <f t="shared" si="10"/>
        <v>0</v>
      </c>
      <c r="AL133" s="105">
        <f t="shared" si="10"/>
        <v>0</v>
      </c>
      <c r="AM133" s="105">
        <f t="shared" si="10"/>
        <v>0</v>
      </c>
      <c r="AN133" s="105">
        <f t="shared" si="10"/>
        <v>0</v>
      </c>
      <c r="AO133" s="105">
        <f t="shared" si="10"/>
        <v>0</v>
      </c>
      <c r="AP133" s="105">
        <f t="shared" si="10"/>
        <v>0</v>
      </c>
      <c r="AQ133" s="105">
        <f t="shared" si="10"/>
        <v>0</v>
      </c>
      <c r="AR133" s="105">
        <f t="shared" si="10"/>
        <v>0</v>
      </c>
      <c r="AS133" s="105">
        <f t="shared" si="10"/>
        <v>0</v>
      </c>
      <c r="AT133" s="105">
        <f t="shared" si="10"/>
        <v>0</v>
      </c>
      <c r="AU133" s="105">
        <f t="shared" si="10"/>
        <v>0</v>
      </c>
      <c r="AV133" s="105">
        <f t="shared" si="10"/>
        <v>0</v>
      </c>
      <c r="AW133" s="105">
        <f t="shared" si="10"/>
        <v>0</v>
      </c>
      <c r="AX133" s="105">
        <f t="shared" si="10"/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5</v>
      </c>
      <c r="E2" s="110"/>
    </row>
    <row r="3" spans="1:52">
      <c r="A3" s="100" t="s">
        <v>286</v>
      </c>
      <c r="B3" s="107">
        <v>1257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171.61339991679952</v>
      </c>
      <c r="E7" s="144">
        <v>171.61339991679952</v>
      </c>
      <c r="F7" s="144">
        <v>171.61339991679952</v>
      </c>
      <c r="G7" s="144">
        <v>171.61339991679952</v>
      </c>
      <c r="H7" s="144">
        <v>171.61339991679952</v>
      </c>
      <c r="I7" s="144">
        <v>171.61339991679952</v>
      </c>
      <c r="J7" s="144">
        <v>171.61339991679952</v>
      </c>
      <c r="K7" s="144">
        <v>171.61339991679952</v>
      </c>
      <c r="L7" s="144">
        <v>171.61339991679952</v>
      </c>
      <c r="M7" s="144">
        <v>171.61339991679952</v>
      </c>
      <c r="N7" s="144">
        <v>171.61339991679952</v>
      </c>
      <c r="O7" s="144">
        <v>171.61339991679952</v>
      </c>
      <c r="P7" s="144">
        <v>171.61339991679952</v>
      </c>
      <c r="Q7" s="144">
        <v>171.61339991679952</v>
      </c>
      <c r="R7" s="144">
        <v>171.61339991679952</v>
      </c>
      <c r="S7" s="144">
        <v>171.61339991679952</v>
      </c>
      <c r="T7" s="144">
        <v>171.61339991679952</v>
      </c>
      <c r="U7" s="144">
        <v>171.61339991679952</v>
      </c>
      <c r="V7" s="144">
        <v>171.61339991679952</v>
      </c>
      <c r="W7" s="144">
        <v>171.61339991679952</v>
      </c>
      <c r="X7" s="144">
        <v>171.61339991679952</v>
      </c>
      <c r="Y7" s="144">
        <v>171.61339991679952</v>
      </c>
      <c r="Z7" s="144">
        <v>171.61339991679952</v>
      </c>
      <c r="AA7" s="144">
        <v>171.61339991679952</v>
      </c>
      <c r="AB7" s="144">
        <v>171.61339991679952</v>
      </c>
      <c r="AC7" s="144">
        <v>171.61339991679952</v>
      </c>
      <c r="AD7" s="144">
        <v>171.61339991679952</v>
      </c>
      <c r="AE7" s="144">
        <v>171.61339991679952</v>
      </c>
      <c r="AF7" s="144">
        <v>171.61339991679952</v>
      </c>
      <c r="AG7" s="144">
        <v>171.61339991679952</v>
      </c>
      <c r="AH7" s="144">
        <v>171.61339991679952</v>
      </c>
      <c r="AI7" s="144">
        <v>171.61339991679952</v>
      </c>
      <c r="AJ7" s="144">
        <v>171.61339991679952</v>
      </c>
      <c r="AK7" s="144">
        <v>171.61339991679952</v>
      </c>
      <c r="AL7" s="144">
        <v>171.61339991679952</v>
      </c>
      <c r="AM7" s="144">
        <v>171.61339991679952</v>
      </c>
      <c r="AN7" s="144">
        <v>171.61339991679952</v>
      </c>
      <c r="AO7" s="144">
        <v>171.61339991679952</v>
      </c>
      <c r="AP7" s="144">
        <v>171.61339991679952</v>
      </c>
      <c r="AQ7" s="144">
        <v>171.61339991679952</v>
      </c>
      <c r="AR7" s="144">
        <v>171.61339991679952</v>
      </c>
      <c r="AS7" s="144">
        <v>171.61339991679952</v>
      </c>
      <c r="AT7" s="144">
        <v>171.61339991679952</v>
      </c>
      <c r="AU7" s="144">
        <v>171.61339991679952</v>
      </c>
      <c r="AV7" s="144">
        <v>171.61339991679952</v>
      </c>
      <c r="AW7" s="144">
        <v>171.61339991679952</v>
      </c>
      <c r="AX7" s="144">
        <v>171.61339991679952</v>
      </c>
      <c r="AY7" s="144">
        <v>171.61339991679952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320.4677712891235</v>
      </c>
      <c r="D13" s="138">
        <f t="shared" ref="D13:AY13" si="1">D$7-D$10</f>
        <v>171.61339991679952</v>
      </c>
      <c r="E13" s="138">
        <f t="shared" si="1"/>
        <v>171.61339991679952</v>
      </c>
      <c r="F13" s="138">
        <f t="shared" si="1"/>
        <v>171.61339991679952</v>
      </c>
      <c r="G13" s="138">
        <f t="shared" si="1"/>
        <v>171.61339991679952</v>
      </c>
      <c r="H13" s="138">
        <f t="shared" si="1"/>
        <v>171.61339991679952</v>
      </c>
      <c r="I13" s="138">
        <f t="shared" si="1"/>
        <v>171.61339991679952</v>
      </c>
      <c r="J13" s="138">
        <f t="shared" si="1"/>
        <v>171.61339991679952</v>
      </c>
      <c r="K13" s="138">
        <f t="shared" si="1"/>
        <v>171.61339991679952</v>
      </c>
      <c r="L13" s="138">
        <f t="shared" si="1"/>
        <v>171.61339991679952</v>
      </c>
      <c r="M13" s="138">
        <f t="shared" si="1"/>
        <v>171.61339991679952</v>
      </c>
      <c r="N13" s="138">
        <f t="shared" si="1"/>
        <v>171.61339991679952</v>
      </c>
      <c r="O13" s="138">
        <f t="shared" si="1"/>
        <v>171.61339991679952</v>
      </c>
      <c r="P13" s="138">
        <f t="shared" si="1"/>
        <v>171.61339991679952</v>
      </c>
      <c r="Q13" s="138">
        <f t="shared" si="1"/>
        <v>171.61339991679952</v>
      </c>
      <c r="R13" s="138">
        <f t="shared" si="1"/>
        <v>171.61339991679952</v>
      </c>
      <c r="S13" s="138">
        <f t="shared" si="1"/>
        <v>171.61339991679952</v>
      </c>
      <c r="T13" s="138">
        <f t="shared" si="1"/>
        <v>171.61339991679952</v>
      </c>
      <c r="U13" s="138">
        <f t="shared" si="1"/>
        <v>171.61339991679952</v>
      </c>
      <c r="V13" s="138">
        <f t="shared" si="1"/>
        <v>171.61339991679952</v>
      </c>
      <c r="W13" s="138">
        <f t="shared" si="1"/>
        <v>171.61339991679952</v>
      </c>
      <c r="X13" s="138">
        <f t="shared" si="1"/>
        <v>171.61339991679952</v>
      </c>
      <c r="Y13" s="138">
        <f t="shared" si="1"/>
        <v>171.61339991679952</v>
      </c>
      <c r="Z13" s="138">
        <f t="shared" si="1"/>
        <v>171.61339991679952</v>
      </c>
      <c r="AA13" s="138">
        <f t="shared" si="1"/>
        <v>171.61339991679952</v>
      </c>
      <c r="AB13" s="138">
        <f t="shared" si="1"/>
        <v>171.61339991679952</v>
      </c>
      <c r="AC13" s="138">
        <f t="shared" si="1"/>
        <v>171.61339991679952</v>
      </c>
      <c r="AD13" s="138">
        <f t="shared" si="1"/>
        <v>171.61339991679952</v>
      </c>
      <c r="AE13" s="138">
        <f t="shared" si="1"/>
        <v>171.61339991679952</v>
      </c>
      <c r="AF13" s="138">
        <f t="shared" si="1"/>
        <v>171.61339991679952</v>
      </c>
      <c r="AG13" s="138">
        <f t="shared" si="1"/>
        <v>171.61339991679952</v>
      </c>
      <c r="AH13" s="138">
        <f t="shared" si="1"/>
        <v>171.61339991679952</v>
      </c>
      <c r="AI13" s="138">
        <f t="shared" si="1"/>
        <v>171.61339991679952</v>
      </c>
      <c r="AJ13" s="138">
        <f t="shared" si="1"/>
        <v>171.61339991679952</v>
      </c>
      <c r="AK13" s="138">
        <f t="shared" si="1"/>
        <v>171.61339991679952</v>
      </c>
      <c r="AL13" s="138">
        <f t="shared" si="1"/>
        <v>171.61339991679952</v>
      </c>
      <c r="AM13" s="138">
        <f t="shared" si="1"/>
        <v>171.61339991679952</v>
      </c>
      <c r="AN13" s="138">
        <f t="shared" si="1"/>
        <v>171.61339991679952</v>
      </c>
      <c r="AO13" s="138">
        <f t="shared" si="1"/>
        <v>171.61339991679952</v>
      </c>
      <c r="AP13" s="138">
        <f t="shared" si="1"/>
        <v>171.61339991679952</v>
      </c>
      <c r="AQ13" s="138">
        <f t="shared" si="1"/>
        <v>171.61339991679952</v>
      </c>
      <c r="AR13" s="138">
        <f t="shared" si="1"/>
        <v>171.61339991679952</v>
      </c>
      <c r="AS13" s="138">
        <f t="shared" si="1"/>
        <v>171.61339991679952</v>
      </c>
      <c r="AT13" s="138">
        <f t="shared" si="1"/>
        <v>171.61339991679952</v>
      </c>
      <c r="AU13" s="138">
        <f t="shared" si="1"/>
        <v>171.61339991679952</v>
      </c>
      <c r="AV13" s="138">
        <f t="shared" si="1"/>
        <v>171.61339991679952</v>
      </c>
      <c r="AW13" s="138">
        <f t="shared" si="1"/>
        <v>171.61339991679952</v>
      </c>
      <c r="AX13" s="138">
        <f t="shared" si="1"/>
        <v>171.61339991679952</v>
      </c>
      <c r="AY13" s="138">
        <f t="shared" si="1"/>
        <v>171.61339991679952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171.61339991679952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171.61339991679952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171.61339991679952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 t="s">
        <v>339</v>
      </c>
      <c r="X20" s="117"/>
      <c r="Y20" s="117"/>
      <c r="Z20" s="117"/>
      <c r="AA20" s="117"/>
      <c r="AB20" s="117"/>
      <c r="AC20" s="117"/>
      <c r="AD20" s="117"/>
      <c r="AE20" s="117"/>
      <c r="AF20" s="117"/>
      <c r="AG20" s="117" t="s">
        <v>339</v>
      </c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 t="s">
        <v>339</v>
      </c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1</v>
      </c>
      <c r="C21" s="156" t="s">
        <v>293</v>
      </c>
      <c r="D21" s="106">
        <f>IF(C$20="Yes",0,SUM(C$13:C$16)*$B$21)</f>
        <v>320.4677712891235</v>
      </c>
      <c r="E21" s="106">
        <f t="shared" ref="E21:AY21" si="3">IF(D$20="Yes",0,SUM(D$13:D$16)*$B$21)</f>
        <v>171.61339991679952</v>
      </c>
      <c r="F21" s="106">
        <f t="shared" si="3"/>
        <v>171.61339991679952</v>
      </c>
      <c r="G21" s="106">
        <f t="shared" si="3"/>
        <v>171.61339991679952</v>
      </c>
      <c r="H21" s="106">
        <f t="shared" si="3"/>
        <v>171.61339991679952</v>
      </c>
      <c r="I21" s="106">
        <f t="shared" si="3"/>
        <v>171.61339991679952</v>
      </c>
      <c r="J21" s="106">
        <f t="shared" si="3"/>
        <v>171.61339991679952</v>
      </c>
      <c r="K21" s="106">
        <f t="shared" si="3"/>
        <v>171.61339991679952</v>
      </c>
      <c r="L21" s="106">
        <f t="shared" si="3"/>
        <v>171.61339991679952</v>
      </c>
      <c r="M21" s="106">
        <f t="shared" si="3"/>
        <v>171.61339991679952</v>
      </c>
      <c r="N21" s="106">
        <f t="shared" si="3"/>
        <v>171.61339991679952</v>
      </c>
      <c r="O21" s="106">
        <f t="shared" si="3"/>
        <v>171.61339991679952</v>
      </c>
      <c r="P21" s="106">
        <f t="shared" si="3"/>
        <v>171.61339991679952</v>
      </c>
      <c r="Q21" s="106">
        <f t="shared" si="3"/>
        <v>171.61339991679952</v>
      </c>
      <c r="R21" s="106">
        <f t="shared" si="3"/>
        <v>171.61339991679952</v>
      </c>
      <c r="S21" s="106">
        <f t="shared" si="3"/>
        <v>171.61339991679952</v>
      </c>
      <c r="T21" s="106">
        <f t="shared" si="3"/>
        <v>171.61339991679952</v>
      </c>
      <c r="U21" s="106">
        <f t="shared" si="3"/>
        <v>171.61339991679952</v>
      </c>
      <c r="V21" s="106">
        <f t="shared" si="3"/>
        <v>171.61339991679952</v>
      </c>
      <c r="W21" s="106">
        <f t="shared" si="3"/>
        <v>171.61339991679952</v>
      </c>
      <c r="X21" s="106">
        <f t="shared" si="3"/>
        <v>0</v>
      </c>
      <c r="Y21" s="106">
        <f t="shared" si="3"/>
        <v>343.22679983359905</v>
      </c>
      <c r="Z21" s="106">
        <f t="shared" si="3"/>
        <v>171.61339991679952</v>
      </c>
      <c r="AA21" s="106">
        <f t="shared" si="3"/>
        <v>171.61339991679952</v>
      </c>
      <c r="AB21" s="106">
        <f t="shared" si="3"/>
        <v>171.61339991679952</v>
      </c>
      <c r="AC21" s="106">
        <f t="shared" si="3"/>
        <v>171.61339991679952</v>
      </c>
      <c r="AD21" s="106">
        <f t="shared" si="3"/>
        <v>171.61339991679952</v>
      </c>
      <c r="AE21" s="106">
        <f t="shared" si="3"/>
        <v>171.61339991679952</v>
      </c>
      <c r="AF21" s="106">
        <f t="shared" si="3"/>
        <v>171.61339991679952</v>
      </c>
      <c r="AG21" s="106">
        <f t="shared" si="3"/>
        <v>171.61339991679952</v>
      </c>
      <c r="AH21" s="106">
        <f t="shared" si="3"/>
        <v>0</v>
      </c>
      <c r="AI21" s="106">
        <f t="shared" si="3"/>
        <v>343.22679983359905</v>
      </c>
      <c r="AJ21" s="106">
        <f t="shared" si="3"/>
        <v>171.61339991679952</v>
      </c>
      <c r="AK21" s="106">
        <f t="shared" si="3"/>
        <v>171.61339991679952</v>
      </c>
      <c r="AL21" s="106">
        <f t="shared" si="3"/>
        <v>171.61339991679952</v>
      </c>
      <c r="AM21" s="106">
        <f t="shared" si="3"/>
        <v>171.61339991679952</v>
      </c>
      <c r="AN21" s="106">
        <f t="shared" si="3"/>
        <v>171.61339991679952</v>
      </c>
      <c r="AO21" s="106">
        <f t="shared" si="3"/>
        <v>171.61339991679952</v>
      </c>
      <c r="AP21" s="106">
        <f t="shared" si="3"/>
        <v>171.61339991679952</v>
      </c>
      <c r="AQ21" s="106">
        <f t="shared" si="3"/>
        <v>171.61339991679952</v>
      </c>
      <c r="AR21" s="106">
        <f t="shared" si="3"/>
        <v>171.61339991679952</v>
      </c>
      <c r="AS21" s="106">
        <f t="shared" si="3"/>
        <v>171.61339991679952</v>
      </c>
      <c r="AT21" s="106">
        <f t="shared" si="3"/>
        <v>171.61339991679952</v>
      </c>
      <c r="AU21" s="106">
        <f t="shared" si="3"/>
        <v>0</v>
      </c>
      <c r="AV21" s="106">
        <f t="shared" si="3"/>
        <v>343.22679983359905</v>
      </c>
      <c r="AW21" s="106">
        <f t="shared" si="3"/>
        <v>171.61339991679952</v>
      </c>
      <c r="AX21" s="106">
        <f t="shared" si="3"/>
        <v>171.61339991679952</v>
      </c>
      <c r="AY21" s="106">
        <f t="shared" si="3"/>
        <v>171.61339991679952</v>
      </c>
      <c r="AZ21" s="157">
        <f>SUM($D21:$AY21)</f>
        <v>8386.2975673787041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640935.54257824703</v>
      </c>
      <c r="E23" s="100">
        <f t="shared" ref="E23:AY23" si="6">E$21*$B$23</f>
        <v>343226.79983359907</v>
      </c>
      <c r="F23" s="100">
        <f t="shared" si="6"/>
        <v>343226.79983359907</v>
      </c>
      <c r="G23" s="100">
        <f t="shared" si="6"/>
        <v>343226.79983359907</v>
      </c>
      <c r="H23" s="100">
        <f t="shared" si="6"/>
        <v>343226.79983359907</v>
      </c>
      <c r="I23" s="100">
        <f t="shared" si="6"/>
        <v>343226.79983359907</v>
      </c>
      <c r="J23" s="100">
        <f t="shared" si="6"/>
        <v>343226.79983359907</v>
      </c>
      <c r="K23" s="100">
        <f t="shared" si="6"/>
        <v>343226.79983359907</v>
      </c>
      <c r="L23" s="100">
        <f t="shared" si="6"/>
        <v>343226.79983359907</v>
      </c>
      <c r="M23" s="100">
        <f t="shared" si="6"/>
        <v>343226.79983359907</v>
      </c>
      <c r="N23" s="100">
        <f t="shared" si="6"/>
        <v>343226.79983359907</v>
      </c>
      <c r="O23" s="100">
        <f t="shared" si="6"/>
        <v>343226.79983359907</v>
      </c>
      <c r="P23" s="100">
        <f t="shared" si="6"/>
        <v>343226.79983359907</v>
      </c>
      <c r="Q23" s="100">
        <f t="shared" si="6"/>
        <v>343226.79983359907</v>
      </c>
      <c r="R23" s="100">
        <f t="shared" si="6"/>
        <v>343226.79983359907</v>
      </c>
      <c r="S23" s="100">
        <f t="shared" si="6"/>
        <v>343226.79983359907</v>
      </c>
      <c r="T23" s="100">
        <f t="shared" si="6"/>
        <v>343226.79983359907</v>
      </c>
      <c r="U23" s="100">
        <f t="shared" si="6"/>
        <v>343226.79983359907</v>
      </c>
      <c r="V23" s="100">
        <f t="shared" si="6"/>
        <v>343226.79983359907</v>
      </c>
      <c r="W23" s="100">
        <f t="shared" si="6"/>
        <v>343226.79983359907</v>
      </c>
      <c r="X23" s="100">
        <f t="shared" si="6"/>
        <v>0</v>
      </c>
      <c r="Y23" s="100">
        <f t="shared" si="6"/>
        <v>686453.59966719814</v>
      </c>
      <c r="Z23" s="100">
        <f t="shared" si="6"/>
        <v>343226.79983359907</v>
      </c>
      <c r="AA23" s="100">
        <f t="shared" si="6"/>
        <v>343226.79983359907</v>
      </c>
      <c r="AB23" s="100">
        <f t="shared" si="6"/>
        <v>343226.79983359907</v>
      </c>
      <c r="AC23" s="100">
        <f t="shared" si="6"/>
        <v>343226.79983359907</v>
      </c>
      <c r="AD23" s="100">
        <f t="shared" si="6"/>
        <v>343226.79983359907</v>
      </c>
      <c r="AE23" s="100">
        <f t="shared" si="6"/>
        <v>343226.79983359907</v>
      </c>
      <c r="AF23" s="100">
        <f t="shared" si="6"/>
        <v>343226.79983359907</v>
      </c>
      <c r="AG23" s="100">
        <f t="shared" si="6"/>
        <v>343226.79983359907</v>
      </c>
      <c r="AH23" s="100">
        <f t="shared" si="6"/>
        <v>0</v>
      </c>
      <c r="AI23" s="100">
        <f t="shared" si="6"/>
        <v>686453.59966719814</v>
      </c>
      <c r="AJ23" s="100">
        <f t="shared" si="6"/>
        <v>343226.79983359907</v>
      </c>
      <c r="AK23" s="100">
        <f t="shared" si="6"/>
        <v>343226.79983359907</v>
      </c>
      <c r="AL23" s="100">
        <f t="shared" si="6"/>
        <v>343226.79983359907</v>
      </c>
      <c r="AM23" s="100">
        <f t="shared" si="6"/>
        <v>343226.79983359907</v>
      </c>
      <c r="AN23" s="100">
        <f t="shared" si="6"/>
        <v>343226.79983359907</v>
      </c>
      <c r="AO23" s="100">
        <f t="shared" si="6"/>
        <v>343226.79983359907</v>
      </c>
      <c r="AP23" s="100">
        <f t="shared" si="6"/>
        <v>343226.79983359907</v>
      </c>
      <c r="AQ23" s="100">
        <f t="shared" si="6"/>
        <v>343226.79983359907</v>
      </c>
      <c r="AR23" s="100">
        <f t="shared" si="6"/>
        <v>343226.79983359907</v>
      </c>
      <c r="AS23" s="100">
        <f t="shared" si="6"/>
        <v>343226.79983359907</v>
      </c>
      <c r="AT23" s="100">
        <f t="shared" si="6"/>
        <v>343226.79983359907</v>
      </c>
      <c r="AU23" s="100">
        <f t="shared" si="6"/>
        <v>0</v>
      </c>
      <c r="AV23" s="100">
        <f t="shared" si="6"/>
        <v>686453.59966719814</v>
      </c>
      <c r="AW23" s="100">
        <f t="shared" si="6"/>
        <v>343226.79983359907</v>
      </c>
      <c r="AX23" s="100">
        <f t="shared" si="6"/>
        <v>343226.79983359907</v>
      </c>
      <c r="AY23" s="100">
        <f t="shared" si="6"/>
        <v>343226.79983359907</v>
      </c>
      <c r="AZ23" s="139">
        <f t="shared" si="5"/>
        <v>16772595.134757416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11</v>
      </c>
      <c r="D27" s="124">
        <f>C$27-C$28+C$29</f>
        <v>11</v>
      </c>
      <c r="E27" s="124">
        <f t="shared" ref="E27:AY27" si="8">D27-D28+D29</f>
        <v>11</v>
      </c>
      <c r="F27" s="124">
        <f t="shared" si="8"/>
        <v>16</v>
      </c>
      <c r="G27" s="124">
        <f t="shared" si="8"/>
        <v>16</v>
      </c>
      <c r="H27" s="124">
        <f t="shared" si="8"/>
        <v>16</v>
      </c>
      <c r="I27" s="124">
        <f t="shared" si="8"/>
        <v>16</v>
      </c>
      <c r="J27" s="124">
        <f t="shared" si="8"/>
        <v>16</v>
      </c>
      <c r="K27" s="124">
        <f t="shared" si="8"/>
        <v>16</v>
      </c>
      <c r="L27" s="124">
        <f t="shared" si="8"/>
        <v>16</v>
      </c>
      <c r="M27" s="124">
        <f t="shared" si="8"/>
        <v>16</v>
      </c>
      <c r="N27" s="124">
        <f t="shared" si="8"/>
        <v>16</v>
      </c>
      <c r="O27" s="124">
        <f t="shared" si="8"/>
        <v>16</v>
      </c>
      <c r="P27" s="124">
        <f t="shared" si="8"/>
        <v>16</v>
      </c>
      <c r="Q27" s="124">
        <f t="shared" si="8"/>
        <v>16</v>
      </c>
      <c r="R27" s="124">
        <f t="shared" si="8"/>
        <v>16</v>
      </c>
      <c r="S27" s="124">
        <f t="shared" si="8"/>
        <v>16</v>
      </c>
      <c r="T27" s="124">
        <f t="shared" si="8"/>
        <v>16</v>
      </c>
      <c r="U27" s="124">
        <f t="shared" si="8"/>
        <v>16</v>
      </c>
      <c r="V27" s="124">
        <f t="shared" si="8"/>
        <v>16</v>
      </c>
      <c r="W27" s="124">
        <f t="shared" si="8"/>
        <v>16</v>
      </c>
      <c r="X27" s="124">
        <f t="shared" si="8"/>
        <v>16</v>
      </c>
      <c r="Y27" s="124">
        <f t="shared" si="8"/>
        <v>22</v>
      </c>
      <c r="Z27" s="124">
        <f t="shared" si="8"/>
        <v>10</v>
      </c>
      <c r="AA27" s="124">
        <f t="shared" si="8"/>
        <v>16</v>
      </c>
      <c r="AB27" s="124">
        <f t="shared" si="8"/>
        <v>16</v>
      </c>
      <c r="AC27" s="124">
        <f t="shared" si="8"/>
        <v>16</v>
      </c>
      <c r="AD27" s="124">
        <f t="shared" si="8"/>
        <v>16</v>
      </c>
      <c r="AE27" s="124">
        <f t="shared" si="8"/>
        <v>16</v>
      </c>
      <c r="AF27" s="124">
        <f t="shared" si="8"/>
        <v>16</v>
      </c>
      <c r="AG27" s="124">
        <f t="shared" si="8"/>
        <v>16</v>
      </c>
      <c r="AH27" s="124">
        <f t="shared" si="8"/>
        <v>16</v>
      </c>
      <c r="AI27" s="124">
        <f t="shared" si="8"/>
        <v>22</v>
      </c>
      <c r="AJ27" s="124">
        <f t="shared" si="8"/>
        <v>10</v>
      </c>
      <c r="AK27" s="124">
        <f t="shared" si="8"/>
        <v>16</v>
      </c>
      <c r="AL27" s="124">
        <f t="shared" si="8"/>
        <v>16</v>
      </c>
      <c r="AM27" s="124">
        <f t="shared" si="8"/>
        <v>16</v>
      </c>
      <c r="AN27" s="124">
        <f t="shared" si="8"/>
        <v>16</v>
      </c>
      <c r="AO27" s="124">
        <f t="shared" si="8"/>
        <v>16</v>
      </c>
      <c r="AP27" s="124">
        <f t="shared" si="8"/>
        <v>16</v>
      </c>
      <c r="AQ27" s="124">
        <f t="shared" si="8"/>
        <v>16</v>
      </c>
      <c r="AR27" s="124">
        <f t="shared" si="8"/>
        <v>16</v>
      </c>
      <c r="AS27" s="124">
        <f t="shared" si="8"/>
        <v>16</v>
      </c>
      <c r="AT27" s="124">
        <f t="shared" si="8"/>
        <v>16</v>
      </c>
      <c r="AU27" s="124">
        <f t="shared" si="8"/>
        <v>16</v>
      </c>
      <c r="AV27" s="124">
        <f t="shared" si="8"/>
        <v>22</v>
      </c>
      <c r="AW27" s="124">
        <f t="shared" si="8"/>
        <v>10</v>
      </c>
      <c r="AX27" s="124">
        <f t="shared" si="8"/>
        <v>16</v>
      </c>
      <c r="AY27" s="164">
        <f t="shared" si="8"/>
        <v>16</v>
      </c>
      <c r="AZ27" s="106"/>
    </row>
    <row r="28" spans="1:52">
      <c r="B28" s="165" t="s">
        <v>310</v>
      </c>
      <c r="C28" s="110">
        <v>11</v>
      </c>
      <c r="D28" s="110">
        <v>11</v>
      </c>
      <c r="E28" s="110">
        <v>6</v>
      </c>
      <c r="F28" s="110">
        <v>6</v>
      </c>
      <c r="G28" s="110">
        <v>6</v>
      </c>
      <c r="H28" s="110">
        <v>6</v>
      </c>
      <c r="I28" s="110">
        <v>6</v>
      </c>
      <c r="J28" s="110">
        <v>6</v>
      </c>
      <c r="K28" s="110">
        <v>6</v>
      </c>
      <c r="L28" s="110">
        <v>6</v>
      </c>
      <c r="M28" s="110">
        <v>6</v>
      </c>
      <c r="N28" s="110">
        <v>6</v>
      </c>
      <c r="O28" s="110">
        <v>6</v>
      </c>
      <c r="P28" s="110">
        <v>6</v>
      </c>
      <c r="Q28" s="110">
        <v>6</v>
      </c>
      <c r="R28" s="110">
        <v>6</v>
      </c>
      <c r="S28" s="110">
        <v>6</v>
      </c>
      <c r="T28" s="110">
        <v>6</v>
      </c>
      <c r="U28" s="110">
        <v>6</v>
      </c>
      <c r="V28" s="110">
        <v>6</v>
      </c>
      <c r="W28" s="110">
        <v>6</v>
      </c>
      <c r="X28" s="110">
        <v>0</v>
      </c>
      <c r="Y28" s="110">
        <v>12</v>
      </c>
      <c r="Z28" s="110">
        <v>6</v>
      </c>
      <c r="AA28" s="110">
        <v>6</v>
      </c>
      <c r="AB28" s="110">
        <v>6</v>
      </c>
      <c r="AC28" s="110">
        <v>6</v>
      </c>
      <c r="AD28" s="110">
        <v>6</v>
      </c>
      <c r="AE28" s="110">
        <v>6</v>
      </c>
      <c r="AF28" s="110">
        <v>6</v>
      </c>
      <c r="AG28" s="110">
        <v>6</v>
      </c>
      <c r="AH28" s="110">
        <v>0</v>
      </c>
      <c r="AI28" s="110">
        <v>12</v>
      </c>
      <c r="AJ28" s="110">
        <v>6</v>
      </c>
      <c r="AK28" s="110">
        <v>6</v>
      </c>
      <c r="AL28" s="110">
        <v>6</v>
      </c>
      <c r="AM28" s="110">
        <v>6</v>
      </c>
      <c r="AN28" s="110">
        <v>6</v>
      </c>
      <c r="AO28" s="110">
        <v>6</v>
      </c>
      <c r="AP28" s="110">
        <v>6</v>
      </c>
      <c r="AQ28" s="110">
        <v>6</v>
      </c>
      <c r="AR28" s="110">
        <v>6</v>
      </c>
      <c r="AS28" s="110">
        <v>6</v>
      </c>
      <c r="AT28" s="110">
        <v>6</v>
      </c>
      <c r="AU28" s="110">
        <v>0</v>
      </c>
      <c r="AV28" s="110">
        <v>12</v>
      </c>
      <c r="AW28" s="110">
        <v>6</v>
      </c>
      <c r="AX28" s="110">
        <v>6</v>
      </c>
      <c r="AY28" s="166">
        <v>6</v>
      </c>
      <c r="AZ28" s="106"/>
    </row>
    <row r="29" spans="1:52">
      <c r="B29" s="136" t="s">
        <v>311</v>
      </c>
      <c r="C29" s="125">
        <v>11</v>
      </c>
      <c r="D29" s="125">
        <f>C$28</f>
        <v>11</v>
      </c>
      <c r="E29" s="125">
        <f t="shared" ref="E29:AY29" si="9">D$28</f>
        <v>11</v>
      </c>
      <c r="F29" s="125">
        <f t="shared" si="9"/>
        <v>6</v>
      </c>
      <c r="G29" s="125">
        <f t="shared" si="9"/>
        <v>6</v>
      </c>
      <c r="H29" s="125">
        <f t="shared" si="9"/>
        <v>6</v>
      </c>
      <c r="I29" s="125">
        <f t="shared" si="9"/>
        <v>6</v>
      </c>
      <c r="J29" s="125">
        <f t="shared" si="9"/>
        <v>6</v>
      </c>
      <c r="K29" s="125">
        <f t="shared" si="9"/>
        <v>6</v>
      </c>
      <c r="L29" s="125">
        <f t="shared" si="9"/>
        <v>6</v>
      </c>
      <c r="M29" s="125">
        <f t="shared" si="9"/>
        <v>6</v>
      </c>
      <c r="N29" s="125">
        <f t="shared" si="9"/>
        <v>6</v>
      </c>
      <c r="O29" s="125">
        <f t="shared" si="9"/>
        <v>6</v>
      </c>
      <c r="P29" s="125">
        <f t="shared" si="9"/>
        <v>6</v>
      </c>
      <c r="Q29" s="125">
        <f t="shared" si="9"/>
        <v>6</v>
      </c>
      <c r="R29" s="125">
        <f t="shared" si="9"/>
        <v>6</v>
      </c>
      <c r="S29" s="125">
        <f t="shared" si="9"/>
        <v>6</v>
      </c>
      <c r="T29" s="125">
        <f t="shared" si="9"/>
        <v>6</v>
      </c>
      <c r="U29" s="125">
        <f t="shared" si="9"/>
        <v>6</v>
      </c>
      <c r="V29" s="125">
        <f t="shared" si="9"/>
        <v>6</v>
      </c>
      <c r="W29" s="125">
        <f t="shared" si="9"/>
        <v>6</v>
      </c>
      <c r="X29" s="125">
        <f t="shared" si="9"/>
        <v>6</v>
      </c>
      <c r="Y29" s="125">
        <f t="shared" si="9"/>
        <v>0</v>
      </c>
      <c r="Z29" s="125">
        <f t="shared" si="9"/>
        <v>12</v>
      </c>
      <c r="AA29" s="125">
        <f t="shared" si="9"/>
        <v>6</v>
      </c>
      <c r="AB29" s="125">
        <f t="shared" si="9"/>
        <v>6</v>
      </c>
      <c r="AC29" s="125">
        <f t="shared" si="9"/>
        <v>6</v>
      </c>
      <c r="AD29" s="125">
        <f t="shared" si="9"/>
        <v>6</v>
      </c>
      <c r="AE29" s="125">
        <f t="shared" si="9"/>
        <v>6</v>
      </c>
      <c r="AF29" s="125">
        <f t="shared" si="9"/>
        <v>6</v>
      </c>
      <c r="AG29" s="125">
        <f t="shared" si="9"/>
        <v>6</v>
      </c>
      <c r="AH29" s="125">
        <f t="shared" si="9"/>
        <v>6</v>
      </c>
      <c r="AI29" s="125">
        <f t="shared" si="9"/>
        <v>0</v>
      </c>
      <c r="AJ29" s="125">
        <f t="shared" si="9"/>
        <v>12</v>
      </c>
      <c r="AK29" s="125">
        <f t="shared" si="9"/>
        <v>6</v>
      </c>
      <c r="AL29" s="125">
        <f t="shared" si="9"/>
        <v>6</v>
      </c>
      <c r="AM29" s="125">
        <f t="shared" si="9"/>
        <v>6</v>
      </c>
      <c r="AN29" s="125">
        <f t="shared" si="9"/>
        <v>6</v>
      </c>
      <c r="AO29" s="125">
        <f t="shared" si="9"/>
        <v>6</v>
      </c>
      <c r="AP29" s="125">
        <f t="shared" si="9"/>
        <v>6</v>
      </c>
      <c r="AQ29" s="125">
        <f t="shared" si="9"/>
        <v>6</v>
      </c>
      <c r="AR29" s="125">
        <f t="shared" si="9"/>
        <v>6</v>
      </c>
      <c r="AS29" s="125">
        <f t="shared" si="9"/>
        <v>6</v>
      </c>
      <c r="AT29" s="125">
        <f t="shared" si="9"/>
        <v>6</v>
      </c>
      <c r="AU29" s="125">
        <f t="shared" si="9"/>
        <v>6</v>
      </c>
      <c r="AV29" s="125">
        <f t="shared" si="9"/>
        <v>0</v>
      </c>
      <c r="AW29" s="125">
        <f t="shared" si="9"/>
        <v>12</v>
      </c>
      <c r="AX29" s="125">
        <f t="shared" si="9"/>
        <v>6</v>
      </c>
      <c r="AY29" s="167">
        <f t="shared" si="9"/>
        <v>6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110</v>
      </c>
      <c r="E30" s="117">
        <f t="shared" ref="E30:AY30" si="10">E$27*$B$30</f>
        <v>110</v>
      </c>
      <c r="F30" s="117">
        <f t="shared" si="10"/>
        <v>160</v>
      </c>
      <c r="G30" s="117">
        <f t="shared" si="10"/>
        <v>160</v>
      </c>
      <c r="H30" s="117">
        <f t="shared" si="10"/>
        <v>160</v>
      </c>
      <c r="I30" s="117">
        <f t="shared" si="10"/>
        <v>160</v>
      </c>
      <c r="J30" s="117">
        <f t="shared" si="10"/>
        <v>160</v>
      </c>
      <c r="K30" s="117">
        <f t="shared" si="10"/>
        <v>160</v>
      </c>
      <c r="L30" s="117">
        <f t="shared" si="10"/>
        <v>160</v>
      </c>
      <c r="M30" s="117">
        <f t="shared" si="10"/>
        <v>160</v>
      </c>
      <c r="N30" s="117">
        <f t="shared" si="10"/>
        <v>160</v>
      </c>
      <c r="O30" s="117">
        <f t="shared" si="10"/>
        <v>160</v>
      </c>
      <c r="P30" s="117">
        <f t="shared" si="10"/>
        <v>160</v>
      </c>
      <c r="Q30" s="117">
        <f t="shared" si="10"/>
        <v>160</v>
      </c>
      <c r="R30" s="117">
        <f>R$27*$B$30</f>
        <v>160</v>
      </c>
      <c r="S30" s="117">
        <f t="shared" si="10"/>
        <v>160</v>
      </c>
      <c r="T30" s="117">
        <f t="shared" si="10"/>
        <v>160</v>
      </c>
      <c r="U30" s="117">
        <f t="shared" si="10"/>
        <v>160</v>
      </c>
      <c r="V30" s="117">
        <f t="shared" si="10"/>
        <v>160</v>
      </c>
      <c r="W30" s="117">
        <f t="shared" si="10"/>
        <v>160</v>
      </c>
      <c r="X30" s="117">
        <f t="shared" si="10"/>
        <v>160</v>
      </c>
      <c r="Y30" s="117">
        <f t="shared" si="10"/>
        <v>220</v>
      </c>
      <c r="Z30" s="117">
        <f t="shared" si="10"/>
        <v>100</v>
      </c>
      <c r="AA30" s="117">
        <f t="shared" si="10"/>
        <v>160</v>
      </c>
      <c r="AB30" s="117">
        <f t="shared" si="10"/>
        <v>160</v>
      </c>
      <c r="AC30" s="117">
        <f t="shared" si="10"/>
        <v>160</v>
      </c>
      <c r="AD30" s="117">
        <f t="shared" si="10"/>
        <v>160</v>
      </c>
      <c r="AE30" s="117">
        <f>AE$27*$B$30</f>
        <v>160</v>
      </c>
      <c r="AF30" s="117">
        <f t="shared" si="10"/>
        <v>160</v>
      </c>
      <c r="AG30" s="117">
        <f t="shared" si="10"/>
        <v>160</v>
      </c>
      <c r="AH30" s="117">
        <f t="shared" si="10"/>
        <v>160</v>
      </c>
      <c r="AI30" s="117">
        <f t="shared" si="10"/>
        <v>220</v>
      </c>
      <c r="AJ30" s="117">
        <f t="shared" si="10"/>
        <v>100</v>
      </c>
      <c r="AK30" s="117">
        <f t="shared" si="10"/>
        <v>160</v>
      </c>
      <c r="AL30" s="117">
        <f t="shared" si="10"/>
        <v>160</v>
      </c>
      <c r="AM30" s="117">
        <f t="shared" si="10"/>
        <v>160</v>
      </c>
      <c r="AN30" s="117">
        <f t="shared" si="10"/>
        <v>160</v>
      </c>
      <c r="AO30" s="117">
        <f t="shared" si="10"/>
        <v>160</v>
      </c>
      <c r="AP30" s="117">
        <f t="shared" si="10"/>
        <v>160</v>
      </c>
      <c r="AQ30" s="117">
        <f t="shared" si="10"/>
        <v>160</v>
      </c>
      <c r="AR30" s="117">
        <f t="shared" si="10"/>
        <v>160</v>
      </c>
      <c r="AS30" s="117">
        <f t="shared" si="10"/>
        <v>160</v>
      </c>
      <c r="AT30" s="117">
        <f t="shared" si="10"/>
        <v>160</v>
      </c>
      <c r="AU30" s="117">
        <f t="shared" si="10"/>
        <v>160</v>
      </c>
      <c r="AV30" s="117">
        <f t="shared" si="10"/>
        <v>220</v>
      </c>
      <c r="AW30" s="117">
        <f t="shared" si="10"/>
        <v>100</v>
      </c>
      <c r="AX30" s="117">
        <f t="shared" si="10"/>
        <v>160</v>
      </c>
      <c r="AY30" s="117">
        <f t="shared" si="10"/>
        <v>160</v>
      </c>
      <c r="AZ30" s="141">
        <f t="shared" si="5"/>
        <v>7580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D$21*shipping_manufacturing!$D$27/100</f>
        <v>320.4677712891235</v>
      </c>
      <c r="E33" s="124">
        <f>E$21*shipping_manufacturing!$D$27/100</f>
        <v>171.61339991679952</v>
      </c>
      <c r="F33" s="124">
        <f>F$21*shipping_manufacturing!$D$27/100</f>
        <v>171.61339991679952</v>
      </c>
      <c r="G33" s="124">
        <f>G$21*shipping_manufacturing!$D$27/100</f>
        <v>171.61339991679952</v>
      </c>
      <c r="H33" s="124">
        <f>H$21*shipping_manufacturing!$D$27/100</f>
        <v>171.61339991679952</v>
      </c>
      <c r="I33" s="124">
        <f>I$21*shipping_manufacturing!$D$27/100</f>
        <v>171.61339991679952</v>
      </c>
      <c r="J33" s="124">
        <f>J$21*shipping_manufacturing!$D$27/100</f>
        <v>171.61339991679952</v>
      </c>
      <c r="K33" s="124">
        <f>K$21*shipping_manufacturing!$D$27/100</f>
        <v>171.61339991679952</v>
      </c>
      <c r="L33" s="124">
        <f>L$21*shipping_manufacturing!$D$27/100</f>
        <v>171.61339991679952</v>
      </c>
      <c r="M33" s="124">
        <f>M$21*shipping_manufacturing!$D$27/100</f>
        <v>171.61339991679952</v>
      </c>
      <c r="N33" s="124">
        <f>N$21*shipping_manufacturing!$D$27/100</f>
        <v>171.61339991679952</v>
      </c>
      <c r="O33" s="124">
        <f>O$21*shipping_manufacturing!$D$27/100</f>
        <v>171.61339991679952</v>
      </c>
      <c r="P33" s="124">
        <f>P$21*shipping_manufacturing!$D$27/100</f>
        <v>171.61339991679952</v>
      </c>
      <c r="Q33" s="124">
        <f>Q$21*shipping_manufacturing!$D$27/100</f>
        <v>171.61339991679952</v>
      </c>
      <c r="R33" s="124">
        <f>R$21*shipping_manufacturing!$D$27/100</f>
        <v>171.61339991679952</v>
      </c>
      <c r="S33" s="124">
        <f>S$21*shipping_manufacturing!$D$27/100</f>
        <v>171.61339991679952</v>
      </c>
      <c r="T33" s="124">
        <f>T$21*shipping_manufacturing!$D$27/100</f>
        <v>171.61339991679952</v>
      </c>
      <c r="U33" s="124">
        <f>U$21*shipping_manufacturing!$D$27/100</f>
        <v>171.61339991679952</v>
      </c>
      <c r="V33" s="124">
        <f>V$21*shipping_manufacturing!$D$27/100</f>
        <v>171.61339991679952</v>
      </c>
      <c r="W33" s="124">
        <f>W$21*shipping_manufacturing!$D$27/100</f>
        <v>171.61339991679952</v>
      </c>
      <c r="X33" s="124">
        <f>X$21*shipping_manufacturing!$D$27/100</f>
        <v>0</v>
      </c>
      <c r="Y33" s="124">
        <f>Y$21*shipping_manufacturing!$D$27/100</f>
        <v>343.22679983359905</v>
      </c>
      <c r="Z33" s="124">
        <f>Z$21*shipping_manufacturing!$D$27/100</f>
        <v>171.61339991679952</v>
      </c>
      <c r="AA33" s="124">
        <f>AA$21*shipping_manufacturing!$D$27/100</f>
        <v>171.61339991679952</v>
      </c>
      <c r="AB33" s="124">
        <f>AB$21*shipping_manufacturing!$D$27/100</f>
        <v>171.61339991679952</v>
      </c>
      <c r="AC33" s="124">
        <f>AC$21*shipping_manufacturing!$D$27/100</f>
        <v>171.61339991679952</v>
      </c>
      <c r="AD33" s="124">
        <f>AD$21*shipping_manufacturing!$D$27/100</f>
        <v>171.61339991679952</v>
      </c>
      <c r="AE33" s="124">
        <f>AE$21*shipping_manufacturing!$D$27/100</f>
        <v>171.61339991679952</v>
      </c>
      <c r="AF33" s="124">
        <f>AF$21*shipping_manufacturing!$D$27/100</f>
        <v>171.61339991679952</v>
      </c>
      <c r="AG33" s="124">
        <f>AG$21*shipping_manufacturing!$D$27/100</f>
        <v>171.61339991679952</v>
      </c>
      <c r="AH33" s="124">
        <f>AH$21*shipping_manufacturing!$D$27/100</f>
        <v>0</v>
      </c>
      <c r="AI33" s="124">
        <f>AI$21*shipping_manufacturing!$D$27/100</f>
        <v>343.22679983359905</v>
      </c>
      <c r="AJ33" s="124">
        <f>AJ$21*shipping_manufacturing!$D$27/100</f>
        <v>171.61339991679952</v>
      </c>
      <c r="AK33" s="124">
        <f>AK$21*shipping_manufacturing!$D$27/100</f>
        <v>171.61339991679952</v>
      </c>
      <c r="AL33" s="124">
        <f>AL$21*shipping_manufacturing!$D$27/100</f>
        <v>171.61339991679952</v>
      </c>
      <c r="AM33" s="124">
        <f>AM$21*shipping_manufacturing!$D$27/100</f>
        <v>171.61339991679952</v>
      </c>
      <c r="AN33" s="124">
        <f>AN$21*shipping_manufacturing!$D$27/100</f>
        <v>171.61339991679952</v>
      </c>
      <c r="AO33" s="124">
        <f>AO$21*shipping_manufacturing!$D$27/100</f>
        <v>171.61339991679952</v>
      </c>
      <c r="AP33" s="124">
        <f>AP$21*shipping_manufacturing!$D$27/100</f>
        <v>171.61339991679952</v>
      </c>
      <c r="AQ33" s="124">
        <f>AQ$21*shipping_manufacturing!$D$27/100</f>
        <v>171.61339991679952</v>
      </c>
      <c r="AR33" s="124">
        <f>AR$21*shipping_manufacturing!$D$27/100</f>
        <v>171.61339991679952</v>
      </c>
      <c r="AS33" s="124">
        <f>AS$21*shipping_manufacturing!$D$27/100</f>
        <v>171.61339991679952</v>
      </c>
      <c r="AT33" s="124">
        <f>AT$21*shipping_manufacturing!$D$27/100</f>
        <v>171.61339991679952</v>
      </c>
      <c r="AU33" s="124">
        <f>AU$21*shipping_manufacturing!$D$27/100</f>
        <v>0</v>
      </c>
      <c r="AV33" s="124">
        <f>AV$21*shipping_manufacturing!$D$27/100</f>
        <v>343.22679983359905</v>
      </c>
      <c r="AW33" s="124">
        <f>AW$21*shipping_manufacturing!$D$27/100</f>
        <v>171.61339991679952</v>
      </c>
      <c r="AX33" s="124">
        <f>AX$21*shipping_manufacturing!$D$27/100</f>
        <v>171.61339991679952</v>
      </c>
      <c r="AY33" s="124">
        <f>AY$21*shipping_manufacturing!$D$27/100</f>
        <v>171.61339991679952</v>
      </c>
    </row>
    <row r="34" spans="1:52">
      <c r="A34" s="113" t="s">
        <v>340</v>
      </c>
      <c r="B34" s="165" t="s">
        <v>342</v>
      </c>
      <c r="C34" s="110"/>
      <c r="D34" s="110">
        <f>D$22*shipping_manufacturing!$E$27/100</f>
        <v>0</v>
      </c>
      <c r="E34" s="110">
        <f>E$22*shipping_manufacturing!$E$27/100</f>
        <v>0</v>
      </c>
      <c r="F34" s="110">
        <f>F$22*shipping_manufacturing!$E$27/100</f>
        <v>0</v>
      </c>
      <c r="G34" s="110">
        <f>G$22*shipping_manufacturing!$E$27/100</f>
        <v>0</v>
      </c>
      <c r="H34" s="110">
        <f>H$22*shipping_manufacturing!$E$27/100</f>
        <v>0</v>
      </c>
      <c r="I34" s="110">
        <f>I$22*shipping_manufacturing!$E$27/100</f>
        <v>0</v>
      </c>
      <c r="J34" s="110">
        <f>J$22*shipping_manufacturing!$E$27/100</f>
        <v>0</v>
      </c>
      <c r="K34" s="110">
        <f>K$22*shipping_manufacturing!$E$27/100</f>
        <v>0</v>
      </c>
      <c r="L34" s="110">
        <f>L$22*shipping_manufacturing!$E$27/100</f>
        <v>0</v>
      </c>
      <c r="M34" s="110">
        <f>M$22*shipping_manufacturing!$E$27/100</f>
        <v>0</v>
      </c>
      <c r="N34" s="110">
        <f>N$22*shipping_manufacturing!$E$27/100</f>
        <v>0</v>
      </c>
      <c r="O34" s="110">
        <f>O$22*shipping_manufacturing!$E$27/100</f>
        <v>0</v>
      </c>
      <c r="P34" s="110">
        <f>P$22*shipping_manufacturing!$E$27/100</f>
        <v>0</v>
      </c>
      <c r="Q34" s="110">
        <f>Q$22*shipping_manufacturing!$E$27/100</f>
        <v>0</v>
      </c>
      <c r="R34" s="110">
        <f>R$22*shipping_manufacturing!$E$27/100</f>
        <v>0</v>
      </c>
      <c r="S34" s="110">
        <f>S$22*shipping_manufacturing!$E$27/100</f>
        <v>0</v>
      </c>
      <c r="T34" s="110">
        <f>T$22*shipping_manufacturing!$E$27/100</f>
        <v>0</v>
      </c>
      <c r="U34" s="110">
        <f>U$22*shipping_manufacturing!$E$27/100</f>
        <v>0</v>
      </c>
      <c r="V34" s="110">
        <f>V$22*shipping_manufacturing!$E$27/100</f>
        <v>0</v>
      </c>
      <c r="W34" s="110">
        <f>W$22*shipping_manufacturing!$E$27/100</f>
        <v>0</v>
      </c>
      <c r="X34" s="110">
        <f>X$22*shipping_manufacturing!$E$27/100</f>
        <v>0</v>
      </c>
      <c r="Y34" s="110">
        <f>Y$22*shipping_manufacturing!$E$27/100</f>
        <v>0</v>
      </c>
      <c r="Z34" s="110">
        <f>Z$22*shipping_manufacturing!$E$27/100</f>
        <v>0</v>
      </c>
      <c r="AA34" s="110">
        <f>AA$22*shipping_manufacturing!$E$27/100</f>
        <v>0</v>
      </c>
      <c r="AB34" s="110">
        <f>AB$22*shipping_manufacturing!$E$27/100</f>
        <v>0</v>
      </c>
      <c r="AC34" s="110">
        <f>AC$22*shipping_manufacturing!$E$27/100</f>
        <v>0</v>
      </c>
      <c r="AD34" s="110">
        <f>AD$22*shipping_manufacturing!$E$27/100</f>
        <v>0</v>
      </c>
      <c r="AE34" s="110">
        <f>AE$22*shipping_manufacturing!$E$27/100</f>
        <v>0</v>
      </c>
      <c r="AF34" s="110">
        <f>AF$22*shipping_manufacturing!$E$27/100</f>
        <v>0</v>
      </c>
      <c r="AG34" s="110">
        <f>AG$22*shipping_manufacturing!$E$27/100</f>
        <v>0</v>
      </c>
      <c r="AH34" s="110">
        <f>AH$22*shipping_manufacturing!$E$27/100</f>
        <v>0</v>
      </c>
      <c r="AI34" s="110">
        <f>AI$22*shipping_manufacturing!$E$27/100</f>
        <v>0</v>
      </c>
      <c r="AJ34" s="110">
        <f>AJ$22*shipping_manufacturing!$E$27/100</f>
        <v>0</v>
      </c>
      <c r="AK34" s="110">
        <f>AK$22*shipping_manufacturing!$E$27/100</f>
        <v>0</v>
      </c>
      <c r="AL34" s="110">
        <f>AL$22*shipping_manufacturing!$E$27/100</f>
        <v>0</v>
      </c>
      <c r="AM34" s="110">
        <f>AM$22*shipping_manufacturing!$E$27/100</f>
        <v>0</v>
      </c>
      <c r="AN34" s="110">
        <f>AN$22*shipping_manufacturing!$E$27/100</f>
        <v>0</v>
      </c>
      <c r="AO34" s="110">
        <f>AO$22*shipping_manufacturing!$E$27/100</f>
        <v>0</v>
      </c>
      <c r="AP34" s="110">
        <f>AP$22*shipping_manufacturing!$E$27/100</f>
        <v>0</v>
      </c>
      <c r="AQ34" s="110">
        <f>AQ$22*shipping_manufacturing!$E$27/100</f>
        <v>0</v>
      </c>
      <c r="AR34" s="110">
        <f>AR$22*shipping_manufacturing!$E$27/100</f>
        <v>0</v>
      </c>
      <c r="AS34" s="110">
        <f>AS$22*shipping_manufacturing!$E$27/100</f>
        <v>0</v>
      </c>
      <c r="AT34" s="110">
        <f>AT$22*shipping_manufacturing!$E$27/100</f>
        <v>0</v>
      </c>
      <c r="AU34" s="110">
        <f>AU$22*shipping_manufacturing!$E$27/100</f>
        <v>0</v>
      </c>
      <c r="AV34" s="110">
        <f>AV$22*shipping_manufacturing!$E$27/100</f>
        <v>0</v>
      </c>
      <c r="AW34" s="110">
        <f>AW$22*shipping_manufacturing!$E$27/100</f>
        <v>0</v>
      </c>
      <c r="AX34" s="110">
        <f>AX$22*shipping_manufacturing!$E$27/100</f>
        <v>0</v>
      </c>
      <c r="AY34" s="110">
        <f>AY$22*shipping_manufacturing!$E$27/100</f>
        <v>0</v>
      </c>
    </row>
    <row r="35" spans="1:52">
      <c r="A35" s="110">
        <v>1335</v>
      </c>
      <c r="B35" s="165" t="s">
        <v>343</v>
      </c>
      <c r="C35" s="110"/>
      <c r="D35" s="110">
        <f>SUM(D33:D34)</f>
        <v>320.4677712891235</v>
      </c>
      <c r="E35" s="110">
        <f t="shared" ref="E35:AY35" si="11">SUM(E33:E34)</f>
        <v>171.61339991679952</v>
      </c>
      <c r="F35" s="110">
        <f t="shared" si="11"/>
        <v>171.61339991679952</v>
      </c>
      <c r="G35" s="110">
        <f t="shared" si="11"/>
        <v>171.61339991679952</v>
      </c>
      <c r="H35" s="110">
        <f t="shared" si="11"/>
        <v>171.61339991679952</v>
      </c>
      <c r="I35" s="110">
        <f t="shared" si="11"/>
        <v>171.61339991679952</v>
      </c>
      <c r="J35" s="110">
        <f t="shared" si="11"/>
        <v>171.61339991679952</v>
      </c>
      <c r="K35" s="110">
        <f t="shared" si="11"/>
        <v>171.61339991679952</v>
      </c>
      <c r="L35" s="110">
        <f t="shared" si="11"/>
        <v>171.61339991679952</v>
      </c>
      <c r="M35" s="110">
        <f t="shared" si="11"/>
        <v>171.61339991679952</v>
      </c>
      <c r="N35" s="110">
        <f t="shared" si="11"/>
        <v>171.61339991679952</v>
      </c>
      <c r="O35" s="110">
        <f t="shared" si="11"/>
        <v>171.61339991679952</v>
      </c>
      <c r="P35" s="110">
        <f t="shared" si="11"/>
        <v>171.61339991679952</v>
      </c>
      <c r="Q35" s="110">
        <f t="shared" si="11"/>
        <v>171.61339991679952</v>
      </c>
      <c r="R35" s="110">
        <f t="shared" si="11"/>
        <v>171.61339991679952</v>
      </c>
      <c r="S35" s="110">
        <f t="shared" si="11"/>
        <v>171.61339991679952</v>
      </c>
      <c r="T35" s="110">
        <f t="shared" si="11"/>
        <v>171.61339991679952</v>
      </c>
      <c r="U35" s="110">
        <f t="shared" si="11"/>
        <v>171.61339991679952</v>
      </c>
      <c r="V35" s="110">
        <f t="shared" si="11"/>
        <v>171.61339991679952</v>
      </c>
      <c r="W35" s="110">
        <f t="shared" si="11"/>
        <v>171.61339991679952</v>
      </c>
      <c r="X35" s="110">
        <f t="shared" si="11"/>
        <v>0</v>
      </c>
      <c r="Y35" s="110">
        <f t="shared" si="11"/>
        <v>343.22679983359905</v>
      </c>
      <c r="Z35" s="110">
        <f t="shared" si="11"/>
        <v>171.61339991679952</v>
      </c>
      <c r="AA35" s="110">
        <f t="shared" si="11"/>
        <v>171.61339991679952</v>
      </c>
      <c r="AB35" s="110">
        <f t="shared" si="11"/>
        <v>171.61339991679952</v>
      </c>
      <c r="AC35" s="110">
        <f t="shared" si="11"/>
        <v>171.61339991679952</v>
      </c>
      <c r="AD35" s="110">
        <f t="shared" si="11"/>
        <v>171.61339991679952</v>
      </c>
      <c r="AE35" s="110">
        <f t="shared" si="11"/>
        <v>171.61339991679952</v>
      </c>
      <c r="AF35" s="110">
        <f t="shared" si="11"/>
        <v>171.61339991679952</v>
      </c>
      <c r="AG35" s="110">
        <f t="shared" si="11"/>
        <v>171.61339991679952</v>
      </c>
      <c r="AH35" s="110">
        <f t="shared" si="11"/>
        <v>0</v>
      </c>
      <c r="AI35" s="110">
        <f t="shared" si="11"/>
        <v>343.22679983359905</v>
      </c>
      <c r="AJ35" s="110">
        <f t="shared" si="11"/>
        <v>171.61339991679952</v>
      </c>
      <c r="AK35" s="110">
        <f t="shared" si="11"/>
        <v>171.61339991679952</v>
      </c>
      <c r="AL35" s="110">
        <f t="shared" si="11"/>
        <v>171.61339991679952</v>
      </c>
      <c r="AM35" s="110">
        <f t="shared" si="11"/>
        <v>171.61339991679952</v>
      </c>
      <c r="AN35" s="110">
        <f t="shared" si="11"/>
        <v>171.61339991679952</v>
      </c>
      <c r="AO35" s="110">
        <f t="shared" si="11"/>
        <v>171.61339991679952</v>
      </c>
      <c r="AP35" s="110">
        <f t="shared" si="11"/>
        <v>171.61339991679952</v>
      </c>
      <c r="AQ35" s="110">
        <f t="shared" si="11"/>
        <v>171.61339991679952</v>
      </c>
      <c r="AR35" s="110">
        <f t="shared" si="11"/>
        <v>171.61339991679952</v>
      </c>
      <c r="AS35" s="110">
        <f t="shared" si="11"/>
        <v>171.61339991679952</v>
      </c>
      <c r="AT35" s="110">
        <f t="shared" si="11"/>
        <v>171.61339991679952</v>
      </c>
      <c r="AU35" s="110">
        <f t="shared" si="11"/>
        <v>0</v>
      </c>
      <c r="AV35" s="110">
        <f t="shared" si="11"/>
        <v>343.22679983359905</v>
      </c>
      <c r="AW35" s="110">
        <f t="shared" si="11"/>
        <v>171.61339991679952</v>
      </c>
      <c r="AX35" s="110">
        <f t="shared" si="11"/>
        <v>171.61339991679952</v>
      </c>
      <c r="AY35" s="110">
        <f t="shared" si="11"/>
        <v>171.61339991679952</v>
      </c>
    </row>
    <row r="36" spans="1:52">
      <c r="A36" s="110"/>
      <c r="B36" s="165" t="s">
        <v>344</v>
      </c>
      <c r="C36" s="110"/>
      <c r="D36" s="110">
        <v>320.4677712891235</v>
      </c>
      <c r="E36" s="110">
        <v>171.61339991679952</v>
      </c>
      <c r="F36" s="110">
        <v>171.61339991679952</v>
      </c>
      <c r="G36" s="110">
        <v>171.61339991679952</v>
      </c>
      <c r="H36" s="110">
        <v>171.61339991679952</v>
      </c>
      <c r="I36" s="110">
        <v>171.61339991679952</v>
      </c>
      <c r="J36" s="110">
        <v>171.61339991679952</v>
      </c>
      <c r="K36" s="110">
        <v>171.61339991679952</v>
      </c>
      <c r="L36" s="110">
        <v>171.61339991679952</v>
      </c>
      <c r="M36" s="110">
        <v>171.61339991679952</v>
      </c>
      <c r="N36" s="110">
        <v>171.61339991679952</v>
      </c>
      <c r="O36" s="110">
        <v>171.61339991679952</v>
      </c>
      <c r="P36" s="110">
        <v>171.61339991679952</v>
      </c>
      <c r="Q36" s="110">
        <v>171.61339991679952</v>
      </c>
      <c r="R36" s="110">
        <v>171.61339991679952</v>
      </c>
      <c r="S36" s="110">
        <v>171.61339991679952</v>
      </c>
      <c r="T36" s="110">
        <v>171.61339991679952</v>
      </c>
      <c r="U36" s="110">
        <v>171.61339991679952</v>
      </c>
      <c r="V36" s="110">
        <v>171.61339991679952</v>
      </c>
      <c r="W36" s="110">
        <v>171.61339991679952</v>
      </c>
      <c r="X36" s="110"/>
      <c r="Y36" s="110">
        <v>343.22679983359905</v>
      </c>
      <c r="Z36" s="110">
        <v>171.61339991679952</v>
      </c>
      <c r="AA36" s="110">
        <v>171.61339991679952</v>
      </c>
      <c r="AB36" s="110">
        <v>171.61339991679952</v>
      </c>
      <c r="AC36" s="110">
        <v>171.61339991679952</v>
      </c>
      <c r="AD36" s="110">
        <v>171.61339991679952</v>
      </c>
      <c r="AE36" s="110">
        <v>171.61339991679952</v>
      </c>
      <c r="AF36" s="110">
        <v>171.61339991679952</v>
      </c>
      <c r="AG36" s="110">
        <v>171.61339991679952</v>
      </c>
      <c r="AH36" s="110"/>
      <c r="AI36" s="110">
        <v>343.22679983359905</v>
      </c>
      <c r="AJ36" s="110">
        <v>171.61339991679952</v>
      </c>
      <c r="AK36" s="110">
        <v>171.61339991679952</v>
      </c>
      <c r="AL36" s="110">
        <v>171.61339991679952</v>
      </c>
      <c r="AM36" s="110">
        <v>171.61339991679952</v>
      </c>
      <c r="AN36" s="110">
        <v>171.61339991679952</v>
      </c>
      <c r="AO36" s="110">
        <v>171.61339991679952</v>
      </c>
      <c r="AP36" s="110">
        <v>171.61339991679952</v>
      </c>
      <c r="AQ36" s="110">
        <v>171.61339991679952</v>
      </c>
      <c r="AR36" s="110">
        <v>171.61339991679952</v>
      </c>
      <c r="AS36" s="110">
        <v>171.61339991679952</v>
      </c>
      <c r="AT36" s="110">
        <v>171.61339991679952</v>
      </c>
      <c r="AU36" s="110"/>
      <c r="AV36" s="110">
        <v>343.22679983359905</v>
      </c>
      <c r="AW36" s="110">
        <v>171.61339991679952</v>
      </c>
      <c r="AX36" s="110">
        <v>171.61339991679952</v>
      </c>
      <c r="AY36" s="110">
        <v>171.61339991679952</v>
      </c>
    </row>
    <row r="37" spans="1:52">
      <c r="A37" s="110"/>
      <c r="B37" s="165" t="s">
        <v>345</v>
      </c>
      <c r="C37" s="110"/>
      <c r="D37" s="110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0">
        <v>0</v>
      </c>
      <c r="U37" s="110">
        <v>0</v>
      </c>
      <c r="V37" s="110">
        <v>0</v>
      </c>
      <c r="W37" s="110">
        <v>0</v>
      </c>
      <c r="X37" s="110"/>
      <c r="Y37" s="110">
        <v>0</v>
      </c>
      <c r="Z37" s="110">
        <v>0</v>
      </c>
      <c r="AA37" s="110">
        <v>0</v>
      </c>
      <c r="AB37" s="110">
        <v>0</v>
      </c>
      <c r="AC37" s="110">
        <v>0</v>
      </c>
      <c r="AD37" s="110">
        <v>0</v>
      </c>
      <c r="AE37" s="110">
        <v>0</v>
      </c>
      <c r="AF37" s="110">
        <v>0</v>
      </c>
      <c r="AG37" s="110">
        <v>0</v>
      </c>
      <c r="AH37" s="110"/>
      <c r="AI37" s="110">
        <v>0</v>
      </c>
      <c r="AJ37" s="110">
        <v>0</v>
      </c>
      <c r="AK37" s="110">
        <v>0</v>
      </c>
      <c r="AL37" s="110">
        <v>0</v>
      </c>
      <c r="AM37" s="110">
        <v>0</v>
      </c>
      <c r="AN37" s="110">
        <v>0</v>
      </c>
      <c r="AO37" s="110">
        <v>0</v>
      </c>
      <c r="AP37" s="110">
        <v>0</v>
      </c>
      <c r="AQ37" s="110">
        <v>0</v>
      </c>
      <c r="AR37" s="110">
        <v>0</v>
      </c>
      <c r="AS37" s="110">
        <v>0</v>
      </c>
      <c r="AT37" s="110">
        <v>0</v>
      </c>
      <c r="AU37" s="110"/>
      <c r="AV37" s="110">
        <v>0</v>
      </c>
      <c r="AW37" s="110">
        <v>0</v>
      </c>
      <c r="AX37" s="110">
        <v>0</v>
      </c>
      <c r="AY37" s="110">
        <v>0</v>
      </c>
    </row>
    <row r="38" spans="1:52">
      <c r="A38" s="110"/>
      <c r="B38" s="165" t="s">
        <v>346</v>
      </c>
      <c r="C38" s="110"/>
      <c r="D38" s="110">
        <v>11</v>
      </c>
      <c r="E38" s="110">
        <v>6</v>
      </c>
      <c r="F38" s="110">
        <v>6</v>
      </c>
      <c r="G38" s="110">
        <v>6</v>
      </c>
      <c r="H38" s="110">
        <v>6</v>
      </c>
      <c r="I38" s="110">
        <v>6</v>
      </c>
      <c r="J38" s="110">
        <v>6</v>
      </c>
      <c r="K38" s="110">
        <v>6</v>
      </c>
      <c r="L38" s="110">
        <v>6</v>
      </c>
      <c r="M38" s="110">
        <v>6</v>
      </c>
      <c r="N38" s="110">
        <v>6</v>
      </c>
      <c r="O38" s="110">
        <v>6</v>
      </c>
      <c r="P38" s="110">
        <v>6</v>
      </c>
      <c r="Q38" s="110">
        <v>6</v>
      </c>
      <c r="R38" s="110">
        <v>6</v>
      </c>
      <c r="S38" s="110">
        <v>6</v>
      </c>
      <c r="T38" s="110">
        <v>6</v>
      </c>
      <c r="U38" s="110">
        <v>6</v>
      </c>
      <c r="V38" s="110">
        <v>6</v>
      </c>
      <c r="W38" s="110">
        <v>6</v>
      </c>
      <c r="X38" s="110"/>
      <c r="Y38" s="110">
        <v>12</v>
      </c>
      <c r="Z38" s="110">
        <v>6</v>
      </c>
      <c r="AA38" s="110">
        <v>6</v>
      </c>
      <c r="AB38" s="110">
        <v>6</v>
      </c>
      <c r="AC38" s="110">
        <v>6</v>
      </c>
      <c r="AD38" s="110">
        <v>6</v>
      </c>
      <c r="AE38" s="110">
        <v>6</v>
      </c>
      <c r="AF38" s="110">
        <v>6</v>
      </c>
      <c r="AG38" s="110">
        <v>6</v>
      </c>
      <c r="AH38" s="110"/>
      <c r="AI38" s="110">
        <v>12</v>
      </c>
      <c r="AJ38" s="110">
        <v>6</v>
      </c>
      <c r="AK38" s="110">
        <v>6</v>
      </c>
      <c r="AL38" s="110">
        <v>6</v>
      </c>
      <c r="AM38" s="110">
        <v>6</v>
      </c>
      <c r="AN38" s="110">
        <v>6</v>
      </c>
      <c r="AO38" s="110">
        <v>6</v>
      </c>
      <c r="AP38" s="110">
        <v>6</v>
      </c>
      <c r="AQ38" s="110">
        <v>6</v>
      </c>
      <c r="AR38" s="110">
        <v>6</v>
      </c>
      <c r="AS38" s="110">
        <v>6</v>
      </c>
      <c r="AT38" s="110">
        <v>6</v>
      </c>
      <c r="AU38" s="110"/>
      <c r="AV38" s="110">
        <v>12</v>
      </c>
      <c r="AW38" s="110">
        <v>6</v>
      </c>
      <c r="AX38" s="110">
        <v>6</v>
      </c>
      <c r="AY38" s="110">
        <v>6</v>
      </c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2</v>
      </c>
      <c r="F41" s="110">
        <v>2</v>
      </c>
      <c r="G41" s="110">
        <v>2</v>
      </c>
      <c r="H41" s="110">
        <v>1</v>
      </c>
      <c r="I41" s="110">
        <v>3</v>
      </c>
      <c r="J41" s="110">
        <v>2</v>
      </c>
      <c r="K41" s="110">
        <v>1</v>
      </c>
      <c r="L41" s="110">
        <v>1</v>
      </c>
      <c r="M41" s="110">
        <v>1</v>
      </c>
      <c r="N41" s="110">
        <v>2</v>
      </c>
      <c r="O41" s="110">
        <v>1</v>
      </c>
      <c r="P41" s="110">
        <v>1</v>
      </c>
      <c r="Q41" s="110">
        <v>2</v>
      </c>
      <c r="R41" s="110">
        <v>1</v>
      </c>
      <c r="S41" s="110">
        <v>3</v>
      </c>
      <c r="T41" s="110">
        <v>1</v>
      </c>
      <c r="U41" s="110">
        <v>1</v>
      </c>
      <c r="V41" s="110">
        <v>2</v>
      </c>
      <c r="W41" s="110">
        <v>1</v>
      </c>
      <c r="X41" s="110">
        <v>3</v>
      </c>
      <c r="Y41" s="110">
        <v>2</v>
      </c>
      <c r="Z41" s="110">
        <v>1</v>
      </c>
      <c r="AA41" s="110">
        <v>1</v>
      </c>
      <c r="AB41" s="110">
        <v>2</v>
      </c>
      <c r="AC41" s="110">
        <v>1</v>
      </c>
      <c r="AD41" s="110">
        <v>1</v>
      </c>
      <c r="AE41" s="110">
        <v>1</v>
      </c>
      <c r="AF41" s="110">
        <v>1</v>
      </c>
      <c r="AG41" s="110">
        <v>2</v>
      </c>
      <c r="AH41" s="110">
        <v>3</v>
      </c>
      <c r="AI41" s="110">
        <v>1</v>
      </c>
      <c r="AJ41" s="110">
        <v>1</v>
      </c>
      <c r="AK41" s="110">
        <v>2</v>
      </c>
      <c r="AL41" s="110">
        <v>1</v>
      </c>
      <c r="AM41" s="110">
        <v>2</v>
      </c>
      <c r="AN41" s="110">
        <v>1</v>
      </c>
      <c r="AO41" s="110">
        <v>1</v>
      </c>
      <c r="AP41" s="110">
        <v>1</v>
      </c>
      <c r="AQ41" s="110">
        <v>1</v>
      </c>
      <c r="AR41" s="110">
        <v>2</v>
      </c>
      <c r="AS41" s="110">
        <v>1</v>
      </c>
      <c r="AT41" s="110">
        <v>1</v>
      </c>
      <c r="AU41" s="110">
        <v>1</v>
      </c>
      <c r="AV41" s="110">
        <v>1</v>
      </c>
      <c r="AW41" s="110">
        <v>2</v>
      </c>
      <c r="AX41" s="110">
        <v>2</v>
      </c>
      <c r="AY41" s="110">
        <v>1</v>
      </c>
    </row>
    <row r="42" spans="1:52">
      <c r="A42" s="110"/>
      <c r="B42" s="178" t="s">
        <v>350</v>
      </c>
      <c r="C42" s="110"/>
      <c r="D42" s="110">
        <v>528660</v>
      </c>
      <c r="E42" s="110">
        <v>288360</v>
      </c>
      <c r="F42" s="110">
        <v>288360</v>
      </c>
      <c r="G42" s="110">
        <v>288360</v>
      </c>
      <c r="H42" s="110">
        <v>288360</v>
      </c>
      <c r="I42" s="110">
        <v>288360</v>
      </c>
      <c r="J42" s="110">
        <v>288360</v>
      </c>
      <c r="K42" s="110">
        <v>288360</v>
      </c>
      <c r="L42" s="110">
        <v>288360</v>
      </c>
      <c r="M42" s="110">
        <v>288360</v>
      </c>
      <c r="N42" s="110">
        <v>288360</v>
      </c>
      <c r="O42" s="110">
        <v>288360</v>
      </c>
      <c r="P42" s="110">
        <v>288360</v>
      </c>
      <c r="Q42" s="110">
        <v>288360</v>
      </c>
      <c r="R42" s="110">
        <v>288360</v>
      </c>
      <c r="S42" s="110">
        <v>288360</v>
      </c>
      <c r="T42" s="110">
        <v>288360</v>
      </c>
      <c r="U42" s="110">
        <v>288360</v>
      </c>
      <c r="V42" s="110">
        <v>288360</v>
      </c>
      <c r="W42" s="110">
        <v>288360</v>
      </c>
      <c r="X42" s="110">
        <v>0</v>
      </c>
      <c r="Y42" s="110">
        <v>576720</v>
      </c>
      <c r="Z42" s="110">
        <v>288360</v>
      </c>
      <c r="AA42" s="110">
        <v>288360</v>
      </c>
      <c r="AB42" s="110">
        <v>288360</v>
      </c>
      <c r="AC42" s="110">
        <v>288360</v>
      </c>
      <c r="AD42" s="110">
        <v>288360</v>
      </c>
      <c r="AE42" s="110">
        <v>288360</v>
      </c>
      <c r="AF42" s="110">
        <v>288360</v>
      </c>
      <c r="AG42" s="110">
        <v>288360</v>
      </c>
      <c r="AH42" s="110">
        <v>0</v>
      </c>
      <c r="AI42" s="110">
        <v>576720</v>
      </c>
      <c r="AJ42" s="110">
        <v>288360</v>
      </c>
      <c r="AK42" s="110">
        <v>288360</v>
      </c>
      <c r="AL42" s="110">
        <v>288360</v>
      </c>
      <c r="AM42" s="110">
        <v>288360</v>
      </c>
      <c r="AN42" s="110">
        <v>288360</v>
      </c>
      <c r="AO42" s="110">
        <v>288360</v>
      </c>
      <c r="AP42" s="110">
        <v>288360</v>
      </c>
      <c r="AQ42" s="110">
        <v>288360</v>
      </c>
      <c r="AR42" s="110">
        <v>288360</v>
      </c>
      <c r="AS42" s="110">
        <v>288360</v>
      </c>
      <c r="AT42" s="110">
        <v>288360</v>
      </c>
      <c r="AU42" s="110">
        <v>0</v>
      </c>
      <c r="AV42" s="110">
        <v>576720</v>
      </c>
      <c r="AW42" s="110">
        <v>288360</v>
      </c>
      <c r="AX42" s="110">
        <v>288360</v>
      </c>
      <c r="AY42" s="110">
        <v>288360</v>
      </c>
      <c r="AZ42" s="100">
        <f>SUM($D$42:$AY$42)</f>
        <v>14081580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D$21*shipping_manufacturing!$D$28/100</f>
        <v>0</v>
      </c>
      <c r="E44" s="124">
        <f>E$21*shipping_manufacturing!$D$28/100</f>
        <v>0</v>
      </c>
      <c r="F44" s="124">
        <f>F$21*shipping_manufacturing!$D$28/100</f>
        <v>0</v>
      </c>
      <c r="G44" s="124">
        <f>G$21*shipping_manufacturing!$D$28/100</f>
        <v>0</v>
      </c>
      <c r="H44" s="124">
        <f>H$21*shipping_manufacturing!$D$28/100</f>
        <v>0</v>
      </c>
      <c r="I44" s="124">
        <f>I$21*shipping_manufacturing!$D$28/100</f>
        <v>0</v>
      </c>
      <c r="J44" s="124">
        <f>J$21*shipping_manufacturing!$D$28/100</f>
        <v>0</v>
      </c>
      <c r="K44" s="124">
        <f>K$21*shipping_manufacturing!$D$28/100</f>
        <v>0</v>
      </c>
      <c r="L44" s="124">
        <f>L$21*shipping_manufacturing!$D$28/100</f>
        <v>0</v>
      </c>
      <c r="M44" s="124">
        <f>M$21*shipping_manufacturing!$D$28/100</f>
        <v>0</v>
      </c>
      <c r="N44" s="124">
        <f>N$21*shipping_manufacturing!$D$28/100</f>
        <v>0</v>
      </c>
      <c r="O44" s="124">
        <f>O$21*shipping_manufacturing!$D$28/100</f>
        <v>0</v>
      </c>
      <c r="P44" s="124">
        <f>P$21*shipping_manufacturing!$D$28/100</f>
        <v>0</v>
      </c>
      <c r="Q44" s="124">
        <f>Q$21*shipping_manufacturing!$D$28/100</f>
        <v>0</v>
      </c>
      <c r="R44" s="124">
        <f>R$21*shipping_manufacturing!$D$28/100</f>
        <v>0</v>
      </c>
      <c r="S44" s="124">
        <f>S$21*shipping_manufacturing!$D$28/100</f>
        <v>0</v>
      </c>
      <c r="T44" s="124">
        <f>T$21*shipping_manufacturing!$D$28/100</f>
        <v>0</v>
      </c>
      <c r="U44" s="124">
        <f>U$21*shipping_manufacturing!$D$28/100</f>
        <v>0</v>
      </c>
      <c r="V44" s="124">
        <f>V$21*shipping_manufacturing!$D$28/100</f>
        <v>0</v>
      </c>
      <c r="W44" s="124">
        <f>W$21*shipping_manufacturing!$D$28/100</f>
        <v>0</v>
      </c>
      <c r="X44" s="124">
        <f>X$21*shipping_manufacturing!$D$28/100</f>
        <v>0</v>
      </c>
      <c r="Y44" s="124">
        <f>Y$21*shipping_manufacturing!$D$28/100</f>
        <v>0</v>
      </c>
      <c r="Z44" s="124">
        <f>Z$21*shipping_manufacturing!$D$28/100</f>
        <v>0</v>
      </c>
      <c r="AA44" s="124">
        <f>AA$21*shipping_manufacturing!$D$28/100</f>
        <v>0</v>
      </c>
      <c r="AB44" s="124">
        <f>AB$21*shipping_manufacturing!$D$28/100</f>
        <v>0</v>
      </c>
      <c r="AC44" s="124">
        <f>AC$21*shipping_manufacturing!$D$28/100</f>
        <v>0</v>
      </c>
      <c r="AD44" s="124">
        <f>AD$21*shipping_manufacturing!$D$28/100</f>
        <v>0</v>
      </c>
      <c r="AE44" s="124">
        <f>AE$21*shipping_manufacturing!$D$28/100</f>
        <v>0</v>
      </c>
      <c r="AF44" s="124">
        <f>AF$21*shipping_manufacturing!$D$28/100</f>
        <v>0</v>
      </c>
      <c r="AG44" s="124">
        <f>AG$21*shipping_manufacturing!$D$28/100</f>
        <v>0</v>
      </c>
      <c r="AH44" s="124">
        <f>AH$21*shipping_manufacturing!$D$28/100</f>
        <v>0</v>
      </c>
      <c r="AI44" s="124">
        <f>AI$21*shipping_manufacturing!$D$28/100</f>
        <v>0</v>
      </c>
      <c r="AJ44" s="124">
        <f>AJ$21*shipping_manufacturing!$D$28/100</f>
        <v>0</v>
      </c>
      <c r="AK44" s="124">
        <f>AK$21*shipping_manufacturing!$D$28/100</f>
        <v>0</v>
      </c>
      <c r="AL44" s="124">
        <f>AL$21*shipping_manufacturing!$D$28/100</f>
        <v>0</v>
      </c>
      <c r="AM44" s="124">
        <f>AM$21*shipping_manufacturing!$D$28/100</f>
        <v>0</v>
      </c>
      <c r="AN44" s="124">
        <f>AN$21*shipping_manufacturing!$D$28/100</f>
        <v>0</v>
      </c>
      <c r="AO44" s="124">
        <f>AO$21*shipping_manufacturing!$D$28/100</f>
        <v>0</v>
      </c>
      <c r="AP44" s="124">
        <f>AP$21*shipping_manufacturing!$D$28/100</f>
        <v>0</v>
      </c>
      <c r="AQ44" s="124">
        <f>AQ$21*shipping_manufacturing!$D$28/100</f>
        <v>0</v>
      </c>
      <c r="AR44" s="124">
        <f>AR$21*shipping_manufacturing!$D$28/100</f>
        <v>0</v>
      </c>
      <c r="AS44" s="124">
        <f>AS$21*shipping_manufacturing!$D$28/100</f>
        <v>0</v>
      </c>
      <c r="AT44" s="124">
        <f>AT$21*shipping_manufacturing!$D$28/100</f>
        <v>0</v>
      </c>
      <c r="AU44" s="124">
        <f>AU$21*shipping_manufacturing!$D$28/100</f>
        <v>0</v>
      </c>
      <c r="AV44" s="124">
        <f>AV$21*shipping_manufacturing!$D$28/100</f>
        <v>0</v>
      </c>
      <c r="AW44" s="124">
        <f>AW$21*shipping_manufacturing!$D$28/100</f>
        <v>0</v>
      </c>
      <c r="AX44" s="124">
        <f>AX$21*shipping_manufacturing!$D$28/100</f>
        <v>0</v>
      </c>
      <c r="AY44" s="124">
        <f>AY$21*shipping_manufacturing!$D$28/100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D$22*shipping_manufacturing!$E$28/100</f>
        <v>0</v>
      </c>
      <c r="E45" s="110">
        <f>E$22*shipping_manufacturing!$E$28/100</f>
        <v>0</v>
      </c>
      <c r="F45" s="110">
        <f>F$22*shipping_manufacturing!$E$28/100</f>
        <v>0</v>
      </c>
      <c r="G45" s="110">
        <f>G$22*shipping_manufacturing!$E$28/100</f>
        <v>0</v>
      </c>
      <c r="H45" s="110">
        <f>H$22*shipping_manufacturing!$E$28/100</f>
        <v>0</v>
      </c>
      <c r="I45" s="110">
        <f>I$22*shipping_manufacturing!$E$28/100</f>
        <v>0</v>
      </c>
      <c r="J45" s="110">
        <f>J$22*shipping_manufacturing!$E$28/100</f>
        <v>0</v>
      </c>
      <c r="K45" s="110">
        <f>K$22*shipping_manufacturing!$E$28/100</f>
        <v>0</v>
      </c>
      <c r="L45" s="110">
        <f>L$22*shipping_manufacturing!$E$28/100</f>
        <v>0</v>
      </c>
      <c r="M45" s="110">
        <f>M$22*shipping_manufacturing!$E$28/100</f>
        <v>0</v>
      </c>
      <c r="N45" s="110">
        <f>N$22*shipping_manufacturing!$E$28/100</f>
        <v>0</v>
      </c>
      <c r="O45" s="110">
        <f>O$22*shipping_manufacturing!$E$28/100</f>
        <v>0</v>
      </c>
      <c r="P45" s="110">
        <f>P$22*shipping_manufacturing!$E$28/100</f>
        <v>0</v>
      </c>
      <c r="Q45" s="110">
        <f>Q$22*shipping_manufacturing!$E$28/100</f>
        <v>0</v>
      </c>
      <c r="R45" s="110">
        <f>R$22*shipping_manufacturing!$E$28/100</f>
        <v>0</v>
      </c>
      <c r="S45" s="110">
        <f>S$22*shipping_manufacturing!$E$28/100</f>
        <v>0</v>
      </c>
      <c r="T45" s="110">
        <f>T$22*shipping_manufacturing!$E$28/100</f>
        <v>0</v>
      </c>
      <c r="U45" s="110">
        <f>U$22*shipping_manufacturing!$E$28/100</f>
        <v>0</v>
      </c>
      <c r="V45" s="110">
        <f>V$22*shipping_manufacturing!$E$28/100</f>
        <v>0</v>
      </c>
      <c r="W45" s="110">
        <f>W$22*shipping_manufacturing!$E$28/100</f>
        <v>0</v>
      </c>
      <c r="X45" s="110">
        <f>X$22*shipping_manufacturing!$E$28/100</f>
        <v>0</v>
      </c>
      <c r="Y45" s="110">
        <f>Y$22*shipping_manufacturing!$E$28/100</f>
        <v>0</v>
      </c>
      <c r="Z45" s="110">
        <f>Z$22*shipping_manufacturing!$E$28/100</f>
        <v>0</v>
      </c>
      <c r="AA45" s="110">
        <f>AA$22*shipping_manufacturing!$E$28/100</f>
        <v>0</v>
      </c>
      <c r="AB45" s="110">
        <f>AB$22*shipping_manufacturing!$E$28/100</f>
        <v>0</v>
      </c>
      <c r="AC45" s="110">
        <f>AC$22*shipping_manufacturing!$E$28/100</f>
        <v>0</v>
      </c>
      <c r="AD45" s="110">
        <f>AD$22*shipping_manufacturing!$E$28/100</f>
        <v>0</v>
      </c>
      <c r="AE45" s="110">
        <f>AE$22*shipping_manufacturing!$E$28/100</f>
        <v>0</v>
      </c>
      <c r="AF45" s="110">
        <f>AF$22*shipping_manufacturing!$E$28/100</f>
        <v>0</v>
      </c>
      <c r="AG45" s="110">
        <f>AG$22*shipping_manufacturing!$E$28/100</f>
        <v>0</v>
      </c>
      <c r="AH45" s="110">
        <f>AH$22*shipping_manufacturing!$E$28/100</f>
        <v>0</v>
      </c>
      <c r="AI45" s="110">
        <f>AI$22*shipping_manufacturing!$E$28/100</f>
        <v>0</v>
      </c>
      <c r="AJ45" s="110">
        <f>AJ$22*shipping_manufacturing!$E$28/100</f>
        <v>0</v>
      </c>
      <c r="AK45" s="110">
        <f>AK$22*shipping_manufacturing!$E$28/100</f>
        <v>0</v>
      </c>
      <c r="AL45" s="110">
        <f>AL$22*shipping_manufacturing!$E$28/100</f>
        <v>0</v>
      </c>
      <c r="AM45" s="110">
        <f>AM$22*shipping_manufacturing!$E$28/100</f>
        <v>0</v>
      </c>
      <c r="AN45" s="110">
        <f>AN$22*shipping_manufacturing!$E$28/100</f>
        <v>0</v>
      </c>
      <c r="AO45" s="110">
        <f>AO$22*shipping_manufacturing!$E$28/100</f>
        <v>0</v>
      </c>
      <c r="AP45" s="110">
        <f>AP$22*shipping_manufacturing!$E$28/100</f>
        <v>0</v>
      </c>
      <c r="AQ45" s="110">
        <f>AQ$22*shipping_manufacturing!$E$28/100</f>
        <v>0</v>
      </c>
      <c r="AR45" s="110">
        <f>AR$22*shipping_manufacturing!$E$28/100</f>
        <v>0</v>
      </c>
      <c r="AS45" s="110">
        <f>AS$22*shipping_manufacturing!$E$28/100</f>
        <v>0</v>
      </c>
      <c r="AT45" s="110">
        <f>AT$22*shipping_manufacturing!$E$28/100</f>
        <v>0</v>
      </c>
      <c r="AU45" s="110">
        <f>AU$22*shipping_manufacturing!$E$28/100</f>
        <v>0</v>
      </c>
      <c r="AV45" s="110">
        <f>AV$22*shipping_manufacturing!$E$28/100</f>
        <v>0</v>
      </c>
      <c r="AW45" s="110">
        <f>AW$22*shipping_manufacturing!$E$28/100</f>
        <v>0</v>
      </c>
      <c r="AX45" s="110">
        <f>AX$22*shipping_manufacturing!$E$28/100</f>
        <v>0</v>
      </c>
      <c r="AY45" s="110">
        <f>AY$22*shipping_manufacturing!$E$28/100</f>
        <v>0</v>
      </c>
    </row>
    <row r="46" spans="1:52">
      <c r="A46" s="110">
        <v>718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2</v>
      </c>
      <c r="K52" s="110">
        <v>2</v>
      </c>
      <c r="L52" s="110">
        <v>1</v>
      </c>
      <c r="M52" s="110">
        <v>1</v>
      </c>
      <c r="N52" s="110">
        <v>1</v>
      </c>
      <c r="O52" s="110">
        <v>2</v>
      </c>
      <c r="P52" s="110">
        <v>1</v>
      </c>
      <c r="Q52" s="110">
        <v>1</v>
      </c>
      <c r="R52" s="110">
        <v>2</v>
      </c>
      <c r="S52" s="110">
        <v>1</v>
      </c>
      <c r="T52" s="110">
        <v>2</v>
      </c>
      <c r="U52" s="110">
        <v>1</v>
      </c>
      <c r="V52" s="110">
        <v>2</v>
      </c>
      <c r="W52" s="110">
        <v>1</v>
      </c>
      <c r="X52" s="110">
        <v>1</v>
      </c>
      <c r="Y52" s="110">
        <v>1</v>
      </c>
      <c r="Z52" s="110">
        <v>2</v>
      </c>
      <c r="AA52" s="110">
        <v>2</v>
      </c>
      <c r="AB52" s="110">
        <v>1</v>
      </c>
      <c r="AC52" s="110">
        <v>2</v>
      </c>
      <c r="AD52" s="110">
        <v>1</v>
      </c>
      <c r="AE52" s="110">
        <v>1</v>
      </c>
      <c r="AF52" s="110">
        <v>1</v>
      </c>
      <c r="AG52" s="110">
        <v>1</v>
      </c>
      <c r="AH52" s="110">
        <v>3</v>
      </c>
      <c r="AI52" s="110">
        <v>1</v>
      </c>
      <c r="AJ52" s="110">
        <v>1</v>
      </c>
      <c r="AK52" s="110">
        <v>1</v>
      </c>
      <c r="AL52" s="110">
        <v>2</v>
      </c>
      <c r="AM52" s="110">
        <v>1</v>
      </c>
      <c r="AN52" s="110">
        <v>3</v>
      </c>
      <c r="AO52" s="110">
        <v>1</v>
      </c>
      <c r="AP52" s="110">
        <v>2</v>
      </c>
      <c r="AQ52" s="110">
        <v>2</v>
      </c>
      <c r="AR52" s="110">
        <v>1</v>
      </c>
      <c r="AS52" s="110">
        <v>1</v>
      </c>
      <c r="AT52" s="110">
        <v>1</v>
      </c>
      <c r="AU52" s="110">
        <v>1</v>
      </c>
      <c r="AV52" s="110">
        <v>1</v>
      </c>
      <c r="AW52" s="110">
        <v>1</v>
      </c>
      <c r="AX52" s="110">
        <v>1</v>
      </c>
      <c r="AY52" s="110">
        <v>1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10</v>
      </c>
      <c r="E2" s="110"/>
    </row>
    <row r="3" spans="1:52">
      <c r="A3" s="100" t="s">
        <v>286</v>
      </c>
      <c r="B3" s="107">
        <v>913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1340.908554893143</v>
      </c>
      <c r="E7" s="144">
        <v>1340.908554893143</v>
      </c>
      <c r="F7" s="144">
        <v>1340.908554893143</v>
      </c>
      <c r="G7" s="144">
        <v>1340.908554893143</v>
      </c>
      <c r="H7" s="144">
        <v>1340.908554893143</v>
      </c>
      <c r="I7" s="144">
        <v>1340.908554893143</v>
      </c>
      <c r="J7" s="144">
        <v>1340.908554893143</v>
      </c>
      <c r="K7" s="144">
        <v>1340.908554893143</v>
      </c>
      <c r="L7" s="144">
        <v>1340.908554893143</v>
      </c>
      <c r="M7" s="144">
        <v>1340.908554893143</v>
      </c>
      <c r="N7" s="144">
        <v>1340.908554893143</v>
      </c>
      <c r="O7" s="144">
        <v>1340.908554893143</v>
      </c>
      <c r="P7" s="144">
        <v>822.11589852367274</v>
      </c>
      <c r="Q7" s="144">
        <v>1340.908554893143</v>
      </c>
      <c r="R7" s="144">
        <v>1340.908554893143</v>
      </c>
      <c r="S7" s="144">
        <v>1340.908554893143</v>
      </c>
      <c r="T7" s="144">
        <v>1340.908554893143</v>
      </c>
      <c r="U7" s="144">
        <v>1340.908554893143</v>
      </c>
      <c r="V7" s="144">
        <v>1340.908554893143</v>
      </c>
      <c r="W7" s="144">
        <v>1340.908554893143</v>
      </c>
      <c r="X7" s="144">
        <v>1340.908554893143</v>
      </c>
      <c r="Y7" s="144">
        <v>1340.908554893143</v>
      </c>
      <c r="Z7" s="144">
        <v>1340.908554893143</v>
      </c>
      <c r="AA7" s="144">
        <v>1340.908554893143</v>
      </c>
      <c r="AB7" s="144">
        <v>1340.908554893143</v>
      </c>
      <c r="AC7" s="144">
        <v>1340.908554893143</v>
      </c>
      <c r="AD7" s="144">
        <v>1249.4309255809117</v>
      </c>
      <c r="AE7" s="144">
        <v>1340.908554893143</v>
      </c>
      <c r="AF7" s="144">
        <v>1043.5410547911522</v>
      </c>
      <c r="AG7" s="144">
        <v>1043.6752932979141</v>
      </c>
      <c r="AH7" s="144">
        <v>1340.908554893143</v>
      </c>
      <c r="AI7" s="144">
        <v>1340.908554893143</v>
      </c>
      <c r="AJ7" s="144">
        <v>1340.908554893143</v>
      </c>
      <c r="AK7" s="144">
        <v>1340.908554893143</v>
      </c>
      <c r="AL7" s="144">
        <v>1340.908554893143</v>
      </c>
      <c r="AM7" s="144">
        <v>1340.908554893143</v>
      </c>
      <c r="AN7" s="144">
        <v>1340.908554893143</v>
      </c>
      <c r="AO7" s="144">
        <v>1340.908554893143</v>
      </c>
      <c r="AP7" s="144">
        <v>1340.908554893143</v>
      </c>
      <c r="AQ7" s="144">
        <v>1340.908554893143</v>
      </c>
      <c r="AR7" s="144">
        <v>1340.908554893143</v>
      </c>
      <c r="AS7" s="144">
        <v>1045.2314984271104</v>
      </c>
      <c r="AT7" s="144">
        <v>1340.908554893143</v>
      </c>
      <c r="AU7" s="144">
        <v>1340.908554893143</v>
      </c>
      <c r="AV7" s="144">
        <v>1340.908554893143</v>
      </c>
      <c r="AW7" s="144">
        <v>1340.908554893143</v>
      </c>
      <c r="AX7" s="144">
        <v>1259.7270539044864</v>
      </c>
      <c r="AY7" s="144">
        <v>1340.908554893143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427.90855489314299</v>
      </c>
      <c r="E10" s="144">
        <f t="shared" si="0"/>
        <v>427.90855489314299</v>
      </c>
      <c r="F10" s="144">
        <f t="shared" si="0"/>
        <v>427.90855489314299</v>
      </c>
      <c r="G10" s="144">
        <f t="shared" si="0"/>
        <v>427.90855489314299</v>
      </c>
      <c r="H10" s="144">
        <f t="shared" si="0"/>
        <v>427.90855489314299</v>
      </c>
      <c r="I10" s="144">
        <f t="shared" si="0"/>
        <v>427.90855489314299</v>
      </c>
      <c r="J10" s="144">
        <f t="shared" si="0"/>
        <v>427.90855489314299</v>
      </c>
      <c r="K10" s="144">
        <f t="shared" si="0"/>
        <v>427.90855489314299</v>
      </c>
      <c r="L10" s="144">
        <f t="shared" si="0"/>
        <v>427.90855489314299</v>
      </c>
      <c r="M10" s="144">
        <f t="shared" si="0"/>
        <v>427.90855489314299</v>
      </c>
      <c r="N10" s="144">
        <f t="shared" si="0"/>
        <v>427.90855489314299</v>
      </c>
      <c r="O10" s="144">
        <f t="shared" si="0"/>
        <v>427.90855489314299</v>
      </c>
      <c r="P10" s="144">
        <f t="shared" si="0"/>
        <v>0</v>
      </c>
      <c r="Q10" s="144">
        <f t="shared" si="0"/>
        <v>427.90855489314299</v>
      </c>
      <c r="R10" s="144">
        <f t="shared" si="0"/>
        <v>427.90855489314299</v>
      </c>
      <c r="S10" s="144">
        <f t="shared" si="0"/>
        <v>427.90855489314299</v>
      </c>
      <c r="T10" s="144">
        <f t="shared" si="0"/>
        <v>427.90855489314299</v>
      </c>
      <c r="U10" s="144">
        <f t="shared" si="0"/>
        <v>427.90855489314299</v>
      </c>
      <c r="V10" s="144">
        <f t="shared" si="0"/>
        <v>427.90855489314299</v>
      </c>
      <c r="W10" s="144">
        <f t="shared" si="0"/>
        <v>427.90855489314299</v>
      </c>
      <c r="X10" s="144">
        <f t="shared" si="0"/>
        <v>427.90855489314299</v>
      </c>
      <c r="Y10" s="144">
        <f t="shared" si="0"/>
        <v>427.90855489314299</v>
      </c>
      <c r="Z10" s="144">
        <f t="shared" si="0"/>
        <v>427.90855489314299</v>
      </c>
      <c r="AA10" s="144">
        <f t="shared" si="0"/>
        <v>427.90855489314299</v>
      </c>
      <c r="AB10" s="144">
        <f t="shared" si="0"/>
        <v>427.90855489314299</v>
      </c>
      <c r="AC10" s="144">
        <f t="shared" si="0"/>
        <v>1340.908554893143</v>
      </c>
      <c r="AD10" s="144">
        <f t="shared" si="0"/>
        <v>336.43092558091166</v>
      </c>
      <c r="AE10" s="144">
        <f t="shared" si="0"/>
        <v>427.90855489314299</v>
      </c>
      <c r="AF10" s="144">
        <f t="shared" si="0"/>
        <v>130.54105479115219</v>
      </c>
      <c r="AG10" s="144">
        <f t="shared" si="0"/>
        <v>130.6752932979141</v>
      </c>
      <c r="AH10" s="144">
        <f t="shared" si="0"/>
        <v>427.90855489314299</v>
      </c>
      <c r="AI10" s="144">
        <f t="shared" si="0"/>
        <v>427.90855489314299</v>
      </c>
      <c r="AJ10" s="144">
        <f t="shared" si="0"/>
        <v>427.90855489314299</v>
      </c>
      <c r="AK10" s="144">
        <f t="shared" si="0"/>
        <v>427.90855489314299</v>
      </c>
      <c r="AL10" s="144">
        <f t="shared" si="0"/>
        <v>427.90855489314299</v>
      </c>
      <c r="AM10" s="144">
        <f t="shared" si="0"/>
        <v>427.90855489314299</v>
      </c>
      <c r="AN10" s="144">
        <f t="shared" si="0"/>
        <v>427.90855489314299</v>
      </c>
      <c r="AO10" s="144">
        <f t="shared" si="0"/>
        <v>427.90855489314299</v>
      </c>
      <c r="AP10" s="144">
        <f t="shared" si="0"/>
        <v>427.90855489314299</v>
      </c>
      <c r="AQ10" s="144">
        <f t="shared" si="0"/>
        <v>427.90855489314299</v>
      </c>
      <c r="AR10" s="144">
        <f t="shared" si="0"/>
        <v>427.90855489314299</v>
      </c>
      <c r="AS10" s="144">
        <f t="shared" si="0"/>
        <v>132.23149842711041</v>
      </c>
      <c r="AT10" s="144">
        <f t="shared" si="0"/>
        <v>427.90855489314299</v>
      </c>
      <c r="AU10" s="144">
        <f t="shared" si="0"/>
        <v>427.90855489314299</v>
      </c>
      <c r="AV10" s="144">
        <f t="shared" si="0"/>
        <v>427.90855489314299</v>
      </c>
      <c r="AW10" s="144">
        <f t="shared" si="0"/>
        <v>427.90855489314299</v>
      </c>
      <c r="AX10" s="144">
        <f t="shared" si="0"/>
        <v>346.72705390448641</v>
      </c>
      <c r="AY10" s="144">
        <f t="shared" si="0"/>
        <v>427.90855489314299</v>
      </c>
      <c r="AZ10" s="151">
        <f>SUM($D10:$AY10)</f>
        <v>19961.765131513595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913</v>
      </c>
      <c r="D13" s="138">
        <f t="shared" ref="D13:AY13" si="1">D$7-D$10</f>
        <v>913</v>
      </c>
      <c r="E13" s="138">
        <f t="shared" si="1"/>
        <v>913</v>
      </c>
      <c r="F13" s="138">
        <f t="shared" si="1"/>
        <v>913</v>
      </c>
      <c r="G13" s="138">
        <f t="shared" si="1"/>
        <v>913</v>
      </c>
      <c r="H13" s="138">
        <f t="shared" si="1"/>
        <v>913</v>
      </c>
      <c r="I13" s="138">
        <f t="shared" si="1"/>
        <v>913</v>
      </c>
      <c r="J13" s="138">
        <f t="shared" si="1"/>
        <v>913</v>
      </c>
      <c r="K13" s="138">
        <f t="shared" si="1"/>
        <v>913</v>
      </c>
      <c r="L13" s="138">
        <f t="shared" si="1"/>
        <v>913</v>
      </c>
      <c r="M13" s="138">
        <f t="shared" si="1"/>
        <v>913</v>
      </c>
      <c r="N13" s="138">
        <f t="shared" si="1"/>
        <v>913</v>
      </c>
      <c r="O13" s="138">
        <f t="shared" si="1"/>
        <v>913</v>
      </c>
      <c r="P13" s="138">
        <f t="shared" si="1"/>
        <v>822.11589852367274</v>
      </c>
      <c r="Q13" s="138">
        <f t="shared" si="1"/>
        <v>913</v>
      </c>
      <c r="R13" s="138">
        <f t="shared" si="1"/>
        <v>913</v>
      </c>
      <c r="S13" s="138">
        <f t="shared" si="1"/>
        <v>913</v>
      </c>
      <c r="T13" s="138">
        <f t="shared" si="1"/>
        <v>913</v>
      </c>
      <c r="U13" s="138">
        <f t="shared" si="1"/>
        <v>913</v>
      </c>
      <c r="V13" s="138">
        <f t="shared" si="1"/>
        <v>913</v>
      </c>
      <c r="W13" s="138">
        <f t="shared" si="1"/>
        <v>913</v>
      </c>
      <c r="X13" s="138">
        <f t="shared" si="1"/>
        <v>913</v>
      </c>
      <c r="Y13" s="138">
        <f t="shared" si="1"/>
        <v>913</v>
      </c>
      <c r="Z13" s="138">
        <f t="shared" si="1"/>
        <v>913</v>
      </c>
      <c r="AA13" s="138">
        <f t="shared" si="1"/>
        <v>913</v>
      </c>
      <c r="AB13" s="138">
        <f t="shared" si="1"/>
        <v>913</v>
      </c>
      <c r="AC13" s="138">
        <f t="shared" si="1"/>
        <v>0</v>
      </c>
      <c r="AD13" s="138">
        <f t="shared" si="1"/>
        <v>913</v>
      </c>
      <c r="AE13" s="138">
        <f t="shared" si="1"/>
        <v>913</v>
      </c>
      <c r="AF13" s="138">
        <f t="shared" si="1"/>
        <v>913</v>
      </c>
      <c r="AG13" s="138">
        <f t="shared" si="1"/>
        <v>913</v>
      </c>
      <c r="AH13" s="138">
        <f t="shared" si="1"/>
        <v>913</v>
      </c>
      <c r="AI13" s="138">
        <f t="shared" si="1"/>
        <v>913</v>
      </c>
      <c r="AJ13" s="138">
        <f t="shared" si="1"/>
        <v>913</v>
      </c>
      <c r="AK13" s="138">
        <f t="shared" si="1"/>
        <v>913</v>
      </c>
      <c r="AL13" s="138">
        <f t="shared" si="1"/>
        <v>913</v>
      </c>
      <c r="AM13" s="138">
        <f t="shared" si="1"/>
        <v>913</v>
      </c>
      <c r="AN13" s="138">
        <f t="shared" si="1"/>
        <v>913</v>
      </c>
      <c r="AO13" s="138">
        <f t="shared" si="1"/>
        <v>913</v>
      </c>
      <c r="AP13" s="138">
        <f t="shared" si="1"/>
        <v>913</v>
      </c>
      <c r="AQ13" s="138">
        <f t="shared" si="1"/>
        <v>913</v>
      </c>
      <c r="AR13" s="138">
        <f t="shared" si="1"/>
        <v>913</v>
      </c>
      <c r="AS13" s="138">
        <f t="shared" si="1"/>
        <v>913</v>
      </c>
      <c r="AT13" s="138">
        <f t="shared" si="1"/>
        <v>913</v>
      </c>
      <c r="AU13" s="138">
        <f t="shared" si="1"/>
        <v>913</v>
      </c>
      <c r="AV13" s="138">
        <f t="shared" si="1"/>
        <v>913</v>
      </c>
      <c r="AW13" s="138">
        <f t="shared" si="1"/>
        <v>913</v>
      </c>
      <c r="AX13" s="138">
        <f t="shared" si="1"/>
        <v>913</v>
      </c>
      <c r="AY13" s="138">
        <f t="shared" si="1"/>
        <v>913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913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 t="s">
        <v>339</v>
      </c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shipping_manufacturing!$E$19/100</f>
        <v>0.5</v>
      </c>
      <c r="C21" s="156" t="s">
        <v>293</v>
      </c>
      <c r="D21" s="106">
        <f>IF(C$20="Yes",0,SUM(C$13:C$16)*$B$21)</f>
        <v>456.5</v>
      </c>
      <c r="E21" s="106">
        <f t="shared" ref="E21:AY21" si="3">IF(D$20="Yes",0,SUM(D$13:D$16)*$B$21)</f>
        <v>456.5</v>
      </c>
      <c r="F21" s="106">
        <f t="shared" si="3"/>
        <v>456.5</v>
      </c>
      <c r="G21" s="106">
        <f t="shared" si="3"/>
        <v>456.5</v>
      </c>
      <c r="H21" s="106">
        <f t="shared" si="3"/>
        <v>456.5</v>
      </c>
      <c r="I21" s="106">
        <f t="shared" si="3"/>
        <v>456.5</v>
      </c>
      <c r="J21" s="106">
        <f t="shared" si="3"/>
        <v>456.5</v>
      </c>
      <c r="K21" s="106">
        <f t="shared" si="3"/>
        <v>456.5</v>
      </c>
      <c r="L21" s="106">
        <f t="shared" si="3"/>
        <v>456.5</v>
      </c>
      <c r="M21" s="106">
        <f t="shared" si="3"/>
        <v>456.5</v>
      </c>
      <c r="N21" s="106">
        <f t="shared" si="3"/>
        <v>456.5</v>
      </c>
      <c r="O21" s="106">
        <f t="shared" si="3"/>
        <v>456.5</v>
      </c>
      <c r="P21" s="106">
        <f t="shared" si="3"/>
        <v>456.5</v>
      </c>
      <c r="Q21" s="106">
        <f t="shared" si="3"/>
        <v>411.05794926183637</v>
      </c>
      <c r="R21" s="106">
        <f t="shared" si="3"/>
        <v>456.5</v>
      </c>
      <c r="S21" s="106">
        <f t="shared" si="3"/>
        <v>456.5</v>
      </c>
      <c r="T21" s="106">
        <f t="shared" si="3"/>
        <v>456.5</v>
      </c>
      <c r="U21" s="106">
        <f t="shared" si="3"/>
        <v>456.5</v>
      </c>
      <c r="V21" s="106">
        <f t="shared" si="3"/>
        <v>456.5</v>
      </c>
      <c r="W21" s="106">
        <f t="shared" si="3"/>
        <v>456.5</v>
      </c>
      <c r="X21" s="106">
        <f t="shared" si="3"/>
        <v>456.5</v>
      </c>
      <c r="Y21" s="106">
        <f t="shared" si="3"/>
        <v>456.5</v>
      </c>
      <c r="Z21" s="106">
        <f t="shared" si="3"/>
        <v>456.5</v>
      </c>
      <c r="AA21" s="106">
        <f t="shared" si="3"/>
        <v>456.5</v>
      </c>
      <c r="AB21" s="106">
        <f t="shared" si="3"/>
        <v>456.5</v>
      </c>
      <c r="AC21" s="106">
        <f t="shared" si="3"/>
        <v>0</v>
      </c>
      <c r="AD21" s="106">
        <f t="shared" si="3"/>
        <v>456.5</v>
      </c>
      <c r="AE21" s="106">
        <f t="shared" si="3"/>
        <v>456.5</v>
      </c>
      <c r="AF21" s="106">
        <f t="shared" si="3"/>
        <v>456.5</v>
      </c>
      <c r="AG21" s="106">
        <f t="shared" si="3"/>
        <v>456.5</v>
      </c>
      <c r="AH21" s="106">
        <f t="shared" si="3"/>
        <v>456.5</v>
      </c>
      <c r="AI21" s="106">
        <f t="shared" si="3"/>
        <v>456.5</v>
      </c>
      <c r="AJ21" s="106">
        <f t="shared" si="3"/>
        <v>456.5</v>
      </c>
      <c r="AK21" s="106">
        <f t="shared" si="3"/>
        <v>456.5</v>
      </c>
      <c r="AL21" s="106">
        <f t="shared" si="3"/>
        <v>456.5</v>
      </c>
      <c r="AM21" s="106">
        <f t="shared" si="3"/>
        <v>456.5</v>
      </c>
      <c r="AN21" s="106">
        <f t="shared" si="3"/>
        <v>456.5</v>
      </c>
      <c r="AO21" s="106">
        <f t="shared" si="3"/>
        <v>456.5</v>
      </c>
      <c r="AP21" s="106">
        <f t="shared" si="3"/>
        <v>456.5</v>
      </c>
      <c r="AQ21" s="106">
        <f t="shared" si="3"/>
        <v>456.5</v>
      </c>
      <c r="AR21" s="106">
        <f t="shared" si="3"/>
        <v>456.5</v>
      </c>
      <c r="AS21" s="106">
        <f t="shared" si="3"/>
        <v>456.5</v>
      </c>
      <c r="AT21" s="106">
        <f t="shared" si="3"/>
        <v>456.5</v>
      </c>
      <c r="AU21" s="106">
        <f t="shared" si="3"/>
        <v>456.5</v>
      </c>
      <c r="AV21" s="106">
        <f t="shared" si="3"/>
        <v>456.5</v>
      </c>
      <c r="AW21" s="106">
        <f t="shared" si="3"/>
        <v>456.5</v>
      </c>
      <c r="AX21" s="106">
        <f t="shared" si="3"/>
        <v>456.5</v>
      </c>
      <c r="AY21" s="106">
        <f t="shared" si="3"/>
        <v>456.5</v>
      </c>
      <c r="AZ21" s="157">
        <f>SUM($D21:$AY21)</f>
        <v>21410.057949261834</v>
      </c>
    </row>
    <row r="22" spans="1:52" s="110" customFormat="1">
      <c r="A22" s="158" t="s">
        <v>123</v>
      </c>
      <c r="B22" s="159">
        <f>1-$B$21</f>
        <v>0.5</v>
      </c>
      <c r="C22" s="159" t="s">
        <v>293</v>
      </c>
      <c r="D22" s="114">
        <f>IF(C$20="Yes",0,SUM(C$13:C$16)*$B$22)</f>
        <v>456.5</v>
      </c>
      <c r="E22" s="114">
        <f t="shared" ref="E22:AY22" si="4">IF(D$20="Yes",0,SUM(D$13:D$16)*$B$22)</f>
        <v>456.5</v>
      </c>
      <c r="F22" s="114">
        <f t="shared" si="4"/>
        <v>456.5</v>
      </c>
      <c r="G22" s="114">
        <f t="shared" si="4"/>
        <v>456.5</v>
      </c>
      <c r="H22" s="114">
        <f t="shared" si="4"/>
        <v>456.5</v>
      </c>
      <c r="I22" s="114">
        <f t="shared" si="4"/>
        <v>456.5</v>
      </c>
      <c r="J22" s="114">
        <f t="shared" si="4"/>
        <v>456.5</v>
      </c>
      <c r="K22" s="114">
        <f t="shared" si="4"/>
        <v>456.5</v>
      </c>
      <c r="L22" s="114">
        <f t="shared" si="4"/>
        <v>456.5</v>
      </c>
      <c r="M22" s="114">
        <f t="shared" si="4"/>
        <v>456.5</v>
      </c>
      <c r="N22" s="114">
        <f t="shared" si="4"/>
        <v>456.5</v>
      </c>
      <c r="O22" s="114">
        <f t="shared" si="4"/>
        <v>456.5</v>
      </c>
      <c r="P22" s="114">
        <f t="shared" si="4"/>
        <v>456.5</v>
      </c>
      <c r="Q22" s="114">
        <f t="shared" si="4"/>
        <v>411.05794926183637</v>
      </c>
      <c r="R22" s="114">
        <f t="shared" si="4"/>
        <v>456.5</v>
      </c>
      <c r="S22" s="114">
        <f t="shared" si="4"/>
        <v>456.5</v>
      </c>
      <c r="T22" s="114">
        <f t="shared" si="4"/>
        <v>456.5</v>
      </c>
      <c r="U22" s="114">
        <f t="shared" si="4"/>
        <v>456.5</v>
      </c>
      <c r="V22" s="114">
        <f t="shared" si="4"/>
        <v>456.5</v>
      </c>
      <c r="W22" s="114">
        <f t="shared" si="4"/>
        <v>456.5</v>
      </c>
      <c r="X22" s="114">
        <f t="shared" si="4"/>
        <v>456.5</v>
      </c>
      <c r="Y22" s="114">
        <f t="shared" si="4"/>
        <v>456.5</v>
      </c>
      <c r="Z22" s="114">
        <f t="shared" si="4"/>
        <v>456.5</v>
      </c>
      <c r="AA22" s="114">
        <f t="shared" si="4"/>
        <v>456.5</v>
      </c>
      <c r="AB22" s="114">
        <f t="shared" si="4"/>
        <v>456.5</v>
      </c>
      <c r="AC22" s="114">
        <f t="shared" si="4"/>
        <v>0</v>
      </c>
      <c r="AD22" s="114">
        <f t="shared" si="4"/>
        <v>456.5</v>
      </c>
      <c r="AE22" s="114">
        <f t="shared" si="4"/>
        <v>456.5</v>
      </c>
      <c r="AF22" s="114">
        <f t="shared" si="4"/>
        <v>456.5</v>
      </c>
      <c r="AG22" s="114">
        <f t="shared" si="4"/>
        <v>456.5</v>
      </c>
      <c r="AH22" s="114">
        <f t="shared" si="4"/>
        <v>456.5</v>
      </c>
      <c r="AI22" s="114">
        <f t="shared" si="4"/>
        <v>456.5</v>
      </c>
      <c r="AJ22" s="114">
        <f t="shared" si="4"/>
        <v>456.5</v>
      </c>
      <c r="AK22" s="114">
        <f t="shared" si="4"/>
        <v>456.5</v>
      </c>
      <c r="AL22" s="114">
        <f t="shared" si="4"/>
        <v>456.5</v>
      </c>
      <c r="AM22" s="114">
        <f t="shared" si="4"/>
        <v>456.5</v>
      </c>
      <c r="AN22" s="114">
        <f t="shared" si="4"/>
        <v>456.5</v>
      </c>
      <c r="AO22" s="114">
        <f t="shared" si="4"/>
        <v>456.5</v>
      </c>
      <c r="AP22" s="114">
        <f t="shared" si="4"/>
        <v>456.5</v>
      </c>
      <c r="AQ22" s="114">
        <f t="shared" si="4"/>
        <v>456.5</v>
      </c>
      <c r="AR22" s="114">
        <f t="shared" si="4"/>
        <v>456.5</v>
      </c>
      <c r="AS22" s="114">
        <f t="shared" si="4"/>
        <v>456.5</v>
      </c>
      <c r="AT22" s="114">
        <f t="shared" si="4"/>
        <v>456.5</v>
      </c>
      <c r="AU22" s="114">
        <f t="shared" si="4"/>
        <v>456.5</v>
      </c>
      <c r="AV22" s="114">
        <f t="shared" si="4"/>
        <v>456.5</v>
      </c>
      <c r="AW22" s="114">
        <f t="shared" si="4"/>
        <v>456.5</v>
      </c>
      <c r="AX22" s="114">
        <f t="shared" si="4"/>
        <v>456.5</v>
      </c>
      <c r="AY22" s="114">
        <f t="shared" si="4"/>
        <v>456.5</v>
      </c>
      <c r="AZ22" s="141">
        <f t="shared" ref="AZ22:AZ30" si="5">SUM($D22:$AY22)</f>
        <v>21410.057949261834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913000</v>
      </c>
      <c r="E23" s="100">
        <f t="shared" ref="E23:AY23" si="6">E$21*$B$23</f>
        <v>913000</v>
      </c>
      <c r="F23" s="100">
        <f t="shared" si="6"/>
        <v>913000</v>
      </c>
      <c r="G23" s="100">
        <f t="shared" si="6"/>
        <v>913000</v>
      </c>
      <c r="H23" s="100">
        <f t="shared" si="6"/>
        <v>913000</v>
      </c>
      <c r="I23" s="100">
        <f t="shared" si="6"/>
        <v>913000</v>
      </c>
      <c r="J23" s="100">
        <f t="shared" si="6"/>
        <v>913000</v>
      </c>
      <c r="K23" s="100">
        <f t="shared" si="6"/>
        <v>913000</v>
      </c>
      <c r="L23" s="100">
        <f t="shared" si="6"/>
        <v>913000</v>
      </c>
      <c r="M23" s="100">
        <f t="shared" si="6"/>
        <v>913000</v>
      </c>
      <c r="N23" s="100">
        <f t="shared" si="6"/>
        <v>913000</v>
      </c>
      <c r="O23" s="100">
        <f t="shared" si="6"/>
        <v>913000</v>
      </c>
      <c r="P23" s="100">
        <f t="shared" si="6"/>
        <v>913000</v>
      </c>
      <c r="Q23" s="100">
        <f t="shared" si="6"/>
        <v>822115.89852367272</v>
      </c>
      <c r="R23" s="100">
        <f t="shared" si="6"/>
        <v>913000</v>
      </c>
      <c r="S23" s="100">
        <f t="shared" si="6"/>
        <v>913000</v>
      </c>
      <c r="T23" s="100">
        <f t="shared" si="6"/>
        <v>913000</v>
      </c>
      <c r="U23" s="100">
        <f t="shared" si="6"/>
        <v>913000</v>
      </c>
      <c r="V23" s="100">
        <f t="shared" si="6"/>
        <v>913000</v>
      </c>
      <c r="W23" s="100">
        <f t="shared" si="6"/>
        <v>913000</v>
      </c>
      <c r="X23" s="100">
        <f t="shared" si="6"/>
        <v>913000</v>
      </c>
      <c r="Y23" s="100">
        <f t="shared" si="6"/>
        <v>913000</v>
      </c>
      <c r="Z23" s="100">
        <f t="shared" si="6"/>
        <v>913000</v>
      </c>
      <c r="AA23" s="100">
        <f t="shared" si="6"/>
        <v>913000</v>
      </c>
      <c r="AB23" s="100">
        <f t="shared" si="6"/>
        <v>913000</v>
      </c>
      <c r="AC23" s="100">
        <f t="shared" si="6"/>
        <v>0</v>
      </c>
      <c r="AD23" s="100">
        <f t="shared" si="6"/>
        <v>913000</v>
      </c>
      <c r="AE23" s="100">
        <f t="shared" si="6"/>
        <v>913000</v>
      </c>
      <c r="AF23" s="100">
        <f t="shared" si="6"/>
        <v>913000</v>
      </c>
      <c r="AG23" s="100">
        <f t="shared" si="6"/>
        <v>913000</v>
      </c>
      <c r="AH23" s="100">
        <f t="shared" si="6"/>
        <v>913000</v>
      </c>
      <c r="AI23" s="100">
        <f t="shared" si="6"/>
        <v>913000</v>
      </c>
      <c r="AJ23" s="100">
        <f t="shared" si="6"/>
        <v>913000</v>
      </c>
      <c r="AK23" s="100">
        <f t="shared" si="6"/>
        <v>913000</v>
      </c>
      <c r="AL23" s="100">
        <f t="shared" si="6"/>
        <v>913000</v>
      </c>
      <c r="AM23" s="100">
        <f t="shared" si="6"/>
        <v>913000</v>
      </c>
      <c r="AN23" s="100">
        <f t="shared" si="6"/>
        <v>913000</v>
      </c>
      <c r="AO23" s="100">
        <f t="shared" si="6"/>
        <v>913000</v>
      </c>
      <c r="AP23" s="100">
        <f t="shared" si="6"/>
        <v>913000</v>
      </c>
      <c r="AQ23" s="100">
        <f t="shared" si="6"/>
        <v>913000</v>
      </c>
      <c r="AR23" s="100">
        <f t="shared" si="6"/>
        <v>913000</v>
      </c>
      <c r="AS23" s="100">
        <f t="shared" si="6"/>
        <v>913000</v>
      </c>
      <c r="AT23" s="100">
        <f t="shared" si="6"/>
        <v>913000</v>
      </c>
      <c r="AU23" s="100">
        <f t="shared" si="6"/>
        <v>913000</v>
      </c>
      <c r="AV23" s="100">
        <f t="shared" si="6"/>
        <v>913000</v>
      </c>
      <c r="AW23" s="100">
        <f t="shared" si="6"/>
        <v>913000</v>
      </c>
      <c r="AX23" s="100">
        <f t="shared" si="6"/>
        <v>913000</v>
      </c>
      <c r="AY23" s="100">
        <f t="shared" si="6"/>
        <v>913000</v>
      </c>
      <c r="AZ23" s="139">
        <f t="shared" si="5"/>
        <v>42820115.898523673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456500</v>
      </c>
      <c r="E24" s="106">
        <f t="shared" ref="E24:AY24" si="7">E$22*$B$24</f>
        <v>456500</v>
      </c>
      <c r="F24" s="106">
        <f t="shared" si="7"/>
        <v>456500</v>
      </c>
      <c r="G24" s="106">
        <f t="shared" si="7"/>
        <v>456500</v>
      </c>
      <c r="H24" s="106">
        <f t="shared" si="7"/>
        <v>456500</v>
      </c>
      <c r="I24" s="106">
        <f t="shared" si="7"/>
        <v>456500</v>
      </c>
      <c r="J24" s="106">
        <f t="shared" si="7"/>
        <v>456500</v>
      </c>
      <c r="K24" s="106">
        <f t="shared" si="7"/>
        <v>456500</v>
      </c>
      <c r="L24" s="106">
        <f t="shared" si="7"/>
        <v>456500</v>
      </c>
      <c r="M24" s="106">
        <f t="shared" si="7"/>
        <v>456500</v>
      </c>
      <c r="N24" s="106">
        <f t="shared" si="7"/>
        <v>456500</v>
      </c>
      <c r="O24" s="106">
        <f t="shared" si="7"/>
        <v>456500</v>
      </c>
      <c r="P24" s="106">
        <f t="shared" si="7"/>
        <v>456500</v>
      </c>
      <c r="Q24" s="106">
        <f t="shared" si="7"/>
        <v>411057.94926183636</v>
      </c>
      <c r="R24" s="106">
        <f t="shared" si="7"/>
        <v>456500</v>
      </c>
      <c r="S24" s="106">
        <f t="shared" si="7"/>
        <v>456500</v>
      </c>
      <c r="T24" s="106">
        <f t="shared" si="7"/>
        <v>456500</v>
      </c>
      <c r="U24" s="106">
        <f t="shared" si="7"/>
        <v>456500</v>
      </c>
      <c r="V24" s="106">
        <f t="shared" si="7"/>
        <v>456500</v>
      </c>
      <c r="W24" s="106">
        <f t="shared" si="7"/>
        <v>456500</v>
      </c>
      <c r="X24" s="106">
        <f t="shared" si="7"/>
        <v>456500</v>
      </c>
      <c r="Y24" s="106">
        <f t="shared" si="7"/>
        <v>456500</v>
      </c>
      <c r="Z24" s="106">
        <f t="shared" si="7"/>
        <v>456500</v>
      </c>
      <c r="AA24" s="106">
        <f t="shared" si="7"/>
        <v>456500</v>
      </c>
      <c r="AB24" s="106">
        <f t="shared" si="7"/>
        <v>456500</v>
      </c>
      <c r="AC24" s="106">
        <f t="shared" si="7"/>
        <v>0</v>
      </c>
      <c r="AD24" s="106">
        <f t="shared" si="7"/>
        <v>456500</v>
      </c>
      <c r="AE24" s="106">
        <f t="shared" si="7"/>
        <v>456500</v>
      </c>
      <c r="AF24" s="106">
        <f t="shared" si="7"/>
        <v>456500</v>
      </c>
      <c r="AG24" s="106">
        <f t="shared" si="7"/>
        <v>456500</v>
      </c>
      <c r="AH24" s="106">
        <f t="shared" si="7"/>
        <v>456500</v>
      </c>
      <c r="AI24" s="106">
        <f t="shared" si="7"/>
        <v>456500</v>
      </c>
      <c r="AJ24" s="106">
        <f t="shared" si="7"/>
        <v>456500</v>
      </c>
      <c r="AK24" s="106">
        <f t="shared" si="7"/>
        <v>456500</v>
      </c>
      <c r="AL24" s="106">
        <f t="shared" si="7"/>
        <v>456500</v>
      </c>
      <c r="AM24" s="106">
        <f t="shared" si="7"/>
        <v>456500</v>
      </c>
      <c r="AN24" s="106">
        <f t="shared" si="7"/>
        <v>456500</v>
      </c>
      <c r="AO24" s="106">
        <f t="shared" si="7"/>
        <v>456500</v>
      </c>
      <c r="AP24" s="106">
        <f t="shared" si="7"/>
        <v>456500</v>
      </c>
      <c r="AQ24" s="106">
        <f t="shared" si="7"/>
        <v>456500</v>
      </c>
      <c r="AR24" s="106">
        <f t="shared" si="7"/>
        <v>456500</v>
      </c>
      <c r="AS24" s="106">
        <f t="shared" si="7"/>
        <v>456500</v>
      </c>
      <c r="AT24" s="106">
        <f t="shared" si="7"/>
        <v>456500</v>
      </c>
      <c r="AU24" s="106">
        <f t="shared" si="7"/>
        <v>456500</v>
      </c>
      <c r="AV24" s="106">
        <f t="shared" si="7"/>
        <v>456500</v>
      </c>
      <c r="AW24" s="106">
        <f t="shared" si="7"/>
        <v>456500</v>
      </c>
      <c r="AX24" s="106">
        <f t="shared" si="7"/>
        <v>456500</v>
      </c>
      <c r="AY24" s="106">
        <f t="shared" si="7"/>
        <v>456500</v>
      </c>
      <c r="AZ24" s="141">
        <f t="shared" si="5"/>
        <v>21410057.949261837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29</v>
      </c>
      <c r="D27" s="124">
        <f>C$27-C$28+C$29</f>
        <v>0</v>
      </c>
      <c r="E27" s="124">
        <f t="shared" ref="E27:AY27" si="8">D27-D28+D29</f>
        <v>29</v>
      </c>
      <c r="F27" s="124">
        <f t="shared" si="8"/>
        <v>0</v>
      </c>
      <c r="G27" s="124">
        <f t="shared" si="8"/>
        <v>29</v>
      </c>
      <c r="H27" s="124">
        <f t="shared" si="8"/>
        <v>0</v>
      </c>
      <c r="I27" s="124">
        <f t="shared" si="8"/>
        <v>29</v>
      </c>
      <c r="J27" s="124">
        <f t="shared" si="8"/>
        <v>0</v>
      </c>
      <c r="K27" s="124">
        <f t="shared" si="8"/>
        <v>29</v>
      </c>
      <c r="L27" s="124">
        <f t="shared" si="8"/>
        <v>0</v>
      </c>
      <c r="M27" s="124">
        <f t="shared" si="8"/>
        <v>29</v>
      </c>
      <c r="N27" s="124">
        <f t="shared" si="8"/>
        <v>0</v>
      </c>
      <c r="O27" s="124">
        <f t="shared" si="8"/>
        <v>29</v>
      </c>
      <c r="P27" s="124">
        <f t="shared" si="8"/>
        <v>0</v>
      </c>
      <c r="Q27" s="124">
        <f t="shared" si="8"/>
        <v>29</v>
      </c>
      <c r="R27" s="124">
        <f t="shared" si="8"/>
        <v>1</v>
      </c>
      <c r="S27" s="124">
        <f t="shared" si="8"/>
        <v>28</v>
      </c>
      <c r="T27" s="124">
        <f t="shared" si="8"/>
        <v>1</v>
      </c>
      <c r="U27" s="124">
        <f t="shared" si="8"/>
        <v>28</v>
      </c>
      <c r="V27" s="124">
        <f t="shared" si="8"/>
        <v>1</v>
      </c>
      <c r="W27" s="124">
        <f t="shared" si="8"/>
        <v>28</v>
      </c>
      <c r="X27" s="124">
        <f t="shared" si="8"/>
        <v>1</v>
      </c>
      <c r="Y27" s="124">
        <f t="shared" si="8"/>
        <v>28</v>
      </c>
      <c r="Z27" s="124">
        <f t="shared" si="8"/>
        <v>1</v>
      </c>
      <c r="AA27" s="124">
        <f t="shared" si="8"/>
        <v>28</v>
      </c>
      <c r="AB27" s="124">
        <f t="shared" si="8"/>
        <v>1</v>
      </c>
      <c r="AC27" s="124">
        <f t="shared" si="8"/>
        <v>28</v>
      </c>
      <c r="AD27" s="124">
        <f t="shared" si="8"/>
        <v>29</v>
      </c>
      <c r="AE27" s="124">
        <f t="shared" si="8"/>
        <v>0</v>
      </c>
      <c r="AF27" s="124">
        <f t="shared" si="8"/>
        <v>29</v>
      </c>
      <c r="AG27" s="124">
        <f t="shared" si="8"/>
        <v>0</v>
      </c>
      <c r="AH27" s="124">
        <f t="shared" si="8"/>
        <v>29</v>
      </c>
      <c r="AI27" s="124">
        <f t="shared" si="8"/>
        <v>0</v>
      </c>
      <c r="AJ27" s="124">
        <f t="shared" si="8"/>
        <v>29</v>
      </c>
      <c r="AK27" s="124">
        <f t="shared" si="8"/>
        <v>0</v>
      </c>
      <c r="AL27" s="124">
        <f t="shared" si="8"/>
        <v>29</v>
      </c>
      <c r="AM27" s="124">
        <f t="shared" si="8"/>
        <v>0</v>
      </c>
      <c r="AN27" s="124">
        <f t="shared" si="8"/>
        <v>29</v>
      </c>
      <c r="AO27" s="124">
        <f t="shared" si="8"/>
        <v>0</v>
      </c>
      <c r="AP27" s="124">
        <f t="shared" si="8"/>
        <v>29</v>
      </c>
      <c r="AQ27" s="124">
        <f t="shared" si="8"/>
        <v>0</v>
      </c>
      <c r="AR27" s="124">
        <f t="shared" si="8"/>
        <v>29</v>
      </c>
      <c r="AS27" s="124">
        <f t="shared" si="8"/>
        <v>0</v>
      </c>
      <c r="AT27" s="124">
        <f t="shared" si="8"/>
        <v>29</v>
      </c>
      <c r="AU27" s="124">
        <f t="shared" si="8"/>
        <v>0</v>
      </c>
      <c r="AV27" s="124">
        <f t="shared" si="8"/>
        <v>29</v>
      </c>
      <c r="AW27" s="124">
        <f t="shared" si="8"/>
        <v>0</v>
      </c>
      <c r="AX27" s="124">
        <f t="shared" si="8"/>
        <v>29</v>
      </c>
      <c r="AY27" s="164">
        <f t="shared" si="8"/>
        <v>0</v>
      </c>
      <c r="AZ27" s="106"/>
    </row>
    <row r="28" spans="1:52">
      <c r="B28" s="165" t="s">
        <v>310</v>
      </c>
      <c r="C28" s="110">
        <v>29</v>
      </c>
      <c r="D28" s="110">
        <v>0</v>
      </c>
      <c r="E28" s="110">
        <v>29</v>
      </c>
      <c r="F28" s="110">
        <v>0</v>
      </c>
      <c r="G28" s="110">
        <v>29</v>
      </c>
      <c r="H28" s="110">
        <v>0</v>
      </c>
      <c r="I28" s="110">
        <v>29</v>
      </c>
      <c r="J28" s="110">
        <v>0</v>
      </c>
      <c r="K28" s="110">
        <v>29</v>
      </c>
      <c r="L28" s="110">
        <v>0</v>
      </c>
      <c r="M28" s="110">
        <v>29</v>
      </c>
      <c r="N28" s="110">
        <v>0</v>
      </c>
      <c r="O28" s="110">
        <v>29</v>
      </c>
      <c r="P28" s="110">
        <v>0</v>
      </c>
      <c r="Q28" s="110">
        <v>28</v>
      </c>
      <c r="R28" s="110">
        <v>1</v>
      </c>
      <c r="S28" s="110">
        <v>28</v>
      </c>
      <c r="T28" s="110">
        <v>1</v>
      </c>
      <c r="U28" s="110">
        <v>28</v>
      </c>
      <c r="V28" s="110">
        <v>1</v>
      </c>
      <c r="W28" s="110">
        <v>28</v>
      </c>
      <c r="X28" s="110">
        <v>1</v>
      </c>
      <c r="Y28" s="110">
        <v>28</v>
      </c>
      <c r="Z28" s="110">
        <v>1</v>
      </c>
      <c r="AA28" s="110">
        <v>28</v>
      </c>
      <c r="AB28" s="110">
        <v>1</v>
      </c>
      <c r="AC28" s="110">
        <v>0</v>
      </c>
      <c r="AD28" s="110">
        <v>29</v>
      </c>
      <c r="AE28" s="110">
        <v>0</v>
      </c>
      <c r="AF28" s="110">
        <v>29</v>
      </c>
      <c r="AG28" s="110">
        <v>0</v>
      </c>
      <c r="AH28" s="110">
        <v>29</v>
      </c>
      <c r="AI28" s="110">
        <v>0</v>
      </c>
      <c r="AJ28" s="110">
        <v>29</v>
      </c>
      <c r="AK28" s="110">
        <v>0</v>
      </c>
      <c r="AL28" s="110">
        <v>29</v>
      </c>
      <c r="AM28" s="110">
        <v>0</v>
      </c>
      <c r="AN28" s="110">
        <v>29</v>
      </c>
      <c r="AO28" s="110">
        <v>0</v>
      </c>
      <c r="AP28" s="110">
        <v>29</v>
      </c>
      <c r="AQ28" s="110">
        <v>0</v>
      </c>
      <c r="AR28" s="110">
        <v>29</v>
      </c>
      <c r="AS28" s="110">
        <v>0</v>
      </c>
      <c r="AT28" s="110">
        <v>29</v>
      </c>
      <c r="AU28" s="110">
        <v>0</v>
      </c>
      <c r="AV28" s="110">
        <v>29</v>
      </c>
      <c r="AW28" s="110">
        <v>0</v>
      </c>
      <c r="AX28" s="110">
        <v>29</v>
      </c>
      <c r="AY28" s="166">
        <v>0</v>
      </c>
      <c r="AZ28" s="106"/>
    </row>
    <row r="29" spans="1:52">
      <c r="B29" s="136" t="s">
        <v>311</v>
      </c>
      <c r="C29" s="125">
        <v>0</v>
      </c>
      <c r="D29" s="125">
        <f>C$28</f>
        <v>29</v>
      </c>
      <c r="E29" s="125">
        <f t="shared" ref="E29:AY29" si="9">D$28</f>
        <v>0</v>
      </c>
      <c r="F29" s="125">
        <f t="shared" si="9"/>
        <v>29</v>
      </c>
      <c r="G29" s="125">
        <f t="shared" si="9"/>
        <v>0</v>
      </c>
      <c r="H29" s="125">
        <f t="shared" si="9"/>
        <v>29</v>
      </c>
      <c r="I29" s="125">
        <f t="shared" si="9"/>
        <v>0</v>
      </c>
      <c r="J29" s="125">
        <f t="shared" si="9"/>
        <v>29</v>
      </c>
      <c r="K29" s="125">
        <f t="shared" si="9"/>
        <v>0</v>
      </c>
      <c r="L29" s="125">
        <f t="shared" si="9"/>
        <v>29</v>
      </c>
      <c r="M29" s="125">
        <f t="shared" si="9"/>
        <v>0</v>
      </c>
      <c r="N29" s="125">
        <f t="shared" si="9"/>
        <v>29</v>
      </c>
      <c r="O29" s="125">
        <f t="shared" si="9"/>
        <v>0</v>
      </c>
      <c r="P29" s="125">
        <f t="shared" si="9"/>
        <v>29</v>
      </c>
      <c r="Q29" s="125">
        <f t="shared" si="9"/>
        <v>0</v>
      </c>
      <c r="R29" s="125">
        <f t="shared" si="9"/>
        <v>28</v>
      </c>
      <c r="S29" s="125">
        <f t="shared" si="9"/>
        <v>1</v>
      </c>
      <c r="T29" s="125">
        <f t="shared" si="9"/>
        <v>28</v>
      </c>
      <c r="U29" s="125">
        <f t="shared" si="9"/>
        <v>1</v>
      </c>
      <c r="V29" s="125">
        <f t="shared" si="9"/>
        <v>28</v>
      </c>
      <c r="W29" s="125">
        <f t="shared" si="9"/>
        <v>1</v>
      </c>
      <c r="X29" s="125">
        <f t="shared" si="9"/>
        <v>28</v>
      </c>
      <c r="Y29" s="125">
        <f t="shared" si="9"/>
        <v>1</v>
      </c>
      <c r="Z29" s="125">
        <f t="shared" si="9"/>
        <v>28</v>
      </c>
      <c r="AA29" s="125">
        <f t="shared" si="9"/>
        <v>1</v>
      </c>
      <c r="AB29" s="125">
        <f t="shared" si="9"/>
        <v>28</v>
      </c>
      <c r="AC29" s="125">
        <f t="shared" si="9"/>
        <v>1</v>
      </c>
      <c r="AD29" s="125">
        <f t="shared" si="9"/>
        <v>0</v>
      </c>
      <c r="AE29" s="125">
        <f t="shared" si="9"/>
        <v>29</v>
      </c>
      <c r="AF29" s="125">
        <f t="shared" si="9"/>
        <v>0</v>
      </c>
      <c r="AG29" s="125">
        <f t="shared" si="9"/>
        <v>29</v>
      </c>
      <c r="AH29" s="125">
        <f t="shared" si="9"/>
        <v>0</v>
      </c>
      <c r="AI29" s="125">
        <f t="shared" si="9"/>
        <v>29</v>
      </c>
      <c r="AJ29" s="125">
        <f t="shared" si="9"/>
        <v>0</v>
      </c>
      <c r="AK29" s="125">
        <f t="shared" si="9"/>
        <v>29</v>
      </c>
      <c r="AL29" s="125">
        <f t="shared" si="9"/>
        <v>0</v>
      </c>
      <c r="AM29" s="125">
        <f t="shared" si="9"/>
        <v>29</v>
      </c>
      <c r="AN29" s="125">
        <f t="shared" si="9"/>
        <v>0</v>
      </c>
      <c r="AO29" s="125">
        <f t="shared" si="9"/>
        <v>29</v>
      </c>
      <c r="AP29" s="125">
        <f t="shared" si="9"/>
        <v>0</v>
      </c>
      <c r="AQ29" s="125">
        <f t="shared" si="9"/>
        <v>29</v>
      </c>
      <c r="AR29" s="125">
        <f t="shared" si="9"/>
        <v>0</v>
      </c>
      <c r="AS29" s="125">
        <f t="shared" si="9"/>
        <v>29</v>
      </c>
      <c r="AT29" s="125">
        <f t="shared" si="9"/>
        <v>0</v>
      </c>
      <c r="AU29" s="125">
        <f t="shared" si="9"/>
        <v>29</v>
      </c>
      <c r="AV29" s="125">
        <f t="shared" si="9"/>
        <v>0</v>
      </c>
      <c r="AW29" s="125">
        <f t="shared" si="9"/>
        <v>29</v>
      </c>
      <c r="AX29" s="125">
        <f t="shared" si="9"/>
        <v>0</v>
      </c>
      <c r="AY29" s="167">
        <f t="shared" si="9"/>
        <v>29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0</v>
      </c>
      <c r="E30" s="117">
        <f t="shared" ref="E30:AY30" si="10">E$27*$B$30</f>
        <v>290</v>
      </c>
      <c r="F30" s="117">
        <f t="shared" si="10"/>
        <v>0</v>
      </c>
      <c r="G30" s="117">
        <f t="shared" si="10"/>
        <v>290</v>
      </c>
      <c r="H30" s="117">
        <f t="shared" si="10"/>
        <v>0</v>
      </c>
      <c r="I30" s="117">
        <f t="shared" si="10"/>
        <v>290</v>
      </c>
      <c r="J30" s="117">
        <f t="shared" si="10"/>
        <v>0</v>
      </c>
      <c r="K30" s="117">
        <f t="shared" si="10"/>
        <v>290</v>
      </c>
      <c r="L30" s="117">
        <f t="shared" si="10"/>
        <v>0</v>
      </c>
      <c r="M30" s="117">
        <f t="shared" si="10"/>
        <v>290</v>
      </c>
      <c r="N30" s="117">
        <f t="shared" si="10"/>
        <v>0</v>
      </c>
      <c r="O30" s="117">
        <f t="shared" si="10"/>
        <v>290</v>
      </c>
      <c r="P30" s="117">
        <f t="shared" si="10"/>
        <v>0</v>
      </c>
      <c r="Q30" s="117">
        <f t="shared" si="10"/>
        <v>290</v>
      </c>
      <c r="R30" s="117">
        <f>R$27*$B$30</f>
        <v>10</v>
      </c>
      <c r="S30" s="117">
        <f t="shared" si="10"/>
        <v>280</v>
      </c>
      <c r="T30" s="117">
        <f t="shared" si="10"/>
        <v>10</v>
      </c>
      <c r="U30" s="117">
        <f t="shared" si="10"/>
        <v>280</v>
      </c>
      <c r="V30" s="117">
        <f t="shared" si="10"/>
        <v>10</v>
      </c>
      <c r="W30" s="117">
        <f t="shared" si="10"/>
        <v>280</v>
      </c>
      <c r="X30" s="117">
        <f t="shared" si="10"/>
        <v>10</v>
      </c>
      <c r="Y30" s="117">
        <f t="shared" si="10"/>
        <v>280</v>
      </c>
      <c r="Z30" s="117">
        <f t="shared" si="10"/>
        <v>10</v>
      </c>
      <c r="AA30" s="117">
        <f t="shared" si="10"/>
        <v>280</v>
      </c>
      <c r="AB30" s="117">
        <f t="shared" si="10"/>
        <v>10</v>
      </c>
      <c r="AC30" s="117">
        <f t="shared" si="10"/>
        <v>280</v>
      </c>
      <c r="AD30" s="117">
        <f t="shared" si="10"/>
        <v>290</v>
      </c>
      <c r="AE30" s="117">
        <f>AE$27*$B$30</f>
        <v>0</v>
      </c>
      <c r="AF30" s="117">
        <f t="shared" si="10"/>
        <v>290</v>
      </c>
      <c r="AG30" s="117">
        <f t="shared" si="10"/>
        <v>0</v>
      </c>
      <c r="AH30" s="117">
        <f t="shared" si="10"/>
        <v>290</v>
      </c>
      <c r="AI30" s="117">
        <f t="shared" si="10"/>
        <v>0</v>
      </c>
      <c r="AJ30" s="117">
        <f t="shared" si="10"/>
        <v>290</v>
      </c>
      <c r="AK30" s="117">
        <f t="shared" si="10"/>
        <v>0</v>
      </c>
      <c r="AL30" s="117">
        <f t="shared" si="10"/>
        <v>290</v>
      </c>
      <c r="AM30" s="117">
        <f t="shared" si="10"/>
        <v>0</v>
      </c>
      <c r="AN30" s="117">
        <f t="shared" si="10"/>
        <v>290</v>
      </c>
      <c r="AO30" s="117">
        <f t="shared" si="10"/>
        <v>0</v>
      </c>
      <c r="AP30" s="117">
        <f t="shared" si="10"/>
        <v>290</v>
      </c>
      <c r="AQ30" s="117">
        <f t="shared" si="10"/>
        <v>0</v>
      </c>
      <c r="AR30" s="117">
        <f t="shared" si="10"/>
        <v>290</v>
      </c>
      <c r="AS30" s="117">
        <f t="shared" si="10"/>
        <v>0</v>
      </c>
      <c r="AT30" s="117">
        <f t="shared" si="10"/>
        <v>290</v>
      </c>
      <c r="AU30" s="117">
        <f t="shared" si="10"/>
        <v>0</v>
      </c>
      <c r="AV30" s="117">
        <f t="shared" si="10"/>
        <v>290</v>
      </c>
      <c r="AW30" s="117">
        <f t="shared" si="10"/>
        <v>0</v>
      </c>
      <c r="AX30" s="117">
        <f t="shared" si="10"/>
        <v>290</v>
      </c>
      <c r="AY30" s="117">
        <f t="shared" si="10"/>
        <v>0</v>
      </c>
      <c r="AZ30" s="141">
        <f t="shared" si="5"/>
        <v>6960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D$21*shipping_manufacturing!$F$27/100</f>
        <v>0</v>
      </c>
      <c r="E33" s="124">
        <f>E$21*shipping_manufacturing!$F$27/100</f>
        <v>0</v>
      </c>
      <c r="F33" s="124">
        <f>F$21*shipping_manufacturing!$F$27/100</f>
        <v>0</v>
      </c>
      <c r="G33" s="124">
        <f>G$21*shipping_manufacturing!$F$27/100</f>
        <v>0</v>
      </c>
      <c r="H33" s="124">
        <f>H$21*shipping_manufacturing!$F$27/100</f>
        <v>0</v>
      </c>
      <c r="I33" s="124">
        <f>I$21*shipping_manufacturing!$F$27/100</f>
        <v>0</v>
      </c>
      <c r="J33" s="124">
        <f>J$21*shipping_manufacturing!$F$27/100</f>
        <v>0</v>
      </c>
      <c r="K33" s="124">
        <f>K$21*shipping_manufacturing!$F$27/100</f>
        <v>0</v>
      </c>
      <c r="L33" s="124">
        <f>L$21*shipping_manufacturing!$F$27/100</f>
        <v>0</v>
      </c>
      <c r="M33" s="124">
        <f>M$21*shipping_manufacturing!$F$27/100</f>
        <v>0</v>
      </c>
      <c r="N33" s="124">
        <f>N$21*shipping_manufacturing!$F$27/100</f>
        <v>0</v>
      </c>
      <c r="O33" s="124">
        <f>O$21*shipping_manufacturing!$F$27/100</f>
        <v>0</v>
      </c>
      <c r="P33" s="124">
        <f>P$21*shipping_manufacturing!$F$27/100</f>
        <v>0</v>
      </c>
      <c r="Q33" s="124">
        <f>Q$21*shipping_manufacturing!$F$27/100</f>
        <v>0</v>
      </c>
      <c r="R33" s="124">
        <f>R$21*shipping_manufacturing!$F$27/100</f>
        <v>0</v>
      </c>
      <c r="S33" s="124">
        <f>S$21*shipping_manufacturing!$F$27/100</f>
        <v>0</v>
      </c>
      <c r="T33" s="124">
        <f>T$21*shipping_manufacturing!$F$27/100</f>
        <v>0</v>
      </c>
      <c r="U33" s="124">
        <f>U$21*shipping_manufacturing!$F$27/100</f>
        <v>0</v>
      </c>
      <c r="V33" s="124">
        <f>V$21*shipping_manufacturing!$F$27/100</f>
        <v>0</v>
      </c>
      <c r="W33" s="124">
        <f>W$21*shipping_manufacturing!$F$27/100</f>
        <v>0</v>
      </c>
      <c r="X33" s="124">
        <f>X$21*shipping_manufacturing!$F$27/100</f>
        <v>0</v>
      </c>
      <c r="Y33" s="124">
        <f>Y$21*shipping_manufacturing!$F$27/100</f>
        <v>0</v>
      </c>
      <c r="Z33" s="124">
        <f>Z$21*shipping_manufacturing!$F$27/100</f>
        <v>0</v>
      </c>
      <c r="AA33" s="124">
        <f>AA$21*shipping_manufacturing!$F$27/100</f>
        <v>0</v>
      </c>
      <c r="AB33" s="124">
        <f>AB$21*shipping_manufacturing!$F$27/100</f>
        <v>0</v>
      </c>
      <c r="AC33" s="124">
        <f>AC$21*shipping_manufacturing!$F$27/100</f>
        <v>0</v>
      </c>
      <c r="AD33" s="124">
        <f>AD$21*shipping_manufacturing!$F$27/100</f>
        <v>0</v>
      </c>
      <c r="AE33" s="124">
        <f>AE$21*shipping_manufacturing!$F$27/100</f>
        <v>0</v>
      </c>
      <c r="AF33" s="124">
        <f>AF$21*shipping_manufacturing!$F$27/100</f>
        <v>0</v>
      </c>
      <c r="AG33" s="124">
        <f>AG$21*shipping_manufacturing!$F$27/100</f>
        <v>0</v>
      </c>
      <c r="AH33" s="124">
        <f>AH$21*shipping_manufacturing!$F$27/100</f>
        <v>0</v>
      </c>
      <c r="AI33" s="124">
        <f>AI$21*shipping_manufacturing!$F$27/100</f>
        <v>0</v>
      </c>
      <c r="AJ33" s="124">
        <f>AJ$21*shipping_manufacturing!$F$27/100</f>
        <v>0</v>
      </c>
      <c r="AK33" s="124">
        <f>AK$21*shipping_manufacturing!$F$27/100</f>
        <v>0</v>
      </c>
      <c r="AL33" s="124">
        <f>AL$21*shipping_manufacturing!$F$27/100</f>
        <v>0</v>
      </c>
      <c r="AM33" s="124">
        <f>AM$21*shipping_manufacturing!$F$27/100</f>
        <v>0</v>
      </c>
      <c r="AN33" s="124">
        <f>AN$21*shipping_manufacturing!$F$27/100</f>
        <v>0</v>
      </c>
      <c r="AO33" s="124">
        <f>AO$21*shipping_manufacturing!$F$27/100</f>
        <v>0</v>
      </c>
      <c r="AP33" s="124">
        <f>AP$21*shipping_manufacturing!$F$27/100</f>
        <v>0</v>
      </c>
      <c r="AQ33" s="124">
        <f>AQ$21*shipping_manufacturing!$F$27/100</f>
        <v>0</v>
      </c>
      <c r="AR33" s="124">
        <f>AR$21*shipping_manufacturing!$F$27/100</f>
        <v>0</v>
      </c>
      <c r="AS33" s="124">
        <f>AS$21*shipping_manufacturing!$F$27/100</f>
        <v>0</v>
      </c>
      <c r="AT33" s="124">
        <f>AT$21*shipping_manufacturing!$F$27/100</f>
        <v>0</v>
      </c>
      <c r="AU33" s="124">
        <f>AU$21*shipping_manufacturing!$F$27/100</f>
        <v>0</v>
      </c>
      <c r="AV33" s="124">
        <f>AV$21*shipping_manufacturing!$F$27/100</f>
        <v>0</v>
      </c>
      <c r="AW33" s="124">
        <f>AW$21*shipping_manufacturing!$F$27/100</f>
        <v>0</v>
      </c>
      <c r="AX33" s="124">
        <f>AX$21*shipping_manufacturing!$F$27/100</f>
        <v>0</v>
      </c>
      <c r="AY33" s="124">
        <f>AY$21*shipping_manufacturing!$F$27/100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D$22*shipping_manufacturing!$G$27/100</f>
        <v>456.5</v>
      </c>
      <c r="E34" s="110">
        <f>E$22*shipping_manufacturing!$G$27/100</f>
        <v>456.5</v>
      </c>
      <c r="F34" s="110">
        <f>F$22*shipping_manufacturing!$G$27/100</f>
        <v>456.5</v>
      </c>
      <c r="G34" s="110">
        <f>G$22*shipping_manufacturing!$G$27/100</f>
        <v>456.5</v>
      </c>
      <c r="H34" s="110">
        <f>H$22*shipping_manufacturing!$G$27/100</f>
        <v>456.5</v>
      </c>
      <c r="I34" s="110">
        <f>I$22*shipping_manufacturing!$G$27/100</f>
        <v>456.5</v>
      </c>
      <c r="J34" s="110">
        <f>J$22*shipping_manufacturing!$G$27/100</f>
        <v>456.5</v>
      </c>
      <c r="K34" s="110">
        <f>K$22*shipping_manufacturing!$G$27/100</f>
        <v>456.5</v>
      </c>
      <c r="L34" s="110">
        <f>L$22*shipping_manufacturing!$G$27/100</f>
        <v>456.5</v>
      </c>
      <c r="M34" s="110">
        <f>M$22*shipping_manufacturing!$G$27/100</f>
        <v>456.5</v>
      </c>
      <c r="N34" s="110">
        <f>N$22*shipping_manufacturing!$G$27/100</f>
        <v>456.5</v>
      </c>
      <c r="O34" s="110">
        <f>O$22*shipping_manufacturing!$G$27/100</f>
        <v>456.5</v>
      </c>
      <c r="P34" s="110">
        <f>P$22*shipping_manufacturing!$G$27/100</f>
        <v>456.5</v>
      </c>
      <c r="Q34" s="110">
        <f>Q$22*shipping_manufacturing!$G$27/100</f>
        <v>411.05794926183643</v>
      </c>
      <c r="R34" s="110">
        <f>R$22*shipping_manufacturing!$G$27/100</f>
        <v>456.5</v>
      </c>
      <c r="S34" s="110">
        <f>S$22*shipping_manufacturing!$G$27/100</f>
        <v>456.5</v>
      </c>
      <c r="T34" s="110">
        <f>T$22*shipping_manufacturing!$G$27/100</f>
        <v>456.5</v>
      </c>
      <c r="U34" s="110">
        <f>U$22*shipping_manufacturing!$G$27/100</f>
        <v>456.5</v>
      </c>
      <c r="V34" s="110">
        <f>V$22*shipping_manufacturing!$G$27/100</f>
        <v>456.5</v>
      </c>
      <c r="W34" s="110">
        <f>W$22*shipping_manufacturing!$G$27/100</f>
        <v>456.5</v>
      </c>
      <c r="X34" s="110">
        <f>X$22*shipping_manufacturing!$G$27/100</f>
        <v>456.5</v>
      </c>
      <c r="Y34" s="110">
        <f>Y$22*shipping_manufacturing!$G$27/100</f>
        <v>456.5</v>
      </c>
      <c r="Z34" s="110">
        <f>Z$22*shipping_manufacturing!$G$27/100</f>
        <v>456.5</v>
      </c>
      <c r="AA34" s="110">
        <f>AA$22*shipping_manufacturing!$G$27/100</f>
        <v>456.5</v>
      </c>
      <c r="AB34" s="110">
        <f>AB$22*shipping_manufacturing!$G$27/100</f>
        <v>456.5</v>
      </c>
      <c r="AC34" s="110">
        <f>AC$22*shipping_manufacturing!$G$27/100</f>
        <v>0</v>
      </c>
      <c r="AD34" s="110">
        <f>AD$22*shipping_manufacturing!$G$27/100</f>
        <v>456.5</v>
      </c>
      <c r="AE34" s="110">
        <f>AE$22*shipping_manufacturing!$G$27/100</f>
        <v>456.5</v>
      </c>
      <c r="AF34" s="110">
        <f>AF$22*shipping_manufacturing!$G$27/100</f>
        <v>456.5</v>
      </c>
      <c r="AG34" s="110">
        <f>AG$22*shipping_manufacturing!$G$27/100</f>
        <v>456.5</v>
      </c>
      <c r="AH34" s="110">
        <f>AH$22*shipping_manufacturing!$G$27/100</f>
        <v>456.5</v>
      </c>
      <c r="AI34" s="110">
        <f>AI$22*shipping_manufacturing!$G$27/100</f>
        <v>456.5</v>
      </c>
      <c r="AJ34" s="110">
        <f>AJ$22*shipping_manufacturing!$G$27/100</f>
        <v>456.5</v>
      </c>
      <c r="AK34" s="110">
        <f>AK$22*shipping_manufacturing!$G$27/100</f>
        <v>456.5</v>
      </c>
      <c r="AL34" s="110">
        <f>AL$22*shipping_manufacturing!$G$27/100</f>
        <v>456.5</v>
      </c>
      <c r="AM34" s="110">
        <f>AM$22*shipping_manufacturing!$G$27/100</f>
        <v>456.5</v>
      </c>
      <c r="AN34" s="110">
        <f>AN$22*shipping_manufacturing!$G$27/100</f>
        <v>456.5</v>
      </c>
      <c r="AO34" s="110">
        <f>AO$22*shipping_manufacturing!$G$27/100</f>
        <v>456.5</v>
      </c>
      <c r="AP34" s="110">
        <f>AP$22*shipping_manufacturing!$G$27/100</f>
        <v>456.5</v>
      </c>
      <c r="AQ34" s="110">
        <f>AQ$22*shipping_manufacturing!$G$27/100</f>
        <v>456.5</v>
      </c>
      <c r="AR34" s="110">
        <f>AR$22*shipping_manufacturing!$G$27/100</f>
        <v>456.5</v>
      </c>
      <c r="AS34" s="110">
        <f>AS$22*shipping_manufacturing!$G$27/100</f>
        <v>456.5</v>
      </c>
      <c r="AT34" s="110">
        <f>AT$22*shipping_manufacturing!$G$27/100</f>
        <v>456.5</v>
      </c>
      <c r="AU34" s="110">
        <f>AU$22*shipping_manufacturing!$G$27/100</f>
        <v>456.5</v>
      </c>
      <c r="AV34" s="110">
        <f>AV$22*shipping_manufacturing!$G$27/100</f>
        <v>456.5</v>
      </c>
      <c r="AW34" s="110">
        <f>AW$22*shipping_manufacturing!$G$27/100</f>
        <v>456.5</v>
      </c>
      <c r="AX34" s="110">
        <f>AX$22*shipping_manufacturing!$G$27/100</f>
        <v>456.5</v>
      </c>
      <c r="AY34" s="110">
        <f>AY$22*shipping_manufacturing!$G$27/100</f>
        <v>456.5</v>
      </c>
    </row>
    <row r="35" spans="1:52">
      <c r="A35" s="110">
        <v>1225</v>
      </c>
      <c r="B35" s="165" t="s">
        <v>343</v>
      </c>
      <c r="C35" s="110"/>
      <c r="D35" s="110">
        <f>SUM(D33:D34)</f>
        <v>456.5</v>
      </c>
      <c r="E35" s="110">
        <f t="shared" ref="E35:AY35" si="11">SUM(E33:E34)</f>
        <v>456.5</v>
      </c>
      <c r="F35" s="110">
        <f t="shared" si="11"/>
        <v>456.5</v>
      </c>
      <c r="G35" s="110">
        <f t="shared" si="11"/>
        <v>456.5</v>
      </c>
      <c r="H35" s="110">
        <f t="shared" si="11"/>
        <v>456.5</v>
      </c>
      <c r="I35" s="110">
        <f t="shared" si="11"/>
        <v>456.5</v>
      </c>
      <c r="J35" s="110">
        <f t="shared" si="11"/>
        <v>456.5</v>
      </c>
      <c r="K35" s="110">
        <f t="shared" si="11"/>
        <v>456.5</v>
      </c>
      <c r="L35" s="110">
        <f t="shared" si="11"/>
        <v>456.5</v>
      </c>
      <c r="M35" s="110">
        <f t="shared" si="11"/>
        <v>456.5</v>
      </c>
      <c r="N35" s="110">
        <f t="shared" si="11"/>
        <v>456.5</v>
      </c>
      <c r="O35" s="110">
        <f t="shared" si="11"/>
        <v>456.5</v>
      </c>
      <c r="P35" s="110">
        <f t="shared" si="11"/>
        <v>456.5</v>
      </c>
      <c r="Q35" s="110">
        <f t="shared" si="11"/>
        <v>411.05794926183643</v>
      </c>
      <c r="R35" s="110">
        <f t="shared" si="11"/>
        <v>456.5</v>
      </c>
      <c r="S35" s="110">
        <f t="shared" si="11"/>
        <v>456.5</v>
      </c>
      <c r="T35" s="110">
        <f t="shared" si="11"/>
        <v>456.5</v>
      </c>
      <c r="U35" s="110">
        <f t="shared" si="11"/>
        <v>456.5</v>
      </c>
      <c r="V35" s="110">
        <f t="shared" si="11"/>
        <v>456.5</v>
      </c>
      <c r="W35" s="110">
        <f t="shared" si="11"/>
        <v>456.5</v>
      </c>
      <c r="X35" s="110">
        <f t="shared" si="11"/>
        <v>456.5</v>
      </c>
      <c r="Y35" s="110">
        <f t="shared" si="11"/>
        <v>456.5</v>
      </c>
      <c r="Z35" s="110">
        <f t="shared" si="11"/>
        <v>456.5</v>
      </c>
      <c r="AA35" s="110">
        <f t="shared" si="11"/>
        <v>456.5</v>
      </c>
      <c r="AB35" s="110">
        <f t="shared" si="11"/>
        <v>456.5</v>
      </c>
      <c r="AC35" s="110">
        <f t="shared" si="11"/>
        <v>0</v>
      </c>
      <c r="AD35" s="110">
        <f t="shared" si="11"/>
        <v>456.5</v>
      </c>
      <c r="AE35" s="110">
        <f t="shared" si="11"/>
        <v>456.5</v>
      </c>
      <c r="AF35" s="110">
        <f t="shared" si="11"/>
        <v>456.5</v>
      </c>
      <c r="AG35" s="110">
        <f t="shared" si="11"/>
        <v>456.5</v>
      </c>
      <c r="AH35" s="110">
        <f t="shared" si="11"/>
        <v>456.5</v>
      </c>
      <c r="AI35" s="110">
        <f t="shared" si="11"/>
        <v>456.5</v>
      </c>
      <c r="AJ35" s="110">
        <f t="shared" si="11"/>
        <v>456.5</v>
      </c>
      <c r="AK35" s="110">
        <f t="shared" si="11"/>
        <v>456.5</v>
      </c>
      <c r="AL35" s="110">
        <f t="shared" si="11"/>
        <v>456.5</v>
      </c>
      <c r="AM35" s="110">
        <f t="shared" si="11"/>
        <v>456.5</v>
      </c>
      <c r="AN35" s="110">
        <f t="shared" si="11"/>
        <v>456.5</v>
      </c>
      <c r="AO35" s="110">
        <f t="shared" si="11"/>
        <v>456.5</v>
      </c>
      <c r="AP35" s="110">
        <f t="shared" si="11"/>
        <v>456.5</v>
      </c>
      <c r="AQ35" s="110">
        <f t="shared" si="11"/>
        <v>456.5</v>
      </c>
      <c r="AR35" s="110">
        <f t="shared" si="11"/>
        <v>456.5</v>
      </c>
      <c r="AS35" s="110">
        <f t="shared" si="11"/>
        <v>456.5</v>
      </c>
      <c r="AT35" s="110">
        <f t="shared" si="11"/>
        <v>456.5</v>
      </c>
      <c r="AU35" s="110">
        <f t="shared" si="11"/>
        <v>456.5</v>
      </c>
      <c r="AV35" s="110">
        <f t="shared" si="11"/>
        <v>456.5</v>
      </c>
      <c r="AW35" s="110">
        <f t="shared" si="11"/>
        <v>456.5</v>
      </c>
      <c r="AX35" s="110">
        <f t="shared" si="11"/>
        <v>456.5</v>
      </c>
      <c r="AY35" s="110">
        <f t="shared" si="11"/>
        <v>456.5</v>
      </c>
    </row>
    <row r="36" spans="1:52">
      <c r="A36" s="110"/>
      <c r="B36" s="165" t="s">
        <v>344</v>
      </c>
      <c r="C36" s="110"/>
      <c r="D36" s="110"/>
      <c r="E36" s="110">
        <v>0</v>
      </c>
      <c r="F36" s="110"/>
      <c r="G36" s="110">
        <v>0</v>
      </c>
      <c r="H36" s="110"/>
      <c r="I36" s="110">
        <v>0</v>
      </c>
      <c r="J36" s="110"/>
      <c r="K36" s="110">
        <v>0</v>
      </c>
      <c r="L36" s="110"/>
      <c r="M36" s="110">
        <v>0</v>
      </c>
      <c r="N36" s="110"/>
      <c r="O36" s="110">
        <v>0</v>
      </c>
      <c r="P36" s="110"/>
      <c r="Q36" s="110">
        <v>0</v>
      </c>
      <c r="R36" s="110">
        <v>0</v>
      </c>
      <c r="S36" s="110">
        <v>0</v>
      </c>
      <c r="T36" s="110">
        <v>0</v>
      </c>
      <c r="U36" s="110">
        <v>0</v>
      </c>
      <c r="V36" s="110">
        <v>0</v>
      </c>
      <c r="W36" s="110">
        <v>0</v>
      </c>
      <c r="X36" s="110">
        <v>0</v>
      </c>
      <c r="Y36" s="110">
        <v>0</v>
      </c>
      <c r="Z36" s="110">
        <v>0</v>
      </c>
      <c r="AA36" s="110">
        <v>0</v>
      </c>
      <c r="AB36" s="110">
        <v>0</v>
      </c>
      <c r="AC36" s="110"/>
      <c r="AD36" s="110">
        <v>0</v>
      </c>
      <c r="AE36" s="110"/>
      <c r="AF36" s="110">
        <v>0</v>
      </c>
      <c r="AG36" s="110"/>
      <c r="AH36" s="110">
        <v>0</v>
      </c>
      <c r="AI36" s="110"/>
      <c r="AJ36" s="110">
        <v>0</v>
      </c>
      <c r="AK36" s="110"/>
      <c r="AL36" s="110">
        <v>0</v>
      </c>
      <c r="AM36" s="110"/>
      <c r="AN36" s="110">
        <v>0</v>
      </c>
      <c r="AO36" s="110"/>
      <c r="AP36" s="110">
        <v>0</v>
      </c>
      <c r="AQ36" s="110"/>
      <c r="AR36" s="110">
        <v>0</v>
      </c>
      <c r="AS36" s="110"/>
      <c r="AT36" s="110">
        <v>0</v>
      </c>
      <c r="AU36" s="110"/>
      <c r="AV36" s="110">
        <v>0</v>
      </c>
      <c r="AW36" s="110"/>
      <c r="AX36" s="110">
        <v>0</v>
      </c>
      <c r="AY36" s="110"/>
    </row>
    <row r="37" spans="1:52">
      <c r="A37" s="110"/>
      <c r="B37" s="165" t="s">
        <v>345</v>
      </c>
      <c r="C37" s="110"/>
      <c r="D37" s="110"/>
      <c r="E37" s="110">
        <v>450</v>
      </c>
      <c r="F37" s="110"/>
      <c r="G37" s="110">
        <v>450</v>
      </c>
      <c r="H37" s="110"/>
      <c r="I37" s="110">
        <v>450</v>
      </c>
      <c r="J37" s="110"/>
      <c r="K37" s="110">
        <v>450</v>
      </c>
      <c r="L37" s="110"/>
      <c r="M37" s="110">
        <v>450</v>
      </c>
      <c r="N37" s="110"/>
      <c r="O37" s="110">
        <v>450</v>
      </c>
      <c r="P37" s="110"/>
      <c r="Q37" s="110">
        <v>411.05794926183643</v>
      </c>
      <c r="R37" s="110">
        <v>30</v>
      </c>
      <c r="S37" s="110">
        <v>420</v>
      </c>
      <c r="T37" s="110">
        <v>30</v>
      </c>
      <c r="U37" s="110">
        <v>420</v>
      </c>
      <c r="V37" s="110">
        <v>30</v>
      </c>
      <c r="W37" s="110">
        <v>420</v>
      </c>
      <c r="X37" s="110">
        <v>30</v>
      </c>
      <c r="Y37" s="110">
        <v>420</v>
      </c>
      <c r="Z37" s="110">
        <v>30</v>
      </c>
      <c r="AA37" s="110">
        <v>420</v>
      </c>
      <c r="AB37" s="110">
        <v>30</v>
      </c>
      <c r="AC37" s="110"/>
      <c r="AD37" s="110">
        <v>450</v>
      </c>
      <c r="AE37" s="110"/>
      <c r="AF37" s="110">
        <v>450</v>
      </c>
      <c r="AG37" s="110"/>
      <c r="AH37" s="110">
        <v>450</v>
      </c>
      <c r="AI37" s="110"/>
      <c r="AJ37" s="110">
        <v>450</v>
      </c>
      <c r="AK37" s="110"/>
      <c r="AL37" s="110">
        <v>450</v>
      </c>
      <c r="AM37" s="110"/>
      <c r="AN37" s="110">
        <v>450</v>
      </c>
      <c r="AO37" s="110"/>
      <c r="AP37" s="110">
        <v>450</v>
      </c>
      <c r="AQ37" s="110"/>
      <c r="AR37" s="110">
        <v>450</v>
      </c>
      <c r="AS37" s="110"/>
      <c r="AT37" s="110">
        <v>450</v>
      </c>
      <c r="AU37" s="110"/>
      <c r="AV37" s="110">
        <v>450</v>
      </c>
      <c r="AW37" s="110"/>
      <c r="AX37" s="110">
        <v>450</v>
      </c>
      <c r="AY37" s="110"/>
    </row>
    <row r="38" spans="1:52">
      <c r="A38" s="110"/>
      <c r="B38" s="165" t="s">
        <v>346</v>
      </c>
      <c r="C38" s="110"/>
      <c r="D38" s="110"/>
      <c r="E38" s="110">
        <v>15</v>
      </c>
      <c r="F38" s="110"/>
      <c r="G38" s="110">
        <v>15</v>
      </c>
      <c r="H38" s="110"/>
      <c r="I38" s="110">
        <v>15</v>
      </c>
      <c r="J38" s="110"/>
      <c r="K38" s="110">
        <v>15</v>
      </c>
      <c r="L38" s="110"/>
      <c r="M38" s="110">
        <v>15</v>
      </c>
      <c r="N38" s="110"/>
      <c r="O38" s="110">
        <v>15</v>
      </c>
      <c r="P38" s="110"/>
      <c r="Q38" s="110">
        <v>14</v>
      </c>
      <c r="R38" s="110">
        <v>1</v>
      </c>
      <c r="S38" s="110">
        <v>14</v>
      </c>
      <c r="T38" s="110">
        <v>1</v>
      </c>
      <c r="U38" s="110">
        <v>14</v>
      </c>
      <c r="V38" s="110">
        <v>1</v>
      </c>
      <c r="W38" s="110">
        <v>14</v>
      </c>
      <c r="X38" s="110">
        <v>1</v>
      </c>
      <c r="Y38" s="110">
        <v>14</v>
      </c>
      <c r="Z38" s="110">
        <v>1</v>
      </c>
      <c r="AA38" s="110">
        <v>14</v>
      </c>
      <c r="AB38" s="110">
        <v>1</v>
      </c>
      <c r="AC38" s="110"/>
      <c r="AD38" s="110">
        <v>15</v>
      </c>
      <c r="AE38" s="110"/>
      <c r="AF38" s="110">
        <v>15</v>
      </c>
      <c r="AG38" s="110"/>
      <c r="AH38" s="110">
        <v>15</v>
      </c>
      <c r="AI38" s="110"/>
      <c r="AJ38" s="110">
        <v>15</v>
      </c>
      <c r="AK38" s="110"/>
      <c r="AL38" s="110">
        <v>15</v>
      </c>
      <c r="AM38" s="110"/>
      <c r="AN38" s="110">
        <v>15</v>
      </c>
      <c r="AO38" s="110"/>
      <c r="AP38" s="110">
        <v>15</v>
      </c>
      <c r="AQ38" s="110"/>
      <c r="AR38" s="110">
        <v>15</v>
      </c>
      <c r="AS38" s="110"/>
      <c r="AT38" s="110">
        <v>15</v>
      </c>
      <c r="AU38" s="110"/>
      <c r="AV38" s="110">
        <v>15</v>
      </c>
      <c r="AW38" s="110"/>
      <c r="AX38" s="110">
        <v>15</v>
      </c>
      <c r="AY38" s="110"/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456.5</v>
      </c>
      <c r="E40" s="110">
        <f t="shared" ref="E40:AY40" si="13">E34-E37</f>
        <v>6.5</v>
      </c>
      <c r="F40" s="110">
        <f t="shared" si="13"/>
        <v>456.5</v>
      </c>
      <c r="G40" s="110">
        <f t="shared" si="13"/>
        <v>6.5</v>
      </c>
      <c r="H40" s="110">
        <f t="shared" si="13"/>
        <v>456.5</v>
      </c>
      <c r="I40" s="110">
        <f t="shared" si="13"/>
        <v>6.5</v>
      </c>
      <c r="J40" s="110">
        <f t="shared" si="13"/>
        <v>456.5</v>
      </c>
      <c r="K40" s="110">
        <f t="shared" si="13"/>
        <v>6.5</v>
      </c>
      <c r="L40" s="110">
        <f t="shared" si="13"/>
        <v>456.5</v>
      </c>
      <c r="M40" s="110">
        <f t="shared" si="13"/>
        <v>6.5</v>
      </c>
      <c r="N40" s="110">
        <f t="shared" si="13"/>
        <v>456.5</v>
      </c>
      <c r="O40" s="110">
        <f t="shared" si="13"/>
        <v>6.5</v>
      </c>
      <c r="P40" s="110">
        <f t="shared" si="13"/>
        <v>456.5</v>
      </c>
      <c r="Q40" s="110">
        <f t="shared" si="13"/>
        <v>0</v>
      </c>
      <c r="R40" s="110">
        <f t="shared" si="13"/>
        <v>426.5</v>
      </c>
      <c r="S40" s="110">
        <f t="shared" si="13"/>
        <v>36.5</v>
      </c>
      <c r="T40" s="110">
        <f t="shared" si="13"/>
        <v>426.5</v>
      </c>
      <c r="U40" s="110">
        <f t="shared" si="13"/>
        <v>36.5</v>
      </c>
      <c r="V40" s="110">
        <f t="shared" si="13"/>
        <v>426.5</v>
      </c>
      <c r="W40" s="110">
        <f t="shared" si="13"/>
        <v>36.5</v>
      </c>
      <c r="X40" s="110">
        <f t="shared" si="13"/>
        <v>426.5</v>
      </c>
      <c r="Y40" s="110">
        <f t="shared" si="13"/>
        <v>36.5</v>
      </c>
      <c r="Z40" s="110">
        <f t="shared" si="13"/>
        <v>426.5</v>
      </c>
      <c r="AA40" s="110">
        <f t="shared" si="13"/>
        <v>36.5</v>
      </c>
      <c r="AB40" s="110">
        <f t="shared" si="13"/>
        <v>426.5</v>
      </c>
      <c r="AC40" s="110">
        <f t="shared" si="13"/>
        <v>0</v>
      </c>
      <c r="AD40" s="110">
        <f t="shared" si="13"/>
        <v>6.5</v>
      </c>
      <c r="AE40" s="110">
        <f t="shared" si="13"/>
        <v>456.5</v>
      </c>
      <c r="AF40" s="110">
        <f t="shared" si="13"/>
        <v>6.5</v>
      </c>
      <c r="AG40" s="110">
        <f t="shared" si="13"/>
        <v>456.5</v>
      </c>
      <c r="AH40" s="110">
        <f t="shared" si="13"/>
        <v>6.5</v>
      </c>
      <c r="AI40" s="110">
        <f t="shared" si="13"/>
        <v>456.5</v>
      </c>
      <c r="AJ40" s="110">
        <f t="shared" si="13"/>
        <v>6.5</v>
      </c>
      <c r="AK40" s="110">
        <f t="shared" si="13"/>
        <v>456.5</v>
      </c>
      <c r="AL40" s="110">
        <f t="shared" si="13"/>
        <v>6.5</v>
      </c>
      <c r="AM40" s="110">
        <f t="shared" si="13"/>
        <v>456.5</v>
      </c>
      <c r="AN40" s="110">
        <f t="shared" si="13"/>
        <v>6.5</v>
      </c>
      <c r="AO40" s="110">
        <f t="shared" si="13"/>
        <v>456.5</v>
      </c>
      <c r="AP40" s="110">
        <f t="shared" si="13"/>
        <v>6.5</v>
      </c>
      <c r="AQ40" s="110">
        <f t="shared" si="13"/>
        <v>456.5</v>
      </c>
      <c r="AR40" s="110">
        <f t="shared" si="13"/>
        <v>6.5</v>
      </c>
      <c r="AS40" s="110">
        <f t="shared" si="13"/>
        <v>456.5</v>
      </c>
      <c r="AT40" s="110">
        <f t="shared" si="13"/>
        <v>6.5</v>
      </c>
      <c r="AU40" s="110">
        <f t="shared" si="13"/>
        <v>456.5</v>
      </c>
      <c r="AV40" s="110">
        <f t="shared" si="13"/>
        <v>6.5</v>
      </c>
      <c r="AW40" s="110">
        <f t="shared" si="13"/>
        <v>456.5</v>
      </c>
      <c r="AX40" s="110">
        <f t="shared" si="13"/>
        <v>6.5</v>
      </c>
      <c r="AY40" s="110">
        <f t="shared" si="13"/>
        <v>456.5</v>
      </c>
    </row>
    <row r="41" spans="1:52">
      <c r="A41" s="110"/>
      <c r="B41" s="165" t="s">
        <v>349</v>
      </c>
      <c r="C41" s="110"/>
      <c r="D41" s="110">
        <v>1</v>
      </c>
      <c r="E41" s="110">
        <v>2</v>
      </c>
      <c r="F41" s="110">
        <v>3</v>
      </c>
      <c r="G41" s="110">
        <v>1</v>
      </c>
      <c r="H41" s="110">
        <v>1</v>
      </c>
      <c r="I41" s="110">
        <v>1</v>
      </c>
      <c r="J41" s="110">
        <v>3</v>
      </c>
      <c r="K41" s="110">
        <v>1</v>
      </c>
      <c r="L41" s="110">
        <v>1</v>
      </c>
      <c r="M41" s="110">
        <v>1</v>
      </c>
      <c r="N41" s="110">
        <v>2</v>
      </c>
      <c r="O41" s="110">
        <v>2</v>
      </c>
      <c r="P41" s="110">
        <v>1</v>
      </c>
      <c r="Q41" s="110">
        <v>1</v>
      </c>
      <c r="R41" s="110">
        <v>1</v>
      </c>
      <c r="S41" s="110">
        <v>2</v>
      </c>
      <c r="T41" s="110">
        <v>2</v>
      </c>
      <c r="U41" s="110">
        <v>3</v>
      </c>
      <c r="V41" s="110">
        <v>3</v>
      </c>
      <c r="W41" s="110">
        <v>1</v>
      </c>
      <c r="X41" s="110">
        <v>1</v>
      </c>
      <c r="Y41" s="110">
        <v>1</v>
      </c>
      <c r="Z41" s="110">
        <v>1</v>
      </c>
      <c r="AA41" s="110">
        <v>1</v>
      </c>
      <c r="AB41" s="110">
        <v>3</v>
      </c>
      <c r="AC41" s="110">
        <v>1</v>
      </c>
      <c r="AD41" s="110">
        <v>1</v>
      </c>
      <c r="AE41" s="110">
        <v>2</v>
      </c>
      <c r="AF41" s="110">
        <v>1</v>
      </c>
      <c r="AG41" s="110">
        <v>1</v>
      </c>
      <c r="AH41" s="110">
        <v>2</v>
      </c>
      <c r="AI41" s="110">
        <v>1</v>
      </c>
      <c r="AJ41" s="110">
        <v>2</v>
      </c>
      <c r="AK41" s="110">
        <v>2</v>
      </c>
      <c r="AL41" s="110">
        <v>2</v>
      </c>
      <c r="AM41" s="110">
        <v>1</v>
      </c>
      <c r="AN41" s="110">
        <v>1</v>
      </c>
      <c r="AO41" s="110">
        <v>2</v>
      </c>
      <c r="AP41" s="110">
        <v>1</v>
      </c>
      <c r="AQ41" s="110">
        <v>1</v>
      </c>
      <c r="AR41" s="110">
        <v>2</v>
      </c>
      <c r="AS41" s="110">
        <v>2</v>
      </c>
      <c r="AT41" s="110">
        <v>1</v>
      </c>
      <c r="AU41" s="110">
        <v>1</v>
      </c>
      <c r="AV41" s="110">
        <v>1</v>
      </c>
      <c r="AW41" s="110">
        <v>2</v>
      </c>
      <c r="AX41" s="110">
        <v>2</v>
      </c>
      <c r="AY41" s="110">
        <v>2</v>
      </c>
    </row>
    <row r="42" spans="1:52">
      <c r="A42" s="110"/>
      <c r="B42" s="178" t="s">
        <v>350</v>
      </c>
      <c r="C42" s="110"/>
      <c r="D42" s="110">
        <v>0</v>
      </c>
      <c r="E42" s="110">
        <v>661500</v>
      </c>
      <c r="F42" s="110">
        <v>0</v>
      </c>
      <c r="G42" s="110">
        <v>661500</v>
      </c>
      <c r="H42" s="110">
        <v>0</v>
      </c>
      <c r="I42" s="110">
        <v>661500</v>
      </c>
      <c r="J42" s="110">
        <v>0</v>
      </c>
      <c r="K42" s="110">
        <v>661500</v>
      </c>
      <c r="L42" s="110">
        <v>0</v>
      </c>
      <c r="M42" s="110">
        <v>661500</v>
      </c>
      <c r="N42" s="110">
        <v>0</v>
      </c>
      <c r="O42" s="110">
        <v>661500</v>
      </c>
      <c r="P42" s="110">
        <v>0</v>
      </c>
      <c r="Q42" s="110">
        <v>617400</v>
      </c>
      <c r="R42" s="110">
        <v>44100</v>
      </c>
      <c r="S42" s="110">
        <v>617400</v>
      </c>
      <c r="T42" s="110">
        <v>44100</v>
      </c>
      <c r="U42" s="110">
        <v>617400</v>
      </c>
      <c r="V42" s="110">
        <v>44100</v>
      </c>
      <c r="W42" s="110">
        <v>617400</v>
      </c>
      <c r="X42" s="110">
        <v>44100</v>
      </c>
      <c r="Y42" s="110">
        <v>617400</v>
      </c>
      <c r="Z42" s="110">
        <v>44100</v>
      </c>
      <c r="AA42" s="110">
        <v>617400</v>
      </c>
      <c r="AB42" s="110">
        <v>44100</v>
      </c>
      <c r="AC42" s="110">
        <v>0</v>
      </c>
      <c r="AD42" s="110">
        <v>661500</v>
      </c>
      <c r="AE42" s="110">
        <v>0</v>
      </c>
      <c r="AF42" s="110">
        <v>661500</v>
      </c>
      <c r="AG42" s="110">
        <v>0</v>
      </c>
      <c r="AH42" s="110">
        <v>661500</v>
      </c>
      <c r="AI42" s="110">
        <v>0</v>
      </c>
      <c r="AJ42" s="110">
        <v>661500</v>
      </c>
      <c r="AK42" s="110">
        <v>0</v>
      </c>
      <c r="AL42" s="110">
        <v>661500</v>
      </c>
      <c r="AM42" s="110">
        <v>0</v>
      </c>
      <c r="AN42" s="110">
        <v>661500</v>
      </c>
      <c r="AO42" s="110">
        <v>0</v>
      </c>
      <c r="AP42" s="110">
        <v>661500</v>
      </c>
      <c r="AQ42" s="110">
        <v>0</v>
      </c>
      <c r="AR42" s="110">
        <v>661500</v>
      </c>
      <c r="AS42" s="110">
        <v>0</v>
      </c>
      <c r="AT42" s="110">
        <v>661500</v>
      </c>
      <c r="AU42" s="110">
        <v>0</v>
      </c>
      <c r="AV42" s="110">
        <v>661500</v>
      </c>
      <c r="AW42" s="110">
        <v>0</v>
      </c>
      <c r="AX42" s="110">
        <v>661500</v>
      </c>
      <c r="AY42" s="110">
        <v>0</v>
      </c>
      <c r="AZ42" s="100">
        <f>SUM($D$42:$AY$42)</f>
        <v>15214500</v>
      </c>
    </row>
    <row r="43" spans="1:52">
      <c r="A43" s="110"/>
      <c r="B43" s="178" t="s">
        <v>351</v>
      </c>
      <c r="C43" s="110"/>
      <c r="D43" s="110">
        <v>363488.125</v>
      </c>
      <c r="E43" s="110">
        <v>5175.625</v>
      </c>
      <c r="F43" s="110">
        <v>363488.125</v>
      </c>
      <c r="G43" s="110">
        <v>5175.625</v>
      </c>
      <c r="H43" s="110">
        <v>363488.125</v>
      </c>
      <c r="I43" s="110">
        <v>5175.625</v>
      </c>
      <c r="J43" s="110">
        <v>363488.125</v>
      </c>
      <c r="K43" s="110">
        <v>5175.625</v>
      </c>
      <c r="L43" s="110">
        <v>363488.125</v>
      </c>
      <c r="M43" s="110">
        <v>5175.625</v>
      </c>
      <c r="N43" s="110">
        <v>363488.125</v>
      </c>
      <c r="O43" s="110">
        <v>5175.625</v>
      </c>
      <c r="P43" s="110">
        <v>363488.125</v>
      </c>
      <c r="Q43" s="110">
        <v>0</v>
      </c>
      <c r="R43" s="110">
        <v>339600.625</v>
      </c>
      <c r="S43" s="110">
        <v>29063.125</v>
      </c>
      <c r="T43" s="110">
        <v>339600.625</v>
      </c>
      <c r="U43" s="110">
        <v>29063.125</v>
      </c>
      <c r="V43" s="110">
        <v>339600.625</v>
      </c>
      <c r="W43" s="110">
        <v>29063.125</v>
      </c>
      <c r="X43" s="110">
        <v>339600.625</v>
      </c>
      <c r="Y43" s="110">
        <v>29063.125</v>
      </c>
      <c r="Z43" s="110">
        <v>339600.625</v>
      </c>
      <c r="AA43" s="110">
        <v>29063.125</v>
      </c>
      <c r="AB43" s="110">
        <v>339600.625</v>
      </c>
      <c r="AC43" s="110">
        <v>0</v>
      </c>
      <c r="AD43" s="110">
        <v>5175.625</v>
      </c>
      <c r="AE43" s="110">
        <v>363488.125</v>
      </c>
      <c r="AF43" s="110">
        <v>5175.625</v>
      </c>
      <c r="AG43" s="110">
        <v>363488.125</v>
      </c>
      <c r="AH43" s="110">
        <v>5175.625</v>
      </c>
      <c r="AI43" s="110">
        <v>363488.125</v>
      </c>
      <c r="AJ43" s="110">
        <v>5175.625</v>
      </c>
      <c r="AK43" s="110">
        <v>363488.125</v>
      </c>
      <c r="AL43" s="110">
        <v>5175.625</v>
      </c>
      <c r="AM43" s="110">
        <v>363488.125</v>
      </c>
      <c r="AN43" s="110">
        <v>5175.625</v>
      </c>
      <c r="AO43" s="110">
        <v>363488.125</v>
      </c>
      <c r="AP43" s="110">
        <v>5175.625</v>
      </c>
      <c r="AQ43" s="110">
        <v>363488.125</v>
      </c>
      <c r="AR43" s="110">
        <v>5175.625</v>
      </c>
      <c r="AS43" s="110">
        <v>363488.125</v>
      </c>
      <c r="AT43" s="110">
        <v>5175.625</v>
      </c>
      <c r="AU43" s="110">
        <v>363488.125</v>
      </c>
      <c r="AV43" s="110">
        <v>5175.625</v>
      </c>
      <c r="AW43" s="110">
        <v>363488.125</v>
      </c>
      <c r="AX43" s="110">
        <v>5175.625</v>
      </c>
      <c r="AY43" s="110">
        <v>363488.125</v>
      </c>
      <c r="AZ43" s="100">
        <f>SUM($D$43:$AY$43)</f>
        <v>8813691.25</v>
      </c>
    </row>
    <row r="44" spans="1:52">
      <c r="A44" s="135" t="s">
        <v>59</v>
      </c>
      <c r="B44" s="135" t="s">
        <v>341</v>
      </c>
      <c r="C44" s="124"/>
      <c r="D44" s="124">
        <f>D$21*shipping_manufacturing!$F$28/100</f>
        <v>456.5</v>
      </c>
      <c r="E44" s="124">
        <f>E$21*shipping_manufacturing!$F$28/100</f>
        <v>456.5</v>
      </c>
      <c r="F44" s="124">
        <f>F$21*shipping_manufacturing!$F$28/100</f>
        <v>456.5</v>
      </c>
      <c r="G44" s="124">
        <f>G$21*shipping_manufacturing!$F$28/100</f>
        <v>456.5</v>
      </c>
      <c r="H44" s="124">
        <f>H$21*shipping_manufacturing!$F$28/100</f>
        <v>456.5</v>
      </c>
      <c r="I44" s="124">
        <f>I$21*shipping_manufacturing!$F$28/100</f>
        <v>456.5</v>
      </c>
      <c r="J44" s="124">
        <f>J$21*shipping_manufacturing!$F$28/100</f>
        <v>456.5</v>
      </c>
      <c r="K44" s="124">
        <f>K$21*shipping_manufacturing!$F$28/100</f>
        <v>456.5</v>
      </c>
      <c r="L44" s="124">
        <f>L$21*shipping_manufacturing!$F$28/100</f>
        <v>456.5</v>
      </c>
      <c r="M44" s="124">
        <f>M$21*shipping_manufacturing!$F$28/100</f>
        <v>456.5</v>
      </c>
      <c r="N44" s="124">
        <f>N$21*shipping_manufacturing!$F$28/100</f>
        <v>456.5</v>
      </c>
      <c r="O44" s="124">
        <f>O$21*shipping_manufacturing!$F$28/100</f>
        <v>456.5</v>
      </c>
      <c r="P44" s="124">
        <f>P$21*shipping_manufacturing!$F$28/100</f>
        <v>456.5</v>
      </c>
      <c r="Q44" s="124">
        <f>Q$21*shipping_manufacturing!$F$28/100</f>
        <v>411.05794926183643</v>
      </c>
      <c r="R44" s="124">
        <f>R$21*shipping_manufacturing!$F$28/100</f>
        <v>456.5</v>
      </c>
      <c r="S44" s="124">
        <f>S$21*shipping_manufacturing!$F$28/100</f>
        <v>456.5</v>
      </c>
      <c r="T44" s="124">
        <f>T$21*shipping_manufacturing!$F$28/100</f>
        <v>456.5</v>
      </c>
      <c r="U44" s="124">
        <f>U$21*shipping_manufacturing!$F$28/100</f>
        <v>456.5</v>
      </c>
      <c r="V44" s="124">
        <f>V$21*shipping_manufacturing!$F$28/100</f>
        <v>456.5</v>
      </c>
      <c r="W44" s="124">
        <f>W$21*shipping_manufacturing!$F$28/100</f>
        <v>456.5</v>
      </c>
      <c r="X44" s="124">
        <f>X$21*shipping_manufacturing!$F$28/100</f>
        <v>456.5</v>
      </c>
      <c r="Y44" s="124">
        <f>Y$21*shipping_manufacturing!$F$28/100</f>
        <v>456.5</v>
      </c>
      <c r="Z44" s="124">
        <f>Z$21*shipping_manufacturing!$F$28/100</f>
        <v>456.5</v>
      </c>
      <c r="AA44" s="124">
        <f>AA$21*shipping_manufacturing!$F$28/100</f>
        <v>456.5</v>
      </c>
      <c r="AB44" s="124">
        <f>AB$21*shipping_manufacturing!$F$28/100</f>
        <v>456.5</v>
      </c>
      <c r="AC44" s="124">
        <f>AC$21*shipping_manufacturing!$F$28/100</f>
        <v>0</v>
      </c>
      <c r="AD44" s="124">
        <f>AD$21*shipping_manufacturing!$F$28/100</f>
        <v>456.5</v>
      </c>
      <c r="AE44" s="124">
        <f>AE$21*shipping_manufacturing!$F$28/100</f>
        <v>456.5</v>
      </c>
      <c r="AF44" s="124">
        <f>AF$21*shipping_manufacturing!$F$28/100</f>
        <v>456.5</v>
      </c>
      <c r="AG44" s="124">
        <f>AG$21*shipping_manufacturing!$F$28/100</f>
        <v>456.5</v>
      </c>
      <c r="AH44" s="124">
        <f>AH$21*shipping_manufacturing!$F$28/100</f>
        <v>456.5</v>
      </c>
      <c r="AI44" s="124">
        <f>AI$21*shipping_manufacturing!$F$28/100</f>
        <v>456.5</v>
      </c>
      <c r="AJ44" s="124">
        <f>AJ$21*shipping_manufacturing!$F$28/100</f>
        <v>456.5</v>
      </c>
      <c r="AK44" s="124">
        <f>AK$21*shipping_manufacturing!$F$28/100</f>
        <v>456.5</v>
      </c>
      <c r="AL44" s="124">
        <f>AL$21*shipping_manufacturing!$F$28/100</f>
        <v>456.5</v>
      </c>
      <c r="AM44" s="124">
        <f>AM$21*shipping_manufacturing!$F$28/100</f>
        <v>456.5</v>
      </c>
      <c r="AN44" s="124">
        <f>AN$21*shipping_manufacturing!$F$28/100</f>
        <v>456.5</v>
      </c>
      <c r="AO44" s="124">
        <f>AO$21*shipping_manufacturing!$F$28/100</f>
        <v>456.5</v>
      </c>
      <c r="AP44" s="124">
        <f>AP$21*shipping_manufacturing!$F$28/100</f>
        <v>456.5</v>
      </c>
      <c r="AQ44" s="124">
        <f>AQ$21*shipping_manufacturing!$F$28/100</f>
        <v>456.5</v>
      </c>
      <c r="AR44" s="124">
        <f>AR$21*shipping_manufacturing!$F$28/100</f>
        <v>456.5</v>
      </c>
      <c r="AS44" s="124">
        <f>AS$21*shipping_manufacturing!$F$28/100</f>
        <v>456.5</v>
      </c>
      <c r="AT44" s="124">
        <f>AT$21*shipping_manufacturing!$F$28/100</f>
        <v>456.5</v>
      </c>
      <c r="AU44" s="124">
        <f>AU$21*shipping_manufacturing!$F$28/100</f>
        <v>456.5</v>
      </c>
      <c r="AV44" s="124">
        <f>AV$21*shipping_manufacturing!$F$28/100</f>
        <v>456.5</v>
      </c>
      <c r="AW44" s="124">
        <f>AW$21*shipping_manufacturing!$F$28/100</f>
        <v>456.5</v>
      </c>
      <c r="AX44" s="124">
        <f>AX$21*shipping_manufacturing!$F$28/100</f>
        <v>456.5</v>
      </c>
      <c r="AY44" s="124">
        <f>AY$21*shipping_manufacturing!$F$28/100</f>
        <v>456.5</v>
      </c>
    </row>
    <row r="45" spans="1:52">
      <c r="A45" s="113" t="s">
        <v>340</v>
      </c>
      <c r="B45" s="165" t="s">
        <v>342</v>
      </c>
      <c r="C45" s="110"/>
      <c r="D45" s="110">
        <f>D$22*shipping_manufacturing!$G$28/100</f>
        <v>0</v>
      </c>
      <c r="E45" s="110">
        <f>E$22*shipping_manufacturing!$G$28/100</f>
        <v>0</v>
      </c>
      <c r="F45" s="110">
        <f>F$22*shipping_manufacturing!$G$28/100</f>
        <v>0</v>
      </c>
      <c r="G45" s="110">
        <f>G$22*shipping_manufacturing!$G$28/100</f>
        <v>0</v>
      </c>
      <c r="H45" s="110">
        <f>H$22*shipping_manufacturing!$G$28/100</f>
        <v>0</v>
      </c>
      <c r="I45" s="110">
        <f>I$22*shipping_manufacturing!$G$28/100</f>
        <v>0</v>
      </c>
      <c r="J45" s="110">
        <f>J$22*shipping_manufacturing!$G$28/100</f>
        <v>0</v>
      </c>
      <c r="K45" s="110">
        <f>K$22*shipping_manufacturing!$G$28/100</f>
        <v>0</v>
      </c>
      <c r="L45" s="110">
        <f>L$22*shipping_manufacturing!$G$28/100</f>
        <v>0</v>
      </c>
      <c r="M45" s="110">
        <f>M$22*shipping_manufacturing!$G$28/100</f>
        <v>0</v>
      </c>
      <c r="N45" s="110">
        <f>N$22*shipping_manufacturing!$G$28/100</f>
        <v>0</v>
      </c>
      <c r="O45" s="110">
        <f>O$22*shipping_manufacturing!$G$28/100</f>
        <v>0</v>
      </c>
      <c r="P45" s="110">
        <f>P$22*shipping_manufacturing!$G$28/100</f>
        <v>0</v>
      </c>
      <c r="Q45" s="110">
        <f>Q$22*shipping_manufacturing!$G$28/100</f>
        <v>0</v>
      </c>
      <c r="R45" s="110">
        <f>R$22*shipping_manufacturing!$G$28/100</f>
        <v>0</v>
      </c>
      <c r="S45" s="110">
        <f>S$22*shipping_manufacturing!$G$28/100</f>
        <v>0</v>
      </c>
      <c r="T45" s="110">
        <f>T$22*shipping_manufacturing!$G$28/100</f>
        <v>0</v>
      </c>
      <c r="U45" s="110">
        <f>U$22*shipping_manufacturing!$G$28/100</f>
        <v>0</v>
      </c>
      <c r="V45" s="110">
        <f>V$22*shipping_manufacturing!$G$28/100</f>
        <v>0</v>
      </c>
      <c r="W45" s="110">
        <f>W$22*shipping_manufacturing!$G$28/100</f>
        <v>0</v>
      </c>
      <c r="X45" s="110">
        <f>X$22*shipping_manufacturing!$G$28/100</f>
        <v>0</v>
      </c>
      <c r="Y45" s="110">
        <f>Y$22*shipping_manufacturing!$G$28/100</f>
        <v>0</v>
      </c>
      <c r="Z45" s="110">
        <f>Z$22*shipping_manufacturing!$G$28/100</f>
        <v>0</v>
      </c>
      <c r="AA45" s="110">
        <f>AA$22*shipping_manufacturing!$G$28/100</f>
        <v>0</v>
      </c>
      <c r="AB45" s="110">
        <f>AB$22*shipping_manufacturing!$G$28/100</f>
        <v>0</v>
      </c>
      <c r="AC45" s="110">
        <f>AC$22*shipping_manufacturing!$G$28/100</f>
        <v>0</v>
      </c>
      <c r="AD45" s="110">
        <f>AD$22*shipping_manufacturing!$G$28/100</f>
        <v>0</v>
      </c>
      <c r="AE45" s="110">
        <f>AE$22*shipping_manufacturing!$G$28/100</f>
        <v>0</v>
      </c>
      <c r="AF45" s="110">
        <f>AF$22*shipping_manufacturing!$G$28/100</f>
        <v>0</v>
      </c>
      <c r="AG45" s="110">
        <f>AG$22*shipping_manufacturing!$G$28/100</f>
        <v>0</v>
      </c>
      <c r="AH45" s="110">
        <f>AH$22*shipping_manufacturing!$G$28/100</f>
        <v>0</v>
      </c>
      <c r="AI45" s="110">
        <f>AI$22*shipping_manufacturing!$G$28/100</f>
        <v>0</v>
      </c>
      <c r="AJ45" s="110">
        <f>AJ$22*shipping_manufacturing!$G$28/100</f>
        <v>0</v>
      </c>
      <c r="AK45" s="110">
        <f>AK$22*shipping_manufacturing!$G$28/100</f>
        <v>0</v>
      </c>
      <c r="AL45" s="110">
        <f>AL$22*shipping_manufacturing!$G$28/100</f>
        <v>0</v>
      </c>
      <c r="AM45" s="110">
        <f>AM$22*shipping_manufacturing!$G$28/100</f>
        <v>0</v>
      </c>
      <c r="AN45" s="110">
        <f>AN$22*shipping_manufacturing!$G$28/100</f>
        <v>0</v>
      </c>
      <c r="AO45" s="110">
        <f>AO$22*shipping_manufacturing!$G$28/100</f>
        <v>0</v>
      </c>
      <c r="AP45" s="110">
        <f>AP$22*shipping_manufacturing!$G$28/100</f>
        <v>0</v>
      </c>
      <c r="AQ45" s="110">
        <f>AQ$22*shipping_manufacturing!$G$28/100</f>
        <v>0</v>
      </c>
      <c r="AR45" s="110">
        <f>AR$22*shipping_manufacturing!$G$28/100</f>
        <v>0</v>
      </c>
      <c r="AS45" s="110">
        <f>AS$22*shipping_manufacturing!$G$28/100</f>
        <v>0</v>
      </c>
      <c r="AT45" s="110">
        <f>AT$22*shipping_manufacturing!$G$28/100</f>
        <v>0</v>
      </c>
      <c r="AU45" s="110">
        <f>AU$22*shipping_manufacturing!$G$28/100</f>
        <v>0</v>
      </c>
      <c r="AV45" s="110">
        <f>AV$22*shipping_manufacturing!$G$28/100</f>
        <v>0</v>
      </c>
      <c r="AW45" s="110">
        <f>AW$22*shipping_manufacturing!$G$28/100</f>
        <v>0</v>
      </c>
      <c r="AX45" s="110">
        <f>AX$22*shipping_manufacturing!$G$28/100</f>
        <v>0</v>
      </c>
      <c r="AY45" s="110">
        <f>AY$22*shipping_manufacturing!$G$28/100</f>
        <v>0</v>
      </c>
    </row>
    <row r="46" spans="1:52">
      <c r="A46" s="110">
        <v>2339</v>
      </c>
      <c r="B46" s="165" t="s">
        <v>343</v>
      </c>
      <c r="C46" s="110"/>
      <c r="D46" s="110">
        <f>SUM(D44:D45)</f>
        <v>456.5</v>
      </c>
      <c r="E46" s="110">
        <f t="shared" ref="E46:AY46" si="14">SUM(E44:E45)</f>
        <v>456.5</v>
      </c>
      <c r="F46" s="110">
        <f t="shared" si="14"/>
        <v>456.5</v>
      </c>
      <c r="G46" s="110">
        <f t="shared" si="14"/>
        <v>456.5</v>
      </c>
      <c r="H46" s="110">
        <f t="shared" si="14"/>
        <v>456.5</v>
      </c>
      <c r="I46" s="110">
        <f t="shared" si="14"/>
        <v>456.5</v>
      </c>
      <c r="J46" s="110">
        <f t="shared" si="14"/>
        <v>456.5</v>
      </c>
      <c r="K46" s="110">
        <f t="shared" si="14"/>
        <v>456.5</v>
      </c>
      <c r="L46" s="110">
        <f t="shared" si="14"/>
        <v>456.5</v>
      </c>
      <c r="M46" s="110">
        <f t="shared" si="14"/>
        <v>456.5</v>
      </c>
      <c r="N46" s="110">
        <f t="shared" si="14"/>
        <v>456.5</v>
      </c>
      <c r="O46" s="110">
        <f t="shared" si="14"/>
        <v>456.5</v>
      </c>
      <c r="P46" s="110">
        <f t="shared" si="14"/>
        <v>456.5</v>
      </c>
      <c r="Q46" s="110">
        <f t="shared" si="14"/>
        <v>411.05794926183643</v>
      </c>
      <c r="R46" s="110">
        <f t="shared" si="14"/>
        <v>456.5</v>
      </c>
      <c r="S46" s="110">
        <f t="shared" si="14"/>
        <v>456.5</v>
      </c>
      <c r="T46" s="110">
        <f t="shared" si="14"/>
        <v>456.5</v>
      </c>
      <c r="U46" s="110">
        <f t="shared" si="14"/>
        <v>456.5</v>
      </c>
      <c r="V46" s="110">
        <f t="shared" si="14"/>
        <v>456.5</v>
      </c>
      <c r="W46" s="110">
        <f t="shared" si="14"/>
        <v>456.5</v>
      </c>
      <c r="X46" s="110">
        <f t="shared" si="14"/>
        <v>456.5</v>
      </c>
      <c r="Y46" s="110">
        <f t="shared" si="14"/>
        <v>456.5</v>
      </c>
      <c r="Z46" s="110">
        <f t="shared" si="14"/>
        <v>456.5</v>
      </c>
      <c r="AA46" s="110">
        <f t="shared" si="14"/>
        <v>456.5</v>
      </c>
      <c r="AB46" s="110">
        <f t="shared" si="14"/>
        <v>456.5</v>
      </c>
      <c r="AC46" s="110">
        <f t="shared" si="14"/>
        <v>0</v>
      </c>
      <c r="AD46" s="110">
        <f t="shared" si="14"/>
        <v>456.5</v>
      </c>
      <c r="AE46" s="110">
        <f t="shared" si="14"/>
        <v>456.5</v>
      </c>
      <c r="AF46" s="110">
        <f t="shared" si="14"/>
        <v>456.5</v>
      </c>
      <c r="AG46" s="110">
        <f t="shared" si="14"/>
        <v>456.5</v>
      </c>
      <c r="AH46" s="110">
        <f t="shared" si="14"/>
        <v>456.5</v>
      </c>
      <c r="AI46" s="110">
        <f t="shared" si="14"/>
        <v>456.5</v>
      </c>
      <c r="AJ46" s="110">
        <f t="shared" si="14"/>
        <v>456.5</v>
      </c>
      <c r="AK46" s="110">
        <f t="shared" si="14"/>
        <v>456.5</v>
      </c>
      <c r="AL46" s="110">
        <f t="shared" si="14"/>
        <v>456.5</v>
      </c>
      <c r="AM46" s="110">
        <f t="shared" si="14"/>
        <v>456.5</v>
      </c>
      <c r="AN46" s="110">
        <f t="shared" si="14"/>
        <v>456.5</v>
      </c>
      <c r="AO46" s="110">
        <f t="shared" si="14"/>
        <v>456.5</v>
      </c>
      <c r="AP46" s="110">
        <f t="shared" si="14"/>
        <v>456.5</v>
      </c>
      <c r="AQ46" s="110">
        <f t="shared" si="14"/>
        <v>456.5</v>
      </c>
      <c r="AR46" s="110">
        <f t="shared" si="14"/>
        <v>456.5</v>
      </c>
      <c r="AS46" s="110">
        <f t="shared" si="14"/>
        <v>456.5</v>
      </c>
      <c r="AT46" s="110">
        <f t="shared" si="14"/>
        <v>456.5</v>
      </c>
      <c r="AU46" s="110">
        <f t="shared" si="14"/>
        <v>456.5</v>
      </c>
      <c r="AV46" s="110">
        <f t="shared" si="14"/>
        <v>456.5</v>
      </c>
      <c r="AW46" s="110">
        <f t="shared" si="14"/>
        <v>456.5</v>
      </c>
      <c r="AX46" s="110">
        <f t="shared" si="14"/>
        <v>456.5</v>
      </c>
      <c r="AY46" s="110">
        <f t="shared" si="14"/>
        <v>456.5</v>
      </c>
    </row>
    <row r="47" spans="1:52">
      <c r="A47" s="110"/>
      <c r="B47" s="165" t="s">
        <v>344</v>
      </c>
      <c r="C47" s="110"/>
      <c r="D47" s="110"/>
      <c r="E47" s="110">
        <v>420</v>
      </c>
      <c r="F47" s="110"/>
      <c r="G47" s="110">
        <v>420</v>
      </c>
      <c r="H47" s="110"/>
      <c r="I47" s="110">
        <v>420</v>
      </c>
      <c r="J47" s="110"/>
      <c r="K47" s="110">
        <v>420</v>
      </c>
      <c r="L47" s="110"/>
      <c r="M47" s="110">
        <v>420</v>
      </c>
      <c r="N47" s="110"/>
      <c r="O47" s="110">
        <v>420</v>
      </c>
      <c r="P47" s="110"/>
      <c r="Q47" s="110">
        <v>411.05794926183643</v>
      </c>
      <c r="R47" s="110"/>
      <c r="S47" s="110">
        <v>420</v>
      </c>
      <c r="T47" s="110"/>
      <c r="U47" s="110">
        <v>420</v>
      </c>
      <c r="V47" s="110"/>
      <c r="W47" s="110">
        <v>420</v>
      </c>
      <c r="X47" s="110"/>
      <c r="Y47" s="110">
        <v>420</v>
      </c>
      <c r="Z47" s="110"/>
      <c r="AA47" s="110">
        <v>420</v>
      </c>
      <c r="AB47" s="110"/>
      <c r="AC47" s="110"/>
      <c r="AD47" s="110">
        <v>420</v>
      </c>
      <c r="AE47" s="110"/>
      <c r="AF47" s="110">
        <v>420</v>
      </c>
      <c r="AG47" s="110"/>
      <c r="AH47" s="110">
        <v>420</v>
      </c>
      <c r="AI47" s="110"/>
      <c r="AJ47" s="110">
        <v>420</v>
      </c>
      <c r="AK47" s="110"/>
      <c r="AL47" s="110">
        <v>420</v>
      </c>
      <c r="AM47" s="110"/>
      <c r="AN47" s="110">
        <v>420</v>
      </c>
      <c r="AO47" s="110"/>
      <c r="AP47" s="110">
        <v>420</v>
      </c>
      <c r="AQ47" s="110"/>
      <c r="AR47" s="110">
        <v>420</v>
      </c>
      <c r="AS47" s="110"/>
      <c r="AT47" s="110">
        <v>420</v>
      </c>
      <c r="AU47" s="110"/>
      <c r="AV47" s="110">
        <v>420</v>
      </c>
      <c r="AW47" s="110"/>
      <c r="AX47" s="110">
        <v>420</v>
      </c>
      <c r="AY47" s="110"/>
    </row>
    <row r="48" spans="1:52">
      <c r="A48" s="110"/>
      <c r="B48" s="165" t="s">
        <v>345</v>
      </c>
      <c r="C48" s="110"/>
      <c r="D48" s="110"/>
      <c r="E48" s="110">
        <v>0</v>
      </c>
      <c r="F48" s="110"/>
      <c r="G48" s="110">
        <v>0</v>
      </c>
      <c r="H48" s="110"/>
      <c r="I48" s="110">
        <v>0</v>
      </c>
      <c r="J48" s="110"/>
      <c r="K48" s="110">
        <v>0</v>
      </c>
      <c r="L48" s="110"/>
      <c r="M48" s="110">
        <v>0</v>
      </c>
      <c r="N48" s="110"/>
      <c r="O48" s="110">
        <v>0</v>
      </c>
      <c r="P48" s="110"/>
      <c r="Q48" s="110">
        <v>0</v>
      </c>
      <c r="R48" s="110"/>
      <c r="S48" s="110">
        <v>0</v>
      </c>
      <c r="T48" s="110"/>
      <c r="U48" s="110">
        <v>0</v>
      </c>
      <c r="V48" s="110"/>
      <c r="W48" s="110">
        <v>0</v>
      </c>
      <c r="X48" s="110"/>
      <c r="Y48" s="110">
        <v>0</v>
      </c>
      <c r="Z48" s="110"/>
      <c r="AA48" s="110">
        <v>0</v>
      </c>
      <c r="AB48" s="110"/>
      <c r="AC48" s="110"/>
      <c r="AD48" s="110">
        <v>0</v>
      </c>
      <c r="AE48" s="110"/>
      <c r="AF48" s="110">
        <v>0</v>
      </c>
      <c r="AG48" s="110"/>
      <c r="AH48" s="110">
        <v>0</v>
      </c>
      <c r="AI48" s="110"/>
      <c r="AJ48" s="110">
        <v>0</v>
      </c>
      <c r="AK48" s="110"/>
      <c r="AL48" s="110">
        <v>0</v>
      </c>
      <c r="AM48" s="110"/>
      <c r="AN48" s="110">
        <v>0</v>
      </c>
      <c r="AO48" s="110"/>
      <c r="AP48" s="110">
        <v>0</v>
      </c>
      <c r="AQ48" s="110"/>
      <c r="AR48" s="110">
        <v>0</v>
      </c>
      <c r="AS48" s="110"/>
      <c r="AT48" s="110">
        <v>0</v>
      </c>
      <c r="AU48" s="110"/>
      <c r="AV48" s="110">
        <v>0</v>
      </c>
      <c r="AW48" s="110"/>
      <c r="AX48" s="110">
        <v>0</v>
      </c>
      <c r="AY48" s="110"/>
    </row>
    <row r="49" spans="1:52">
      <c r="A49" s="110"/>
      <c r="B49" s="165" t="s">
        <v>346</v>
      </c>
      <c r="C49" s="110"/>
      <c r="D49" s="110"/>
      <c r="E49" s="110">
        <v>14</v>
      </c>
      <c r="F49" s="110"/>
      <c r="G49" s="110">
        <v>14</v>
      </c>
      <c r="H49" s="110"/>
      <c r="I49" s="110">
        <v>14</v>
      </c>
      <c r="J49" s="110"/>
      <c r="K49" s="110">
        <v>14</v>
      </c>
      <c r="L49" s="110"/>
      <c r="M49" s="110">
        <v>14</v>
      </c>
      <c r="N49" s="110"/>
      <c r="O49" s="110">
        <v>14</v>
      </c>
      <c r="P49" s="110"/>
      <c r="Q49" s="110">
        <v>14</v>
      </c>
      <c r="R49" s="110"/>
      <c r="S49" s="110">
        <v>14</v>
      </c>
      <c r="T49" s="110"/>
      <c r="U49" s="110">
        <v>14</v>
      </c>
      <c r="V49" s="110"/>
      <c r="W49" s="110">
        <v>14</v>
      </c>
      <c r="X49" s="110"/>
      <c r="Y49" s="110">
        <v>14</v>
      </c>
      <c r="Z49" s="110"/>
      <c r="AA49" s="110">
        <v>14</v>
      </c>
      <c r="AB49" s="110"/>
      <c r="AC49" s="110"/>
      <c r="AD49" s="110">
        <v>14</v>
      </c>
      <c r="AE49" s="110"/>
      <c r="AF49" s="110">
        <v>14</v>
      </c>
      <c r="AG49" s="110"/>
      <c r="AH49" s="110">
        <v>14</v>
      </c>
      <c r="AI49" s="110"/>
      <c r="AJ49" s="110">
        <v>14</v>
      </c>
      <c r="AK49" s="110"/>
      <c r="AL49" s="110">
        <v>14</v>
      </c>
      <c r="AM49" s="110"/>
      <c r="AN49" s="110">
        <v>14</v>
      </c>
      <c r="AO49" s="110"/>
      <c r="AP49" s="110">
        <v>14</v>
      </c>
      <c r="AQ49" s="110"/>
      <c r="AR49" s="110">
        <v>14</v>
      </c>
      <c r="AS49" s="110"/>
      <c r="AT49" s="110">
        <v>14</v>
      </c>
      <c r="AU49" s="110"/>
      <c r="AV49" s="110">
        <v>14</v>
      </c>
      <c r="AW49" s="110"/>
      <c r="AX49" s="110">
        <v>14</v>
      </c>
      <c r="AY49" s="110"/>
    </row>
    <row r="50" spans="1:52">
      <c r="A50" s="110"/>
      <c r="B50" s="165" t="s">
        <v>347</v>
      </c>
      <c r="C50" s="110"/>
      <c r="D50" s="110">
        <f>D44-D47</f>
        <v>456.5</v>
      </c>
      <c r="E50" s="110">
        <f t="shared" ref="E50:AY50" si="15">E44-E47</f>
        <v>36.5</v>
      </c>
      <c r="F50" s="110">
        <f t="shared" si="15"/>
        <v>456.5</v>
      </c>
      <c r="G50" s="110">
        <f t="shared" si="15"/>
        <v>36.5</v>
      </c>
      <c r="H50" s="110">
        <f t="shared" si="15"/>
        <v>456.5</v>
      </c>
      <c r="I50" s="110">
        <f t="shared" si="15"/>
        <v>36.5</v>
      </c>
      <c r="J50" s="110">
        <f t="shared" si="15"/>
        <v>456.5</v>
      </c>
      <c r="K50" s="110">
        <f t="shared" si="15"/>
        <v>36.5</v>
      </c>
      <c r="L50" s="110">
        <f t="shared" si="15"/>
        <v>456.5</v>
      </c>
      <c r="M50" s="110">
        <f t="shared" si="15"/>
        <v>36.5</v>
      </c>
      <c r="N50" s="110">
        <f t="shared" si="15"/>
        <v>456.5</v>
      </c>
      <c r="O50" s="110">
        <f t="shared" si="15"/>
        <v>36.5</v>
      </c>
      <c r="P50" s="110">
        <f t="shared" si="15"/>
        <v>456.5</v>
      </c>
      <c r="Q50" s="110">
        <f t="shared" si="15"/>
        <v>0</v>
      </c>
      <c r="R50" s="110">
        <f t="shared" si="15"/>
        <v>456.5</v>
      </c>
      <c r="S50" s="110">
        <f t="shared" si="15"/>
        <v>36.5</v>
      </c>
      <c r="T50" s="110">
        <f t="shared" si="15"/>
        <v>456.5</v>
      </c>
      <c r="U50" s="110">
        <f t="shared" si="15"/>
        <v>36.5</v>
      </c>
      <c r="V50" s="110">
        <f t="shared" si="15"/>
        <v>456.5</v>
      </c>
      <c r="W50" s="110">
        <f t="shared" si="15"/>
        <v>36.5</v>
      </c>
      <c r="X50" s="110">
        <f t="shared" si="15"/>
        <v>456.5</v>
      </c>
      <c r="Y50" s="110">
        <f t="shared" si="15"/>
        <v>36.5</v>
      </c>
      <c r="Z50" s="110">
        <f t="shared" si="15"/>
        <v>456.5</v>
      </c>
      <c r="AA50" s="110">
        <f t="shared" si="15"/>
        <v>36.5</v>
      </c>
      <c r="AB50" s="110">
        <f t="shared" si="15"/>
        <v>456.5</v>
      </c>
      <c r="AC50" s="110">
        <f t="shared" si="15"/>
        <v>0</v>
      </c>
      <c r="AD50" s="110">
        <f t="shared" si="15"/>
        <v>36.5</v>
      </c>
      <c r="AE50" s="110">
        <f t="shared" si="15"/>
        <v>456.5</v>
      </c>
      <c r="AF50" s="110">
        <f t="shared" si="15"/>
        <v>36.5</v>
      </c>
      <c r="AG50" s="110">
        <f t="shared" si="15"/>
        <v>456.5</v>
      </c>
      <c r="AH50" s="110">
        <f t="shared" si="15"/>
        <v>36.5</v>
      </c>
      <c r="AI50" s="110">
        <f t="shared" si="15"/>
        <v>456.5</v>
      </c>
      <c r="AJ50" s="110">
        <f t="shared" si="15"/>
        <v>36.5</v>
      </c>
      <c r="AK50" s="110">
        <f t="shared" si="15"/>
        <v>456.5</v>
      </c>
      <c r="AL50" s="110">
        <f t="shared" si="15"/>
        <v>36.5</v>
      </c>
      <c r="AM50" s="110">
        <f t="shared" si="15"/>
        <v>456.5</v>
      </c>
      <c r="AN50" s="110">
        <f t="shared" si="15"/>
        <v>36.5</v>
      </c>
      <c r="AO50" s="110">
        <f t="shared" si="15"/>
        <v>456.5</v>
      </c>
      <c r="AP50" s="110">
        <f t="shared" si="15"/>
        <v>36.5</v>
      </c>
      <c r="AQ50" s="110">
        <f t="shared" si="15"/>
        <v>456.5</v>
      </c>
      <c r="AR50" s="110">
        <f t="shared" si="15"/>
        <v>36.5</v>
      </c>
      <c r="AS50" s="110">
        <f t="shared" si="15"/>
        <v>456.5</v>
      </c>
      <c r="AT50" s="110">
        <f t="shared" si="15"/>
        <v>36.5</v>
      </c>
      <c r="AU50" s="110">
        <f t="shared" si="15"/>
        <v>456.5</v>
      </c>
      <c r="AV50" s="110">
        <f t="shared" si="15"/>
        <v>36.5</v>
      </c>
      <c r="AW50" s="110">
        <f t="shared" si="15"/>
        <v>456.5</v>
      </c>
      <c r="AX50" s="110">
        <f t="shared" si="15"/>
        <v>36.5</v>
      </c>
      <c r="AY50" s="110">
        <f t="shared" si="15"/>
        <v>456.5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3</v>
      </c>
      <c r="E52" s="110">
        <v>2</v>
      </c>
      <c r="F52" s="110">
        <v>2</v>
      </c>
      <c r="G52" s="110">
        <v>4</v>
      </c>
      <c r="H52" s="110">
        <v>2</v>
      </c>
      <c r="I52" s="110">
        <v>2</v>
      </c>
      <c r="J52" s="110">
        <v>2</v>
      </c>
      <c r="K52" s="110">
        <v>2</v>
      </c>
      <c r="L52" s="110">
        <v>2</v>
      </c>
      <c r="M52" s="110">
        <v>2</v>
      </c>
      <c r="N52" s="110">
        <v>2</v>
      </c>
      <c r="O52" s="110">
        <v>2</v>
      </c>
      <c r="P52" s="110">
        <v>2</v>
      </c>
      <c r="Q52" s="110">
        <v>2</v>
      </c>
      <c r="R52" s="110">
        <v>2</v>
      </c>
      <c r="S52" s="110">
        <v>2</v>
      </c>
      <c r="T52" s="110">
        <v>4</v>
      </c>
      <c r="U52" s="110">
        <v>2</v>
      </c>
      <c r="V52" s="110">
        <v>3</v>
      </c>
      <c r="W52" s="110">
        <v>3</v>
      </c>
      <c r="X52" s="110">
        <v>3</v>
      </c>
      <c r="Y52" s="110">
        <v>2</v>
      </c>
      <c r="Z52" s="110">
        <v>3</v>
      </c>
      <c r="AA52" s="110">
        <v>2</v>
      </c>
      <c r="AB52" s="110">
        <v>3</v>
      </c>
      <c r="AC52" s="110">
        <v>4</v>
      </c>
      <c r="AD52" s="110">
        <v>3</v>
      </c>
      <c r="AE52" s="110">
        <v>2</v>
      </c>
      <c r="AF52" s="110">
        <v>3</v>
      </c>
      <c r="AG52" s="110">
        <v>3</v>
      </c>
      <c r="AH52" s="110">
        <v>3</v>
      </c>
      <c r="AI52" s="110">
        <v>2</v>
      </c>
      <c r="AJ52" s="110">
        <v>2</v>
      </c>
      <c r="AK52" s="110">
        <v>2</v>
      </c>
      <c r="AL52" s="110">
        <v>2</v>
      </c>
      <c r="AM52" s="110">
        <v>3</v>
      </c>
      <c r="AN52" s="110">
        <v>3</v>
      </c>
      <c r="AO52" s="110">
        <v>2</v>
      </c>
      <c r="AP52" s="110">
        <v>2</v>
      </c>
      <c r="AQ52" s="110">
        <v>2</v>
      </c>
      <c r="AR52" s="110">
        <v>2</v>
      </c>
      <c r="AS52" s="110">
        <v>3</v>
      </c>
      <c r="AT52" s="110">
        <v>2</v>
      </c>
      <c r="AU52" s="110">
        <v>4</v>
      </c>
      <c r="AV52" s="110">
        <v>3</v>
      </c>
      <c r="AW52" s="110">
        <v>3</v>
      </c>
      <c r="AX52" s="110">
        <v>2</v>
      </c>
      <c r="AY52" s="110">
        <v>2</v>
      </c>
    </row>
    <row r="53" spans="1:52">
      <c r="A53" s="110"/>
      <c r="B53" s="178" t="s">
        <v>350</v>
      </c>
      <c r="C53" s="110"/>
      <c r="D53" s="110">
        <v>0</v>
      </c>
      <c r="E53" s="110">
        <v>1178856</v>
      </c>
      <c r="F53" s="110">
        <v>0</v>
      </c>
      <c r="G53" s="110">
        <v>1178856</v>
      </c>
      <c r="H53" s="110">
        <v>0</v>
      </c>
      <c r="I53" s="110">
        <v>1178856</v>
      </c>
      <c r="J53" s="110">
        <v>0</v>
      </c>
      <c r="K53" s="110">
        <v>1178856</v>
      </c>
      <c r="L53" s="110">
        <v>0</v>
      </c>
      <c r="M53" s="110">
        <v>1178856</v>
      </c>
      <c r="N53" s="110">
        <v>0</v>
      </c>
      <c r="O53" s="110">
        <v>1178856</v>
      </c>
      <c r="P53" s="110">
        <v>0</v>
      </c>
      <c r="Q53" s="110">
        <v>1178856</v>
      </c>
      <c r="R53" s="110">
        <v>0</v>
      </c>
      <c r="S53" s="110">
        <v>1178856</v>
      </c>
      <c r="T53" s="110">
        <v>0</v>
      </c>
      <c r="U53" s="110">
        <v>1178856</v>
      </c>
      <c r="V53" s="110">
        <v>0</v>
      </c>
      <c r="W53" s="110">
        <v>1178856</v>
      </c>
      <c r="X53" s="110">
        <v>0</v>
      </c>
      <c r="Y53" s="110">
        <v>1178856</v>
      </c>
      <c r="Z53" s="110">
        <v>0</v>
      </c>
      <c r="AA53" s="110">
        <v>1178856</v>
      </c>
      <c r="AB53" s="110">
        <v>0</v>
      </c>
      <c r="AC53" s="110">
        <v>0</v>
      </c>
      <c r="AD53" s="110">
        <v>1178856</v>
      </c>
      <c r="AE53" s="110">
        <v>0</v>
      </c>
      <c r="AF53" s="110">
        <v>1178856</v>
      </c>
      <c r="AG53" s="110">
        <v>0</v>
      </c>
      <c r="AH53" s="110">
        <v>1178856</v>
      </c>
      <c r="AI53" s="110">
        <v>0</v>
      </c>
      <c r="AJ53" s="110">
        <v>1178856</v>
      </c>
      <c r="AK53" s="110">
        <v>0</v>
      </c>
      <c r="AL53" s="110">
        <v>1178856</v>
      </c>
      <c r="AM53" s="110">
        <v>0</v>
      </c>
      <c r="AN53" s="110">
        <v>1178856</v>
      </c>
      <c r="AO53" s="110">
        <v>0</v>
      </c>
      <c r="AP53" s="110">
        <v>1178856</v>
      </c>
      <c r="AQ53" s="110">
        <v>0</v>
      </c>
      <c r="AR53" s="110">
        <v>1178856</v>
      </c>
      <c r="AS53" s="110">
        <v>0</v>
      </c>
      <c r="AT53" s="110">
        <v>1178856</v>
      </c>
      <c r="AU53" s="110">
        <v>0</v>
      </c>
      <c r="AV53" s="110">
        <v>1178856</v>
      </c>
      <c r="AW53" s="110">
        <v>0</v>
      </c>
      <c r="AX53" s="110">
        <v>1178856</v>
      </c>
      <c r="AY53" s="110">
        <v>0</v>
      </c>
      <c r="AZ53" s="100">
        <f>SUM($D$53:$AY$53)</f>
        <v>27113688</v>
      </c>
    </row>
    <row r="54" spans="1:52">
      <c r="A54" s="125"/>
      <c r="B54" s="140" t="s">
        <v>351</v>
      </c>
      <c r="C54" s="125"/>
      <c r="D54" s="125">
        <v>694039.77500000002</v>
      </c>
      <c r="E54" s="125">
        <v>55492.775000000001</v>
      </c>
      <c r="F54" s="125">
        <v>694039.77500000002</v>
      </c>
      <c r="G54" s="125">
        <v>55492.775000000001</v>
      </c>
      <c r="H54" s="125">
        <v>694039.77500000002</v>
      </c>
      <c r="I54" s="125">
        <v>55492.775000000001</v>
      </c>
      <c r="J54" s="125">
        <v>694039.77500000002</v>
      </c>
      <c r="K54" s="125">
        <v>55492.775000000001</v>
      </c>
      <c r="L54" s="125">
        <v>694039.77500000002</v>
      </c>
      <c r="M54" s="125">
        <v>55492.775000000001</v>
      </c>
      <c r="N54" s="125">
        <v>694039.77500000002</v>
      </c>
      <c r="O54" s="125">
        <v>55492.775000000001</v>
      </c>
      <c r="P54" s="125">
        <v>694039.77500000002</v>
      </c>
      <c r="Q54" s="125">
        <v>0</v>
      </c>
      <c r="R54" s="125">
        <v>694039.77500000002</v>
      </c>
      <c r="S54" s="125">
        <v>55492.775000000001</v>
      </c>
      <c r="T54" s="125">
        <v>694039.77500000002</v>
      </c>
      <c r="U54" s="125">
        <v>55492.775000000001</v>
      </c>
      <c r="V54" s="125">
        <v>694039.77500000002</v>
      </c>
      <c r="W54" s="125">
        <v>55492.775000000001</v>
      </c>
      <c r="X54" s="125">
        <v>694039.77500000002</v>
      </c>
      <c r="Y54" s="125">
        <v>55492.775000000001</v>
      </c>
      <c r="Z54" s="125">
        <v>694039.77500000002</v>
      </c>
      <c r="AA54" s="125">
        <v>55492.775000000001</v>
      </c>
      <c r="AB54" s="125">
        <v>694039.77500000002</v>
      </c>
      <c r="AC54" s="125">
        <v>0</v>
      </c>
      <c r="AD54" s="125">
        <v>55492.775000000001</v>
      </c>
      <c r="AE54" s="125">
        <v>694039.77500000002</v>
      </c>
      <c r="AF54" s="125">
        <v>55492.775000000001</v>
      </c>
      <c r="AG54" s="125">
        <v>694039.77500000002</v>
      </c>
      <c r="AH54" s="125">
        <v>55492.775000000001</v>
      </c>
      <c r="AI54" s="125">
        <v>694039.77500000002</v>
      </c>
      <c r="AJ54" s="125">
        <v>55492.775000000001</v>
      </c>
      <c r="AK54" s="125">
        <v>694039.77500000002</v>
      </c>
      <c r="AL54" s="125">
        <v>55492.775000000001</v>
      </c>
      <c r="AM54" s="125">
        <v>694039.77500000002</v>
      </c>
      <c r="AN54" s="125">
        <v>55492.775000000001</v>
      </c>
      <c r="AO54" s="125">
        <v>694039.77500000002</v>
      </c>
      <c r="AP54" s="125">
        <v>55492.775000000001</v>
      </c>
      <c r="AQ54" s="125">
        <v>694039.77500000002</v>
      </c>
      <c r="AR54" s="125">
        <v>55492.775000000001</v>
      </c>
      <c r="AS54" s="125">
        <v>694039.77500000002</v>
      </c>
      <c r="AT54" s="125">
        <v>55492.775000000001</v>
      </c>
      <c r="AU54" s="125">
        <v>694039.77500000002</v>
      </c>
      <c r="AV54" s="125">
        <v>55492.775000000001</v>
      </c>
      <c r="AW54" s="125">
        <v>694039.77500000002</v>
      </c>
      <c r="AX54" s="125">
        <v>55492.775000000001</v>
      </c>
      <c r="AY54" s="125">
        <v>694039.77500000002</v>
      </c>
      <c r="AZ54" s="100">
        <f>SUM($D$54:$AY$54)</f>
        <v>17877795.650000006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2014-11-19T04:29:35Z</dcterms:modified>
</cp:coreProperties>
</file>