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20" l="1"/>
  <c r="S15" i="20"/>
  <c r="S14" i="20"/>
  <c r="T19" i="20"/>
  <c r="D109" i="12"/>
  <c r="D120" i="12"/>
  <c r="D110" i="12"/>
  <c r="D121" i="12"/>
  <c r="D111" i="12"/>
  <c r="D122" i="12"/>
  <c r="D112" i="12"/>
  <c r="D123" i="12"/>
  <c r="D113" i="12"/>
  <c r="D124" i="12"/>
  <c r="D114" i="12"/>
  <c r="D125" i="12"/>
  <c r="D115" i="12"/>
  <c r="D126" i="12"/>
  <c r="D127" i="12"/>
  <c r="E109" i="12"/>
  <c r="E120" i="12"/>
  <c r="E110" i="12"/>
  <c r="E121" i="12"/>
  <c r="E111" i="12"/>
  <c r="E122" i="12"/>
  <c r="E112" i="12"/>
  <c r="E123" i="12"/>
  <c r="E113" i="12"/>
  <c r="E124" i="12"/>
  <c r="E114" i="12"/>
  <c r="E125" i="12"/>
  <c r="E115" i="12"/>
  <c r="E126" i="12"/>
  <c r="E127" i="12"/>
  <c r="F109" i="12"/>
  <c r="F120" i="12"/>
  <c r="F110" i="12"/>
  <c r="F121" i="12"/>
  <c r="F111" i="12"/>
  <c r="F122" i="12"/>
  <c r="F112" i="12"/>
  <c r="F123" i="12"/>
  <c r="F113" i="12"/>
  <c r="F124" i="12"/>
  <c r="F114" i="12"/>
  <c r="F125" i="12"/>
  <c r="F115" i="12"/>
  <c r="F126" i="12"/>
  <c r="F127" i="12"/>
  <c r="G109" i="12"/>
  <c r="G120" i="12"/>
  <c r="G110" i="12"/>
  <c r="G121" i="12"/>
  <c r="G111" i="12"/>
  <c r="G122" i="12"/>
  <c r="G112" i="12"/>
  <c r="G123" i="12"/>
  <c r="G113" i="12"/>
  <c r="G124" i="12"/>
  <c r="G114" i="12"/>
  <c r="G125" i="12"/>
  <c r="G115" i="12"/>
  <c r="G126" i="12"/>
  <c r="G127" i="12"/>
  <c r="H109" i="12"/>
  <c r="H120" i="12"/>
  <c r="H110" i="12"/>
  <c r="H121" i="12"/>
  <c r="H111" i="12"/>
  <c r="H122" i="12"/>
  <c r="H112" i="12"/>
  <c r="H123" i="12"/>
  <c r="H113" i="12"/>
  <c r="H124" i="12"/>
  <c r="H114" i="12"/>
  <c r="H125" i="12"/>
  <c r="H115" i="12"/>
  <c r="H126" i="12"/>
  <c r="H127" i="12"/>
  <c r="I109" i="12"/>
  <c r="I120" i="12"/>
  <c r="I110" i="12"/>
  <c r="I121" i="12"/>
  <c r="I111" i="12"/>
  <c r="I122" i="12"/>
  <c r="I112" i="12"/>
  <c r="I123" i="12"/>
  <c r="I113" i="12"/>
  <c r="I124" i="12"/>
  <c r="I114" i="12"/>
  <c r="I125" i="12"/>
  <c r="I115" i="12"/>
  <c r="I126" i="12"/>
  <c r="I127" i="12"/>
  <c r="J109" i="12"/>
  <c r="J120" i="12"/>
  <c r="J110" i="12"/>
  <c r="J121" i="12"/>
  <c r="J111" i="12"/>
  <c r="J122" i="12"/>
  <c r="J112" i="12"/>
  <c r="J123" i="12"/>
  <c r="J113" i="12"/>
  <c r="J124" i="12"/>
  <c r="J114" i="12"/>
  <c r="J125" i="12"/>
  <c r="J115" i="12"/>
  <c r="J126" i="12"/>
  <c r="J127" i="12"/>
  <c r="K109" i="12"/>
  <c r="K120" i="12"/>
  <c r="K110" i="12"/>
  <c r="K121" i="12"/>
  <c r="K111" i="12"/>
  <c r="K122" i="12"/>
  <c r="K112" i="12"/>
  <c r="K123" i="12"/>
  <c r="K113" i="12"/>
  <c r="K124" i="12"/>
  <c r="K114" i="12"/>
  <c r="K125" i="12"/>
  <c r="K115" i="12"/>
  <c r="K126" i="12"/>
  <c r="K127" i="12"/>
  <c r="L109" i="12"/>
  <c r="L120" i="12"/>
  <c r="L110" i="12"/>
  <c r="L121" i="12"/>
  <c r="L111" i="12"/>
  <c r="L122" i="12"/>
  <c r="L112" i="12"/>
  <c r="L123" i="12"/>
  <c r="L113" i="12"/>
  <c r="L124" i="12"/>
  <c r="L114" i="12"/>
  <c r="L125" i="12"/>
  <c r="L115" i="12"/>
  <c r="L126" i="12"/>
  <c r="L127" i="12"/>
  <c r="M109" i="12"/>
  <c r="M120" i="12"/>
  <c r="M110" i="12"/>
  <c r="M121" i="12"/>
  <c r="M111" i="12"/>
  <c r="M122" i="12"/>
  <c r="M112" i="12"/>
  <c r="M123" i="12"/>
  <c r="M113" i="12"/>
  <c r="M124" i="12"/>
  <c r="M114" i="12"/>
  <c r="M125" i="12"/>
  <c r="M115" i="12"/>
  <c r="M126" i="12"/>
  <c r="M127" i="12"/>
  <c r="N109" i="12"/>
  <c r="N120" i="12"/>
  <c r="N110" i="12"/>
  <c r="N121" i="12"/>
  <c r="N111" i="12"/>
  <c r="N122" i="12"/>
  <c r="N112" i="12"/>
  <c r="N123" i="12"/>
  <c r="N113" i="12"/>
  <c r="N124" i="12"/>
  <c r="N114" i="12"/>
  <c r="N125" i="12"/>
  <c r="N115" i="12"/>
  <c r="N126" i="12"/>
  <c r="N127" i="12"/>
  <c r="O109" i="12"/>
  <c r="O120" i="12"/>
  <c r="O110" i="12"/>
  <c r="O121" i="12"/>
  <c r="O111" i="12"/>
  <c r="O122" i="12"/>
  <c r="O112" i="12"/>
  <c r="O123" i="12"/>
  <c r="O113" i="12"/>
  <c r="O124" i="12"/>
  <c r="O114" i="12"/>
  <c r="O125" i="12"/>
  <c r="O115" i="12"/>
  <c r="O126" i="12"/>
  <c r="O127" i="12"/>
  <c r="S8" i="20"/>
  <c r="H40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H34" i="20"/>
  <c r="S39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5" i="20"/>
  <c r="S42" i="20"/>
  <c r="H33" i="20"/>
  <c r="S36" i="20"/>
  <c r="H27" i="20"/>
  <c r="H29" i="20"/>
  <c r="S37" i="20"/>
  <c r="H28" i="20"/>
  <c r="H30" i="20"/>
  <c r="S40" i="20"/>
  <c r="T43" i="20"/>
  <c r="H24" i="20"/>
  <c r="H23" i="20"/>
  <c r="P36" i="6"/>
  <c r="H15" i="20"/>
  <c r="P30" i="6"/>
  <c r="H14" i="20"/>
  <c r="H13" i="20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H8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Z14" i="14"/>
  <c r="AY259" i="14"/>
  <c r="AY181" i="14"/>
  <c r="AY179" i="14"/>
  <c r="AY175" i="14"/>
  <c r="AY177" i="14"/>
  <c r="AY260" i="14"/>
  <c r="AY14" i="14"/>
  <c r="AX259" i="14"/>
  <c r="AX181" i="14"/>
  <c r="AX179" i="14"/>
  <c r="AX177" i="14"/>
  <c r="AX175" i="14"/>
  <c r="AX260" i="14"/>
  <c r="AX14" i="14"/>
  <c r="AW259" i="14"/>
  <c r="AW181" i="14"/>
  <c r="AW179" i="14"/>
  <c r="AW177" i="14"/>
  <c r="AW175" i="14"/>
  <c r="AW260" i="14"/>
  <c r="AW14" i="14"/>
  <c r="AV259" i="14"/>
  <c r="AV181" i="14"/>
  <c r="AV179" i="14"/>
  <c r="AV177" i="14"/>
  <c r="AV175" i="14"/>
  <c r="AV14" i="14"/>
  <c r="AU259" i="14"/>
  <c r="AU181" i="14"/>
  <c r="AU179" i="14"/>
  <c r="AU175" i="14"/>
  <c r="AU177" i="14"/>
  <c r="AU260" i="14"/>
  <c r="AU14" i="14"/>
  <c r="AT259" i="14"/>
  <c r="AT181" i="14"/>
  <c r="AT179" i="14"/>
  <c r="AT177" i="14"/>
  <c r="AT175" i="14"/>
  <c r="AT260" i="14"/>
  <c r="AT14" i="14"/>
  <c r="AS259" i="14"/>
  <c r="AS181" i="14"/>
  <c r="AS179" i="14"/>
  <c r="AS177" i="14"/>
  <c r="AS175" i="14"/>
  <c r="AS260" i="14"/>
  <c r="AS14" i="14"/>
  <c r="AR259" i="14"/>
  <c r="AR181" i="14"/>
  <c r="AR179" i="14"/>
  <c r="AR177" i="14"/>
  <c r="AR175" i="14"/>
  <c r="AR260" i="14"/>
  <c r="AR14" i="14"/>
  <c r="AQ259" i="14"/>
  <c r="AQ181" i="14"/>
  <c r="AQ179" i="14"/>
  <c r="AQ175" i="14"/>
  <c r="AQ177" i="14"/>
  <c r="AQ260" i="14"/>
  <c r="AQ14" i="14"/>
  <c r="AP259" i="14"/>
  <c r="AP181" i="14"/>
  <c r="AP179" i="14"/>
  <c r="AP175" i="14"/>
  <c r="AP177" i="14"/>
  <c r="AP260" i="14"/>
  <c r="AP14" i="14"/>
  <c r="AO259" i="14"/>
  <c r="AO181" i="14"/>
  <c r="AO179" i="14"/>
  <c r="AO177" i="14"/>
  <c r="AO175" i="14"/>
  <c r="AO260" i="14"/>
  <c r="AO14" i="14"/>
  <c r="AN259" i="14"/>
  <c r="AN181" i="14"/>
  <c r="AN179" i="14"/>
  <c r="AN177" i="14"/>
  <c r="AN175" i="14"/>
  <c r="AN14" i="14"/>
  <c r="AM259" i="14"/>
  <c r="AM181" i="14"/>
  <c r="AM179" i="14"/>
  <c r="AM175" i="14"/>
  <c r="AM177" i="14"/>
  <c r="AM260" i="14"/>
  <c r="AM14" i="14"/>
  <c r="AL259" i="14"/>
  <c r="AL181" i="14"/>
  <c r="AL179" i="14"/>
  <c r="AL177" i="14"/>
  <c r="AL175" i="14"/>
  <c r="AL260" i="14"/>
  <c r="AL14" i="14"/>
  <c r="AK259" i="14"/>
  <c r="AK181" i="14"/>
  <c r="AK179" i="14"/>
  <c r="AK177" i="14"/>
  <c r="AK175" i="14"/>
  <c r="AK14" i="14"/>
  <c r="AJ259" i="14"/>
  <c r="AJ181" i="14"/>
  <c r="AJ179" i="14"/>
  <c r="AJ177" i="14"/>
  <c r="AJ175" i="14"/>
  <c r="AJ260" i="14"/>
  <c r="AJ14" i="14"/>
  <c r="AI259" i="14"/>
  <c r="AI181" i="14"/>
  <c r="AI179" i="14"/>
  <c r="AI175" i="14"/>
  <c r="AI177" i="14"/>
  <c r="AI260" i="14"/>
  <c r="AI14" i="14"/>
  <c r="AH259" i="14"/>
  <c r="AH181" i="14"/>
  <c r="AH179" i="14"/>
  <c r="AH175" i="14"/>
  <c r="AH177" i="14"/>
  <c r="AH260" i="14"/>
  <c r="AH14" i="14"/>
  <c r="AG259" i="14"/>
  <c r="AG181" i="14"/>
  <c r="AG179" i="14"/>
  <c r="AG177" i="14"/>
  <c r="AG175" i="14"/>
  <c r="AG260" i="14"/>
  <c r="AG14" i="14"/>
  <c r="AF259" i="14"/>
  <c r="AF181" i="14"/>
  <c r="AF179" i="14"/>
  <c r="AF177" i="14"/>
  <c r="AF175" i="14"/>
  <c r="AF260" i="14"/>
  <c r="AF14" i="14"/>
  <c r="AE259" i="14"/>
  <c r="AE181" i="14"/>
  <c r="AE179" i="14"/>
  <c r="AE175" i="14"/>
  <c r="AE177" i="14"/>
  <c r="AE260" i="14"/>
  <c r="AE14" i="14"/>
  <c r="AD259" i="14"/>
  <c r="AD181" i="14"/>
  <c r="AD179" i="14"/>
  <c r="AD175" i="14"/>
  <c r="AD177" i="14"/>
  <c r="AD260" i="14"/>
  <c r="AD14" i="14"/>
  <c r="AC259" i="14"/>
  <c r="AC181" i="14"/>
  <c r="AC179" i="14"/>
  <c r="AC177" i="14"/>
  <c r="AC175" i="14"/>
  <c r="AC260" i="14"/>
  <c r="AC14" i="14"/>
  <c r="AB259" i="14"/>
  <c r="AB181" i="14"/>
  <c r="AB179" i="14"/>
  <c r="AB177" i="14"/>
  <c r="AB175" i="14"/>
  <c r="AB260" i="14"/>
  <c r="AB14" i="14"/>
  <c r="AA259" i="14"/>
  <c r="AA181" i="14"/>
  <c r="AA179" i="14"/>
  <c r="AA177" i="14"/>
  <c r="AA175" i="14"/>
  <c r="AA14" i="14"/>
  <c r="Z259" i="14"/>
  <c r="Z181" i="14"/>
  <c r="Z179" i="14"/>
  <c r="Z175" i="14"/>
  <c r="Z177" i="14"/>
  <c r="Z260" i="14"/>
  <c r="Z14" i="14"/>
  <c r="Y259" i="14"/>
  <c r="Y181" i="14"/>
  <c r="Y179" i="14"/>
  <c r="Y177" i="14"/>
  <c r="Y175" i="14"/>
  <c r="Y260" i="14"/>
  <c r="Y14" i="14"/>
  <c r="X259" i="14"/>
  <c r="X181" i="14"/>
  <c r="X179" i="14"/>
  <c r="X177" i="14"/>
  <c r="X175" i="14"/>
  <c r="X14" i="14"/>
  <c r="W259" i="14"/>
  <c r="W181" i="14"/>
  <c r="W179" i="14"/>
  <c r="W175" i="14"/>
  <c r="W177" i="14"/>
  <c r="W260" i="14"/>
  <c r="W14" i="14"/>
  <c r="V259" i="14"/>
  <c r="V181" i="14"/>
  <c r="V179" i="14"/>
  <c r="V177" i="14"/>
  <c r="V175" i="14"/>
  <c r="V260" i="14"/>
  <c r="V14" i="14"/>
  <c r="U259" i="14"/>
  <c r="U181" i="14"/>
  <c r="U179" i="14"/>
  <c r="U177" i="14"/>
  <c r="U175" i="14"/>
  <c r="U14" i="14"/>
  <c r="T259" i="14"/>
  <c r="T181" i="14"/>
  <c r="T179" i="14"/>
  <c r="T177" i="14"/>
  <c r="T175" i="14"/>
  <c r="T260" i="14"/>
  <c r="T14" i="14"/>
  <c r="S259" i="14"/>
  <c r="S181" i="14"/>
  <c r="S179" i="14"/>
  <c r="S175" i="14"/>
  <c r="S177" i="14"/>
  <c r="S260" i="14"/>
  <c r="S14" i="14"/>
  <c r="R259" i="14"/>
  <c r="R181" i="14"/>
  <c r="R179" i="14"/>
  <c r="R175" i="14"/>
  <c r="R177" i="14"/>
  <c r="R260" i="14"/>
  <c r="R14" i="14"/>
  <c r="Q259" i="14"/>
  <c r="Q181" i="14"/>
  <c r="Q179" i="14"/>
  <c r="Q177" i="14"/>
  <c r="Q175" i="14"/>
  <c r="Q260" i="14"/>
  <c r="Q14" i="14"/>
  <c r="P259" i="14"/>
  <c r="P181" i="14"/>
  <c r="P179" i="14"/>
  <c r="P177" i="14"/>
  <c r="P175" i="14"/>
  <c r="P260" i="14"/>
  <c r="P14" i="14"/>
  <c r="O259" i="14"/>
  <c r="O181" i="14"/>
  <c r="O179" i="14"/>
  <c r="O175" i="14"/>
  <c r="O177" i="14"/>
  <c r="O260" i="14"/>
  <c r="O14" i="14"/>
  <c r="N259" i="14"/>
  <c r="N181" i="14"/>
  <c r="N179" i="14"/>
  <c r="N175" i="14"/>
  <c r="N177" i="14"/>
  <c r="N260" i="14"/>
  <c r="N14" i="14"/>
  <c r="M259" i="14"/>
  <c r="M181" i="14"/>
  <c r="M179" i="14"/>
  <c r="M177" i="14"/>
  <c r="M175" i="14"/>
  <c r="M14" i="14"/>
  <c r="L259" i="14"/>
  <c r="L181" i="14"/>
  <c r="L179" i="14"/>
  <c r="L177" i="14"/>
  <c r="L175" i="14"/>
  <c r="L260" i="14"/>
  <c r="L14" i="14"/>
  <c r="K259" i="14"/>
  <c r="K181" i="14"/>
  <c r="K179" i="14"/>
  <c r="K177" i="14"/>
  <c r="K175" i="14"/>
  <c r="K14" i="14"/>
  <c r="J259" i="14"/>
  <c r="J181" i="14"/>
  <c r="J179" i="14"/>
  <c r="J175" i="14"/>
  <c r="J177" i="14"/>
  <c r="J260" i="14"/>
  <c r="J14" i="14"/>
  <c r="I259" i="14"/>
  <c r="I181" i="14"/>
  <c r="I179" i="14"/>
  <c r="I177" i="14"/>
  <c r="I175" i="14"/>
  <c r="I14" i="14"/>
  <c r="H259" i="14"/>
  <c r="H181" i="14"/>
  <c r="H179" i="14"/>
  <c r="H177" i="14"/>
  <c r="H175" i="14"/>
  <c r="H14" i="14"/>
  <c r="G259" i="14"/>
  <c r="G181" i="14"/>
  <c r="G179" i="14"/>
  <c r="G175" i="14"/>
  <c r="G177" i="14"/>
  <c r="G260" i="14"/>
  <c r="G14" i="14"/>
  <c r="F259" i="14"/>
  <c r="F181" i="14"/>
  <c r="F179" i="14"/>
  <c r="F177" i="14"/>
  <c r="F175" i="14"/>
  <c r="F260" i="14"/>
  <c r="F14" i="14"/>
  <c r="E259" i="14"/>
  <c r="E181" i="14"/>
  <c r="E179" i="14"/>
  <c r="E177" i="14"/>
  <c r="E175" i="14"/>
  <c r="E14" i="14"/>
  <c r="D181" i="14"/>
  <c r="D179" i="14"/>
  <c r="D177" i="14"/>
  <c r="D175" i="14"/>
  <c r="AZ14" i="15"/>
  <c r="AY259" i="15"/>
  <c r="AY181" i="15"/>
  <c r="AY179" i="15"/>
  <c r="AY175" i="15"/>
  <c r="AY177" i="15"/>
  <c r="AY260" i="15"/>
  <c r="AY14" i="15"/>
  <c r="AX259" i="15"/>
  <c r="AX181" i="15"/>
  <c r="AX179" i="15"/>
  <c r="AX177" i="15"/>
  <c r="AX175" i="15"/>
  <c r="AX260" i="15"/>
  <c r="AX14" i="15"/>
  <c r="AW259" i="15"/>
  <c r="AW181" i="15"/>
  <c r="AW179" i="15"/>
  <c r="AW177" i="15"/>
  <c r="AW175" i="15"/>
  <c r="AW260" i="15"/>
  <c r="AW14" i="15"/>
  <c r="AV259" i="15"/>
  <c r="AV181" i="15"/>
  <c r="AV179" i="15"/>
  <c r="AV177" i="15"/>
  <c r="AV175" i="15"/>
  <c r="AV14" i="15"/>
  <c r="AU259" i="15"/>
  <c r="AU181" i="15"/>
  <c r="AU179" i="15"/>
  <c r="AU175" i="15"/>
  <c r="AU177" i="15"/>
  <c r="AU260" i="15"/>
  <c r="AU14" i="15"/>
  <c r="AT259" i="15"/>
  <c r="AT181" i="15"/>
  <c r="AT179" i="15"/>
  <c r="AT177" i="15"/>
  <c r="AT175" i="15"/>
  <c r="AT260" i="15"/>
  <c r="AT14" i="15"/>
  <c r="AS259" i="15"/>
  <c r="AS181" i="15"/>
  <c r="AS179" i="15"/>
  <c r="AS177" i="15"/>
  <c r="AS175" i="15"/>
  <c r="AS14" i="15"/>
  <c r="AR259" i="15"/>
  <c r="AR181" i="15"/>
  <c r="AR179" i="15"/>
  <c r="AR177" i="15"/>
  <c r="AR175" i="15"/>
  <c r="AR260" i="15"/>
  <c r="AR14" i="15"/>
  <c r="AQ259" i="15"/>
  <c r="AQ181" i="15"/>
  <c r="AQ179" i="15"/>
  <c r="AQ175" i="15"/>
  <c r="AQ177" i="15"/>
  <c r="AQ260" i="15"/>
  <c r="AQ14" i="15"/>
  <c r="AP259" i="15"/>
  <c r="AP181" i="15"/>
  <c r="AP179" i="15"/>
  <c r="AP175" i="15"/>
  <c r="AP177" i="15"/>
  <c r="AP260" i="15"/>
  <c r="AP14" i="15"/>
  <c r="AO259" i="15"/>
  <c r="AO181" i="15"/>
  <c r="AO179" i="15"/>
  <c r="AO177" i="15"/>
  <c r="AO175" i="15"/>
  <c r="AO14" i="15"/>
  <c r="AN259" i="15"/>
  <c r="AN181" i="15"/>
  <c r="AN179" i="15"/>
  <c r="AN177" i="15"/>
  <c r="AN175" i="15"/>
  <c r="AN14" i="15"/>
  <c r="AM259" i="15"/>
  <c r="AM181" i="15"/>
  <c r="AM179" i="15"/>
  <c r="AM175" i="15"/>
  <c r="AM177" i="15"/>
  <c r="AM260" i="15"/>
  <c r="AM14" i="15"/>
  <c r="AL259" i="15"/>
  <c r="AL181" i="15"/>
  <c r="AL179" i="15"/>
  <c r="AL177" i="15"/>
  <c r="AL175" i="15"/>
  <c r="AL260" i="15"/>
  <c r="AL14" i="15"/>
  <c r="AK259" i="15"/>
  <c r="AK181" i="15"/>
  <c r="AK179" i="15"/>
  <c r="AK177" i="15"/>
  <c r="AK175" i="15"/>
  <c r="AK14" i="15"/>
  <c r="AJ259" i="15"/>
  <c r="AJ181" i="15"/>
  <c r="AJ179" i="15"/>
  <c r="AJ177" i="15"/>
  <c r="AJ175" i="15"/>
  <c r="AJ260" i="15"/>
  <c r="AJ14" i="15"/>
  <c r="AI259" i="15"/>
  <c r="AI181" i="15"/>
  <c r="AI179" i="15"/>
  <c r="AI175" i="15"/>
  <c r="AI177" i="15"/>
  <c r="AI260" i="15"/>
  <c r="AI14" i="15"/>
  <c r="AH259" i="15"/>
  <c r="AH181" i="15"/>
  <c r="AH179" i="15"/>
  <c r="AH175" i="15"/>
  <c r="AH177" i="15"/>
  <c r="AH260" i="15"/>
  <c r="AH14" i="15"/>
  <c r="AG259" i="15"/>
  <c r="AG181" i="15"/>
  <c r="AG179" i="15"/>
  <c r="AG177" i="15"/>
  <c r="AG175" i="15"/>
  <c r="AG260" i="15"/>
  <c r="AG14" i="15"/>
  <c r="AF259" i="15"/>
  <c r="AF181" i="15"/>
  <c r="AF179" i="15"/>
  <c r="AF177" i="15"/>
  <c r="AF175" i="15"/>
  <c r="AF260" i="15"/>
  <c r="AF14" i="15"/>
  <c r="AE259" i="15"/>
  <c r="AE181" i="15"/>
  <c r="AE179" i="15"/>
  <c r="AE177" i="15"/>
  <c r="AE175" i="15"/>
  <c r="AE14" i="15"/>
  <c r="AD259" i="15"/>
  <c r="AD181" i="15"/>
  <c r="AD179" i="15"/>
  <c r="AD175" i="15"/>
  <c r="AD177" i="15"/>
  <c r="AD260" i="15"/>
  <c r="AD14" i="15"/>
  <c r="AC259" i="15"/>
  <c r="AC181" i="15"/>
  <c r="AC179" i="15"/>
  <c r="AC177" i="15"/>
  <c r="AC175" i="15"/>
  <c r="AC260" i="15"/>
  <c r="AC14" i="15"/>
  <c r="AB259" i="15"/>
  <c r="AB181" i="15"/>
  <c r="AB179" i="15"/>
  <c r="AB177" i="15"/>
  <c r="AB175" i="15"/>
  <c r="AB260" i="15"/>
  <c r="AB14" i="15"/>
  <c r="AA259" i="15"/>
  <c r="AA181" i="15"/>
  <c r="AA179" i="15"/>
  <c r="AA175" i="15"/>
  <c r="AA177" i="15"/>
  <c r="AA260" i="15"/>
  <c r="AA14" i="15"/>
  <c r="Z259" i="15"/>
  <c r="Z181" i="15"/>
  <c r="Z179" i="15"/>
  <c r="Z175" i="15"/>
  <c r="Z177" i="15"/>
  <c r="Z260" i="15"/>
  <c r="Z14" i="15"/>
  <c r="Y259" i="15"/>
  <c r="Y181" i="15"/>
  <c r="Y179" i="15"/>
  <c r="Y177" i="15"/>
  <c r="Y175" i="15"/>
  <c r="Y260" i="15"/>
  <c r="Y14" i="15"/>
  <c r="X259" i="15"/>
  <c r="X181" i="15"/>
  <c r="X179" i="15"/>
  <c r="X177" i="15"/>
  <c r="X175" i="15"/>
  <c r="X14" i="15"/>
  <c r="W259" i="15"/>
  <c r="W181" i="15"/>
  <c r="W179" i="15"/>
  <c r="W175" i="15"/>
  <c r="W177" i="15"/>
  <c r="W260" i="15"/>
  <c r="W14" i="15"/>
  <c r="V259" i="15"/>
  <c r="V181" i="15"/>
  <c r="V179" i="15"/>
  <c r="V177" i="15"/>
  <c r="V175" i="15"/>
  <c r="V260" i="15"/>
  <c r="V14" i="15"/>
  <c r="U259" i="15"/>
  <c r="U181" i="15"/>
  <c r="U179" i="15"/>
  <c r="U177" i="15"/>
  <c r="U175" i="15"/>
  <c r="U14" i="15"/>
  <c r="T259" i="15"/>
  <c r="T181" i="15"/>
  <c r="T179" i="15"/>
  <c r="T177" i="15"/>
  <c r="T175" i="15"/>
  <c r="T260" i="15"/>
  <c r="T14" i="15"/>
  <c r="S259" i="15"/>
  <c r="S181" i="15"/>
  <c r="S179" i="15"/>
  <c r="S175" i="15"/>
  <c r="S177" i="15"/>
  <c r="S260" i="15"/>
  <c r="S14" i="15"/>
  <c r="R259" i="15"/>
  <c r="R181" i="15"/>
  <c r="R179" i="15"/>
  <c r="R175" i="15"/>
  <c r="R177" i="15"/>
  <c r="R260" i="15"/>
  <c r="R14" i="15"/>
  <c r="Q259" i="15"/>
  <c r="Q181" i="15"/>
  <c r="Q179" i="15"/>
  <c r="Q177" i="15"/>
  <c r="Q175" i="15"/>
  <c r="Q260" i="15"/>
  <c r="Q14" i="15"/>
  <c r="P259" i="15"/>
  <c r="P181" i="15"/>
  <c r="P179" i="15"/>
  <c r="P177" i="15"/>
  <c r="P175" i="15"/>
  <c r="P260" i="15"/>
  <c r="P14" i="15"/>
  <c r="O259" i="15"/>
  <c r="O181" i="15"/>
  <c r="O179" i="15"/>
  <c r="O177" i="15"/>
  <c r="O175" i="15"/>
  <c r="O14" i="15"/>
  <c r="N259" i="15"/>
  <c r="N181" i="15"/>
  <c r="N179" i="15"/>
  <c r="N175" i="15"/>
  <c r="N177" i="15"/>
  <c r="N260" i="15"/>
  <c r="N14" i="15"/>
  <c r="M259" i="15"/>
  <c r="M181" i="15"/>
  <c r="M179" i="15"/>
  <c r="M177" i="15"/>
  <c r="M175" i="15"/>
  <c r="M14" i="15"/>
  <c r="L259" i="15"/>
  <c r="L181" i="15"/>
  <c r="L179" i="15"/>
  <c r="L177" i="15"/>
  <c r="L175" i="15"/>
  <c r="L260" i="15"/>
  <c r="L14" i="15"/>
  <c r="K259" i="15"/>
  <c r="K181" i="15"/>
  <c r="K179" i="15"/>
  <c r="K177" i="15"/>
  <c r="K175" i="15"/>
  <c r="K14" i="15"/>
  <c r="J259" i="15"/>
  <c r="J181" i="15"/>
  <c r="J179" i="15"/>
  <c r="J175" i="15"/>
  <c r="J177" i="15"/>
  <c r="J260" i="15"/>
  <c r="J14" i="15"/>
  <c r="I259" i="15"/>
  <c r="I181" i="15"/>
  <c r="I179" i="15"/>
  <c r="I177" i="15"/>
  <c r="I175" i="15"/>
  <c r="I14" i="15"/>
  <c r="H259" i="15"/>
  <c r="H181" i="15"/>
  <c r="H179" i="15"/>
  <c r="H177" i="15"/>
  <c r="H175" i="15"/>
  <c r="H14" i="15"/>
  <c r="G259" i="15"/>
  <c r="G181" i="15"/>
  <c r="G179" i="15"/>
  <c r="G175" i="15"/>
  <c r="G177" i="15"/>
  <c r="G260" i="15"/>
  <c r="G14" i="15"/>
  <c r="F259" i="15"/>
  <c r="F181" i="15"/>
  <c r="F179" i="15"/>
  <c r="F177" i="15"/>
  <c r="F175" i="15"/>
  <c r="F14" i="15"/>
  <c r="E259" i="15"/>
  <c r="E181" i="15"/>
  <c r="E179" i="15"/>
  <c r="E177" i="15"/>
  <c r="E175" i="15"/>
  <c r="E14" i="15"/>
  <c r="D259" i="15"/>
  <c r="D181" i="15"/>
  <c r="D175" i="15"/>
  <c r="D177" i="15"/>
  <c r="D179" i="15"/>
  <c r="D260" i="15"/>
  <c r="AY14" i="16"/>
  <c r="AY15" i="16"/>
  <c r="AY16" i="16"/>
  <c r="AY10" i="16"/>
  <c r="AY13" i="16"/>
  <c r="AY17" i="16"/>
  <c r="AY29" i="16"/>
  <c r="AW14" i="16"/>
  <c r="AX15" i="16"/>
  <c r="AW16" i="16"/>
  <c r="AX17" i="16"/>
  <c r="AX21" i="16"/>
  <c r="AX23" i="16"/>
  <c r="AX22" i="16"/>
  <c r="AX24" i="16"/>
  <c r="AX29" i="16"/>
  <c r="AX33" i="16"/>
  <c r="AX34" i="16"/>
  <c r="AX40" i="16"/>
  <c r="AX44" i="16"/>
  <c r="AX45" i="16"/>
  <c r="AX51" i="16"/>
  <c r="AW15" i="16"/>
  <c r="AW17" i="16"/>
  <c r="AV14" i="16"/>
  <c r="AV15" i="16"/>
  <c r="AV16" i="16"/>
  <c r="AV10" i="16"/>
  <c r="AV13" i="16"/>
  <c r="B21" i="16"/>
  <c r="AW21" i="16"/>
  <c r="AW29" i="16"/>
  <c r="AV17" i="16"/>
  <c r="AV29" i="16"/>
  <c r="AU14" i="16"/>
  <c r="AU15" i="16"/>
  <c r="AU16" i="16"/>
  <c r="AU10" i="16"/>
  <c r="AU13" i="16"/>
  <c r="AU17" i="16"/>
  <c r="AU29" i="16"/>
  <c r="AT14" i="16"/>
  <c r="AT15" i="16"/>
  <c r="AT16" i="16"/>
  <c r="AT17" i="16"/>
  <c r="AT29" i="16"/>
  <c r="AS14" i="16"/>
  <c r="AS15" i="16"/>
  <c r="AS16" i="16"/>
  <c r="AS10" i="16"/>
  <c r="AS13" i="16"/>
  <c r="AS17" i="16"/>
  <c r="AS29" i="16"/>
  <c r="AR14" i="16"/>
  <c r="AR15" i="16"/>
  <c r="AR16" i="16"/>
  <c r="AR10" i="16"/>
  <c r="AR13" i="16"/>
  <c r="AR17" i="16"/>
  <c r="AR29" i="16"/>
  <c r="AQ14" i="16"/>
  <c r="AQ15" i="16"/>
  <c r="AQ16" i="16"/>
  <c r="AQ10" i="16"/>
  <c r="AQ13" i="16"/>
  <c r="AQ17" i="16"/>
  <c r="AQ29" i="16"/>
  <c r="AP14" i="16"/>
  <c r="AP15" i="16"/>
  <c r="AP16" i="16"/>
  <c r="AP10" i="16"/>
  <c r="AP13" i="16"/>
  <c r="AP17" i="16"/>
  <c r="AP29" i="16"/>
  <c r="AO14" i="16"/>
  <c r="AO15" i="16"/>
  <c r="AO16" i="16"/>
  <c r="AO17" i="16"/>
  <c r="AO29" i="16"/>
  <c r="AM14" i="16"/>
  <c r="AN15" i="16"/>
  <c r="AM15" i="16"/>
  <c r="AN16" i="16"/>
  <c r="AM16" i="16"/>
  <c r="AN17" i="16"/>
  <c r="AN21" i="16"/>
  <c r="AN23" i="16"/>
  <c r="AN22" i="16"/>
  <c r="AN24" i="16"/>
  <c r="AN29" i="16"/>
  <c r="AN34" i="16"/>
  <c r="AN40" i="16"/>
  <c r="AN45" i="16"/>
  <c r="AN51" i="16"/>
  <c r="AM10" i="16"/>
  <c r="AM13" i="16"/>
  <c r="AN14" i="16"/>
  <c r="AN10" i="16"/>
  <c r="AN13" i="16"/>
  <c r="AM17" i="16"/>
  <c r="AM29" i="16"/>
  <c r="AL14" i="16"/>
  <c r="AL15" i="16"/>
  <c r="AL16" i="16"/>
  <c r="AL10" i="16"/>
  <c r="AL13" i="16"/>
  <c r="AL17" i="16"/>
  <c r="AL29" i="16"/>
  <c r="AJ14" i="16"/>
  <c r="AK15" i="16"/>
  <c r="AJ15" i="16"/>
  <c r="AK16" i="16"/>
  <c r="AJ16" i="16"/>
  <c r="AK17" i="16"/>
  <c r="AK21" i="16"/>
  <c r="AK22" i="16"/>
  <c r="AK24" i="16"/>
  <c r="AK29" i="16"/>
  <c r="AK34" i="16"/>
  <c r="AK40" i="16"/>
  <c r="AK44" i="16"/>
  <c r="AK45" i="16"/>
  <c r="AK51" i="16"/>
  <c r="AJ10" i="16"/>
  <c r="AJ13" i="16"/>
  <c r="AK14" i="16"/>
  <c r="AK10" i="16"/>
  <c r="AK13" i="16"/>
  <c r="AJ17" i="16"/>
  <c r="AJ29" i="16"/>
  <c r="AI14" i="16"/>
  <c r="AI15" i="16"/>
  <c r="AI16" i="16"/>
  <c r="AI10" i="16"/>
  <c r="AI13" i="16"/>
  <c r="AI17" i="16"/>
  <c r="AI29" i="16"/>
  <c r="AH14" i="16"/>
  <c r="AH15" i="16"/>
  <c r="AH16" i="16"/>
  <c r="AH10" i="16"/>
  <c r="AH13" i="16"/>
  <c r="AH17" i="16"/>
  <c r="AH29" i="16"/>
  <c r="AG14" i="16"/>
  <c r="AG15" i="16"/>
  <c r="AG16" i="16"/>
  <c r="AG10" i="16"/>
  <c r="AG13" i="16"/>
  <c r="AG17" i="16"/>
  <c r="AG29" i="16"/>
  <c r="AF14" i="16"/>
  <c r="AF15" i="16"/>
  <c r="AF16" i="16"/>
  <c r="AF10" i="16"/>
  <c r="AF13" i="16"/>
  <c r="AF17" i="16"/>
  <c r="AF29" i="16"/>
  <c r="AE14" i="16"/>
  <c r="AE15" i="16"/>
  <c r="AE16" i="16"/>
  <c r="AE10" i="16"/>
  <c r="AE13" i="16"/>
  <c r="AE17" i="16"/>
  <c r="AE29" i="16"/>
  <c r="AD14" i="16"/>
  <c r="AD15" i="16"/>
  <c r="AD16" i="16"/>
  <c r="AD10" i="16"/>
  <c r="AD13" i="16"/>
  <c r="AE21" i="16"/>
  <c r="AD17" i="16"/>
  <c r="AD29" i="16"/>
  <c r="AC14" i="16"/>
  <c r="AC15" i="16"/>
  <c r="AC16" i="16"/>
  <c r="AC10" i="16"/>
  <c r="AC13" i="16"/>
  <c r="AC17" i="16"/>
  <c r="AC29" i="16"/>
  <c r="AB14" i="16"/>
  <c r="AB15" i="16"/>
  <c r="AB16" i="16"/>
  <c r="AB10" i="16"/>
  <c r="AB13" i="16"/>
  <c r="AB17" i="16"/>
  <c r="AB29" i="16"/>
  <c r="AA14" i="16"/>
  <c r="AA15" i="16"/>
  <c r="AA16" i="16"/>
  <c r="AA10" i="16"/>
  <c r="AA13" i="16"/>
  <c r="AA17" i="16"/>
  <c r="AA29" i="16"/>
  <c r="Z14" i="16"/>
  <c r="Z15" i="16"/>
  <c r="Z16" i="16"/>
  <c r="Z10" i="16"/>
  <c r="Z13" i="16"/>
  <c r="Z17" i="16"/>
  <c r="Z29" i="16"/>
  <c r="Y14" i="16"/>
  <c r="Y15" i="16"/>
  <c r="Y16" i="16"/>
  <c r="Y10" i="16"/>
  <c r="Y13" i="16"/>
  <c r="Y17" i="16"/>
  <c r="Y29" i="16"/>
  <c r="W15" i="16"/>
  <c r="X16" i="16"/>
  <c r="X21" i="16"/>
  <c r="X22" i="16"/>
  <c r="X29" i="16"/>
  <c r="W14" i="16"/>
  <c r="X15" i="16"/>
  <c r="W16" i="16"/>
  <c r="X17" i="16"/>
  <c r="W10" i="16"/>
  <c r="W13" i="16"/>
  <c r="X14" i="16"/>
  <c r="X10" i="16"/>
  <c r="X13" i="16"/>
  <c r="W17" i="16"/>
  <c r="W29" i="16"/>
  <c r="V14" i="16"/>
  <c r="V15" i="16"/>
  <c r="V16" i="16"/>
  <c r="V17" i="16"/>
  <c r="V29" i="16"/>
  <c r="U14" i="16"/>
  <c r="U15" i="16"/>
  <c r="U16" i="16"/>
  <c r="U10" i="16"/>
  <c r="U13" i="16"/>
  <c r="U17" i="16"/>
  <c r="U29" i="16"/>
  <c r="S15" i="16"/>
  <c r="T16" i="16"/>
  <c r="T21" i="16"/>
  <c r="T22" i="16"/>
  <c r="T24" i="16"/>
  <c r="T29" i="16"/>
  <c r="T34" i="16"/>
  <c r="T40" i="16"/>
  <c r="T45" i="16"/>
  <c r="T51" i="16"/>
  <c r="S14" i="16"/>
  <c r="S16" i="16"/>
  <c r="T17" i="16"/>
  <c r="S17" i="16"/>
  <c r="S29" i="16"/>
  <c r="R14" i="16"/>
  <c r="R15" i="16"/>
  <c r="R16" i="16"/>
  <c r="R17" i="16"/>
  <c r="R29" i="16"/>
  <c r="Q14" i="16"/>
  <c r="Q15" i="16"/>
  <c r="Q16" i="16"/>
  <c r="Q10" i="16"/>
  <c r="Q13" i="16"/>
  <c r="Q17" i="16"/>
  <c r="Q29" i="16"/>
  <c r="P21" i="16"/>
  <c r="P33" i="16"/>
  <c r="P22" i="16"/>
  <c r="P29" i="16"/>
  <c r="P34" i="16"/>
  <c r="P40" i="16"/>
  <c r="P44" i="16"/>
  <c r="O14" i="16"/>
  <c r="P15" i="16"/>
  <c r="O15" i="16"/>
  <c r="P16" i="16"/>
  <c r="O16" i="16"/>
  <c r="P17" i="16"/>
  <c r="O17" i="16"/>
  <c r="O29" i="16"/>
  <c r="N14" i="16"/>
  <c r="N15" i="16"/>
  <c r="N16" i="16"/>
  <c r="N10" i="16"/>
  <c r="N13" i="16"/>
  <c r="N17" i="16"/>
  <c r="N29" i="16"/>
  <c r="M14" i="16"/>
  <c r="M15" i="16"/>
  <c r="M16" i="16"/>
  <c r="M17" i="16"/>
  <c r="M29" i="16"/>
  <c r="L14" i="16"/>
  <c r="L15" i="16"/>
  <c r="L16" i="16"/>
  <c r="L10" i="16"/>
  <c r="L13" i="16"/>
  <c r="L17" i="16"/>
  <c r="L29" i="16"/>
  <c r="K14" i="16"/>
  <c r="K15" i="16"/>
  <c r="K16" i="16"/>
  <c r="K17" i="16"/>
  <c r="K29" i="16"/>
  <c r="J14" i="16"/>
  <c r="J15" i="16"/>
  <c r="J16" i="16"/>
  <c r="J17" i="16"/>
  <c r="J29" i="16"/>
  <c r="I14" i="16"/>
  <c r="I15" i="16"/>
  <c r="I16" i="16"/>
  <c r="I10" i="16"/>
  <c r="I13" i="16"/>
  <c r="I17" i="16"/>
  <c r="I29" i="16"/>
  <c r="H14" i="16"/>
  <c r="H15" i="16"/>
  <c r="H16" i="16"/>
  <c r="H10" i="16"/>
  <c r="H13" i="16"/>
  <c r="H17" i="16"/>
  <c r="H29" i="16"/>
  <c r="G14" i="16"/>
  <c r="G15" i="16"/>
  <c r="G16" i="16"/>
  <c r="G17" i="16"/>
  <c r="G29" i="16"/>
  <c r="F14" i="16"/>
  <c r="F15" i="16"/>
  <c r="F16" i="16"/>
  <c r="F10" i="16"/>
  <c r="F13" i="16"/>
  <c r="F17" i="16"/>
  <c r="D27" i="16"/>
  <c r="D29" i="16"/>
  <c r="E27" i="16"/>
  <c r="E29" i="16"/>
  <c r="F27" i="16"/>
  <c r="F29" i="16"/>
  <c r="D15" i="16"/>
  <c r="E16" i="16"/>
  <c r="E21" i="16"/>
  <c r="E22" i="16"/>
  <c r="E24" i="16"/>
  <c r="E23" i="16"/>
  <c r="E30" i="16"/>
  <c r="E34" i="16"/>
  <c r="E40" i="16"/>
  <c r="D14" i="16"/>
  <c r="E15" i="16"/>
  <c r="D16" i="16"/>
  <c r="E17" i="16"/>
  <c r="D17" i="16"/>
  <c r="D30" i="16"/>
  <c r="AY14" i="17"/>
  <c r="AY15" i="17"/>
  <c r="AY16" i="17"/>
  <c r="AY17" i="17"/>
  <c r="AY29" i="17"/>
  <c r="AX14" i="17"/>
  <c r="AX15" i="17"/>
  <c r="AX16" i="17"/>
  <c r="AX10" i="17"/>
  <c r="AX13" i="17"/>
  <c r="AX17" i="17"/>
  <c r="AW14" i="17"/>
  <c r="AW15" i="17"/>
  <c r="AW16" i="17"/>
  <c r="AW10" i="17"/>
  <c r="AW13" i="17"/>
  <c r="B21" i="17"/>
  <c r="AX21" i="17"/>
  <c r="AX23" i="17"/>
  <c r="AX29" i="17"/>
  <c r="AX44" i="17"/>
  <c r="AW17" i="17"/>
  <c r="AW29" i="17"/>
  <c r="AV14" i="17"/>
  <c r="AV15" i="17"/>
  <c r="AV16" i="17"/>
  <c r="AV17" i="17"/>
  <c r="AV29" i="17"/>
  <c r="AU14" i="17"/>
  <c r="AU15" i="17"/>
  <c r="AU16" i="17"/>
  <c r="AU17" i="17"/>
  <c r="AU29" i="17"/>
  <c r="AS15" i="17"/>
  <c r="AT16" i="17"/>
  <c r="AS16" i="17"/>
  <c r="AT17" i="17"/>
  <c r="AT21" i="17"/>
  <c r="AT23" i="17"/>
  <c r="AT22" i="17"/>
  <c r="AT29" i="17"/>
  <c r="AT33" i="17"/>
  <c r="AT39" i="17"/>
  <c r="AT44" i="17"/>
  <c r="AT50" i="17"/>
  <c r="AS14" i="17"/>
  <c r="AS17" i="17"/>
  <c r="AS29" i="17"/>
  <c r="AR14" i="17"/>
  <c r="AR15" i="17"/>
  <c r="AR16" i="17"/>
  <c r="AR10" i="17"/>
  <c r="AR13" i="17"/>
  <c r="AR17" i="17"/>
  <c r="AR29" i="17"/>
  <c r="AQ14" i="17"/>
  <c r="AQ15" i="17"/>
  <c r="AQ16" i="17"/>
  <c r="AQ17" i="17"/>
  <c r="AP14" i="17"/>
  <c r="AP15" i="17"/>
  <c r="AP16" i="17"/>
  <c r="AP10" i="17"/>
  <c r="AP13" i="17"/>
  <c r="AQ21" i="17"/>
  <c r="AQ44" i="17"/>
  <c r="AQ29" i="17"/>
  <c r="AP17" i="17"/>
  <c r="AP29" i="17"/>
  <c r="AO14" i="17"/>
  <c r="AO15" i="17"/>
  <c r="AO16" i="17"/>
  <c r="AO17" i="17"/>
  <c r="AO29" i="17"/>
  <c r="AN14" i="17"/>
  <c r="AN15" i="17"/>
  <c r="AN16" i="17"/>
  <c r="AN10" i="17"/>
  <c r="AN13" i="17"/>
  <c r="AN17" i="17"/>
  <c r="AN29" i="17"/>
  <c r="AM14" i="17"/>
  <c r="AM15" i="17"/>
  <c r="AM16" i="17"/>
  <c r="AM17" i="17"/>
  <c r="AM29" i="17"/>
  <c r="AL14" i="17"/>
  <c r="AL15" i="17"/>
  <c r="AL16" i="17"/>
  <c r="AL10" i="17"/>
  <c r="AL13" i="17"/>
  <c r="AL17" i="17"/>
  <c r="AL29" i="17"/>
  <c r="AK14" i="17"/>
  <c r="AK15" i="17"/>
  <c r="AK16" i="17"/>
  <c r="AK10" i="17"/>
  <c r="AK13" i="17"/>
  <c r="AK17" i="17"/>
  <c r="AJ14" i="17"/>
  <c r="AJ15" i="17"/>
  <c r="AJ16" i="17"/>
  <c r="AJ10" i="17"/>
  <c r="AJ13" i="17"/>
  <c r="AK21" i="17"/>
  <c r="AK29" i="17"/>
  <c r="AJ17" i="17"/>
  <c r="AJ29" i="17"/>
  <c r="AI14" i="17"/>
  <c r="AI15" i="17"/>
  <c r="AI16" i="17"/>
  <c r="AI17" i="17"/>
  <c r="AI29" i="17"/>
  <c r="AH14" i="17"/>
  <c r="AH15" i="17"/>
  <c r="AH16" i="17"/>
  <c r="AH10" i="17"/>
  <c r="AH13" i="17"/>
  <c r="B22" i="17"/>
  <c r="AI22" i="17"/>
  <c r="AH17" i="17"/>
  <c r="AH29" i="17"/>
  <c r="AG14" i="17"/>
  <c r="AG15" i="17"/>
  <c r="AG16" i="17"/>
  <c r="AG10" i="17"/>
  <c r="AG13" i="17"/>
  <c r="AH21" i="17"/>
  <c r="AH23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7" i="17"/>
  <c r="AE29" i="17"/>
  <c r="AD14" i="17"/>
  <c r="AD15" i="17"/>
  <c r="AD16" i="17"/>
  <c r="AD10" i="17"/>
  <c r="AD13" i="17"/>
  <c r="AD17" i="17"/>
  <c r="AD29" i="17"/>
  <c r="AC14" i="17"/>
  <c r="AC15" i="17"/>
  <c r="AC16" i="17"/>
  <c r="AC10" i="17"/>
  <c r="AC13" i="17"/>
  <c r="AC17" i="17"/>
  <c r="AC29" i="17"/>
  <c r="AB14" i="17"/>
  <c r="AB15" i="17"/>
  <c r="AB16" i="17"/>
  <c r="AB10" i="17"/>
  <c r="AB13" i="17"/>
  <c r="AC22" i="17"/>
  <c r="AB17" i="17"/>
  <c r="AB29" i="17"/>
  <c r="AA14" i="17"/>
  <c r="AA15" i="17"/>
  <c r="AA16" i="17"/>
  <c r="AA17" i="17"/>
  <c r="AA29" i="17"/>
  <c r="Z14" i="17"/>
  <c r="Z15" i="17"/>
  <c r="Z16" i="17"/>
  <c r="Z17" i="17"/>
  <c r="Z29" i="17"/>
  <c r="Y14" i="17"/>
  <c r="Y15" i="17"/>
  <c r="Y16" i="17"/>
  <c r="Y10" i="17"/>
  <c r="Y13" i="17"/>
  <c r="Y17" i="17"/>
  <c r="Y29" i="17"/>
  <c r="X14" i="17"/>
  <c r="X15" i="17"/>
  <c r="X16" i="17"/>
  <c r="X17" i="17"/>
  <c r="X29" i="17"/>
  <c r="W14" i="17"/>
  <c r="W15" i="17"/>
  <c r="W16" i="17"/>
  <c r="W17" i="17"/>
  <c r="W29" i="17"/>
  <c r="U14" i="17"/>
  <c r="V15" i="17"/>
  <c r="U15" i="17"/>
  <c r="V16" i="17"/>
  <c r="V21" i="17"/>
  <c r="V22" i="17"/>
  <c r="V24" i="17"/>
  <c r="V29" i="17"/>
  <c r="U16" i="17"/>
  <c r="V17" i="17"/>
  <c r="U10" i="17"/>
  <c r="U13" i="17"/>
  <c r="V14" i="17"/>
  <c r="U17" i="17"/>
  <c r="U29" i="17"/>
  <c r="T14" i="17"/>
  <c r="T15" i="17"/>
  <c r="T16" i="17"/>
  <c r="T10" i="17"/>
  <c r="T13" i="17"/>
  <c r="U21" i="17"/>
  <c r="T17" i="17"/>
  <c r="T29" i="17"/>
  <c r="S14" i="17"/>
  <c r="S15" i="17"/>
  <c r="S16" i="17"/>
  <c r="S17" i="17"/>
  <c r="S29" i="17"/>
  <c r="Q14" i="17"/>
  <c r="R15" i="17"/>
  <c r="Q15" i="17"/>
  <c r="R16" i="17"/>
  <c r="R21" i="17"/>
  <c r="R23" i="17"/>
  <c r="R22" i="17"/>
  <c r="R24" i="17"/>
  <c r="R29" i="17"/>
  <c r="R34" i="17"/>
  <c r="R40" i="17"/>
  <c r="R45" i="17"/>
  <c r="R51" i="17"/>
  <c r="Q16" i="17"/>
  <c r="Q10" i="17"/>
  <c r="Q13" i="17"/>
  <c r="R14" i="17"/>
  <c r="R10" i="17"/>
  <c r="R13" i="17"/>
  <c r="Q17" i="17"/>
  <c r="Q29" i="17"/>
  <c r="P14" i="17"/>
  <c r="P15" i="17"/>
  <c r="P16" i="17"/>
  <c r="P10" i="17"/>
  <c r="P13" i="17"/>
  <c r="Q22" i="17"/>
  <c r="P17" i="17"/>
  <c r="P29" i="17"/>
  <c r="O14" i="17"/>
  <c r="O15" i="17"/>
  <c r="O16" i="17"/>
  <c r="O17" i="17"/>
  <c r="O29" i="17"/>
  <c r="N14" i="17"/>
  <c r="N15" i="17"/>
  <c r="N16" i="17"/>
  <c r="N17" i="17"/>
  <c r="N29" i="17"/>
  <c r="M14" i="17"/>
  <c r="M15" i="17"/>
  <c r="M16" i="17"/>
  <c r="M10" i="17"/>
  <c r="M13" i="17"/>
  <c r="M17" i="17"/>
  <c r="M29" i="17"/>
  <c r="L14" i="17"/>
  <c r="L15" i="17"/>
  <c r="L16" i="17"/>
  <c r="L17" i="17"/>
  <c r="L29" i="17"/>
  <c r="K14" i="17"/>
  <c r="K15" i="17"/>
  <c r="K16" i="17"/>
  <c r="K17" i="17"/>
  <c r="K29" i="17"/>
  <c r="J14" i="17"/>
  <c r="J15" i="17"/>
  <c r="J16" i="17"/>
  <c r="J10" i="17"/>
  <c r="J13" i="17"/>
  <c r="J17" i="17"/>
  <c r="J29" i="17"/>
  <c r="I14" i="17"/>
  <c r="I15" i="17"/>
  <c r="I16" i="17"/>
  <c r="I10" i="17"/>
  <c r="I13" i="17"/>
  <c r="I17" i="17"/>
  <c r="H14" i="17"/>
  <c r="H15" i="17"/>
  <c r="H16" i="17"/>
  <c r="H10" i="17"/>
  <c r="H13" i="17"/>
  <c r="I21" i="17"/>
  <c r="I29" i="17"/>
  <c r="H17" i="17"/>
  <c r="H29" i="17"/>
  <c r="F14" i="17"/>
  <c r="G15" i="17"/>
  <c r="F16" i="17"/>
  <c r="G17" i="17"/>
  <c r="G21" i="17"/>
  <c r="G22" i="17"/>
  <c r="G24" i="17"/>
  <c r="G29" i="17"/>
  <c r="G34" i="17"/>
  <c r="G40" i="17"/>
  <c r="G45" i="17"/>
  <c r="G51" i="17"/>
  <c r="F15" i="17"/>
  <c r="G16" i="17"/>
  <c r="F10" i="17"/>
  <c r="F13" i="17"/>
  <c r="G14" i="17"/>
  <c r="F17" i="17"/>
  <c r="D27" i="17"/>
  <c r="D29" i="17"/>
  <c r="E27" i="17"/>
  <c r="E29" i="17"/>
  <c r="F27" i="17"/>
  <c r="F30" i="17"/>
  <c r="F29" i="17"/>
  <c r="E14" i="17"/>
  <c r="E15" i="17"/>
  <c r="E16" i="17"/>
  <c r="E10" i="17"/>
  <c r="E13" i="17"/>
  <c r="E17" i="17"/>
  <c r="D14" i="17"/>
  <c r="D15" i="17"/>
  <c r="D16" i="17"/>
  <c r="D10" i="17"/>
  <c r="D17" i="17"/>
  <c r="D21" i="17"/>
  <c r="D22" i="17"/>
  <c r="D23" i="17"/>
  <c r="E30" i="17"/>
  <c r="D30" i="17"/>
  <c r="D33" i="17"/>
  <c r="D39" i="17"/>
  <c r="D44" i="17"/>
  <c r="D50" i="17"/>
  <c r="AY14" i="18"/>
  <c r="AY15" i="18"/>
  <c r="AY16" i="18"/>
  <c r="AY17" i="18"/>
  <c r="AY29" i="18"/>
  <c r="AX14" i="18"/>
  <c r="AX15" i="18"/>
  <c r="AX16" i="18"/>
  <c r="AX10" i="18"/>
  <c r="AX13" i="18"/>
  <c r="AX17" i="18"/>
  <c r="AX29" i="18"/>
  <c r="AW14" i="18"/>
  <c r="AW15" i="18"/>
  <c r="AW16" i="18"/>
  <c r="AW10" i="18"/>
  <c r="AW13" i="18"/>
  <c r="AW17" i="18"/>
  <c r="AW29" i="18"/>
  <c r="AV14" i="18"/>
  <c r="AV15" i="18"/>
  <c r="AV16" i="18"/>
  <c r="AV10" i="18"/>
  <c r="AV13" i="18"/>
  <c r="AV17" i="18"/>
  <c r="AV29" i="18"/>
  <c r="AU14" i="18"/>
  <c r="AU15" i="18"/>
  <c r="AU16" i="18"/>
  <c r="AU10" i="18"/>
  <c r="AU13" i="18"/>
  <c r="B21" i="18"/>
  <c r="AV21" i="18"/>
  <c r="AU17" i="18"/>
  <c r="AU29" i="18"/>
  <c r="AT14" i="18"/>
  <c r="AT15" i="18"/>
  <c r="AT16" i="18"/>
  <c r="AT10" i="18"/>
  <c r="AT13" i="18"/>
  <c r="AT17" i="18"/>
  <c r="AS14" i="18"/>
  <c r="AS15" i="18"/>
  <c r="AS16" i="18"/>
  <c r="AS10" i="18"/>
  <c r="AS13" i="18"/>
  <c r="AT21" i="18"/>
  <c r="AT29" i="18"/>
  <c r="AS17" i="18"/>
  <c r="AS29" i="18"/>
  <c r="AR14" i="18"/>
  <c r="AR15" i="18"/>
  <c r="AR16" i="18"/>
  <c r="AR10" i="18"/>
  <c r="AR13" i="18"/>
  <c r="AS21" i="18"/>
  <c r="AR17" i="18"/>
  <c r="AR29" i="18"/>
  <c r="AQ14" i="18"/>
  <c r="AQ15" i="18"/>
  <c r="AQ16" i="18"/>
  <c r="AQ17" i="18"/>
  <c r="AQ29" i="18"/>
  <c r="AP14" i="18"/>
  <c r="AP15" i="18"/>
  <c r="AP16" i="18"/>
  <c r="AP10" i="18"/>
  <c r="AP13" i="18"/>
  <c r="AP17" i="18"/>
  <c r="AP29" i="18"/>
  <c r="AO14" i="18"/>
  <c r="AO15" i="18"/>
  <c r="AO16" i="18"/>
  <c r="AO10" i="18"/>
  <c r="AO13" i="18"/>
  <c r="AO17" i="18"/>
  <c r="AO29" i="18"/>
  <c r="AN14" i="18"/>
  <c r="AN15" i="18"/>
  <c r="AN16" i="18"/>
  <c r="AN10" i="18"/>
  <c r="AN13" i="18"/>
  <c r="AN17" i="18"/>
  <c r="AN29" i="18"/>
  <c r="AM14" i="18"/>
  <c r="AM15" i="18"/>
  <c r="AM16" i="18"/>
  <c r="AM10" i="18"/>
  <c r="AM13" i="18"/>
  <c r="AN21" i="18"/>
  <c r="AM17" i="18"/>
  <c r="AM29" i="18"/>
  <c r="AK15" i="18"/>
  <c r="AL16" i="18"/>
  <c r="AL21" i="18"/>
  <c r="AL23" i="18"/>
  <c r="AL22" i="18"/>
  <c r="AL29" i="18"/>
  <c r="AL33" i="18"/>
  <c r="AL44" i="18"/>
  <c r="AK14" i="18"/>
  <c r="AK16" i="18"/>
  <c r="AL17" i="18"/>
  <c r="AK17" i="18"/>
  <c r="AK29" i="18"/>
  <c r="AJ14" i="18"/>
  <c r="AJ15" i="18"/>
  <c r="AJ16" i="18"/>
  <c r="AJ17" i="18"/>
  <c r="AJ29" i="18"/>
  <c r="AI14" i="18"/>
  <c r="AI15" i="18"/>
  <c r="AI16" i="18"/>
  <c r="AI17" i="18"/>
  <c r="AI29" i="18"/>
  <c r="AH14" i="18"/>
  <c r="AH15" i="18"/>
  <c r="AH16" i="18"/>
  <c r="AH10" i="18"/>
  <c r="AH13" i="18"/>
  <c r="AH17" i="18"/>
  <c r="AH29" i="18"/>
  <c r="AG14" i="18"/>
  <c r="AG15" i="18"/>
  <c r="AG16" i="18"/>
  <c r="AG10" i="18"/>
  <c r="AG13" i="18"/>
  <c r="AG17" i="18"/>
  <c r="AF14" i="18"/>
  <c r="AF15" i="18"/>
  <c r="AF16" i="18"/>
  <c r="AF10" i="18"/>
  <c r="AF13" i="18"/>
  <c r="AG21" i="18"/>
  <c r="AG29" i="18"/>
  <c r="AF17" i="18"/>
  <c r="AF29" i="18"/>
  <c r="AE14" i="18"/>
  <c r="AE15" i="18"/>
  <c r="AE16" i="18"/>
  <c r="AE10" i="18"/>
  <c r="AE13" i="18"/>
  <c r="AE17" i="18"/>
  <c r="AE29" i="18"/>
  <c r="AD14" i="18"/>
  <c r="AD15" i="18"/>
  <c r="AD16" i="18"/>
  <c r="AD10" i="18"/>
  <c r="AD13" i="18"/>
  <c r="AE21" i="18"/>
  <c r="AD17" i="18"/>
  <c r="AD29" i="18"/>
  <c r="AC14" i="18"/>
  <c r="AC15" i="18"/>
  <c r="AC16" i="18"/>
  <c r="AC17" i="18"/>
  <c r="AC29" i="18"/>
  <c r="AB14" i="18"/>
  <c r="AB15" i="18"/>
  <c r="AB16" i="18"/>
  <c r="AB17" i="18"/>
  <c r="AB29" i="18"/>
  <c r="AA14" i="18"/>
  <c r="AA15" i="18"/>
  <c r="AA16" i="18"/>
  <c r="AA10" i="18"/>
  <c r="AA13" i="18"/>
  <c r="AA17" i="18"/>
  <c r="AA29" i="18"/>
  <c r="Z14" i="18"/>
  <c r="Z15" i="18"/>
  <c r="Z16" i="18"/>
  <c r="Z10" i="18"/>
  <c r="Z13" i="18"/>
  <c r="Z17" i="18"/>
  <c r="Z29" i="18"/>
  <c r="Y14" i="18"/>
  <c r="Y15" i="18"/>
  <c r="Y16" i="18"/>
  <c r="Y10" i="18"/>
  <c r="Y13" i="18"/>
  <c r="Y17" i="18"/>
  <c r="Y29" i="18"/>
  <c r="X14" i="18"/>
  <c r="X15" i="18"/>
  <c r="X16" i="18"/>
  <c r="X17" i="18"/>
  <c r="X29" i="18"/>
  <c r="W14" i="18"/>
  <c r="W15" i="18"/>
  <c r="W16" i="18"/>
  <c r="W10" i="18"/>
  <c r="W13" i="18"/>
  <c r="W17" i="18"/>
  <c r="W29" i="18"/>
  <c r="V14" i="18"/>
  <c r="V15" i="18"/>
  <c r="V16" i="18"/>
  <c r="V10" i="18"/>
  <c r="V13" i="18"/>
  <c r="V17" i="18"/>
  <c r="V29" i="18"/>
  <c r="U14" i="18"/>
  <c r="U15" i="18"/>
  <c r="U16" i="18"/>
  <c r="U10" i="18"/>
  <c r="U13" i="18"/>
  <c r="U17" i="18"/>
  <c r="U29" i="18"/>
  <c r="T14" i="18"/>
  <c r="T15" i="18"/>
  <c r="T16" i="18"/>
  <c r="T17" i="18"/>
  <c r="T29" i="18"/>
  <c r="S14" i="18"/>
  <c r="S15" i="18"/>
  <c r="S16" i="18"/>
  <c r="S10" i="18"/>
  <c r="S13" i="18"/>
  <c r="S17" i="18"/>
  <c r="S29" i="18"/>
  <c r="R14" i="18"/>
  <c r="R15" i="18"/>
  <c r="R16" i="18"/>
  <c r="R10" i="18"/>
  <c r="R13" i="18"/>
  <c r="R17" i="18"/>
  <c r="R29" i="18"/>
  <c r="Q14" i="18"/>
  <c r="Q15" i="18"/>
  <c r="Q16" i="18"/>
  <c r="Q10" i="18"/>
  <c r="Q13" i="18"/>
  <c r="Q17" i="18"/>
  <c r="Q29" i="18"/>
  <c r="P14" i="18"/>
  <c r="P15" i="18"/>
  <c r="P16" i="18"/>
  <c r="P17" i="18"/>
  <c r="P29" i="18"/>
  <c r="O14" i="18"/>
  <c r="O15" i="18"/>
  <c r="O16" i="18"/>
  <c r="O10" i="18"/>
  <c r="O13" i="18"/>
  <c r="O17" i="18"/>
  <c r="O29" i="18"/>
  <c r="N14" i="18"/>
  <c r="N15" i="18"/>
  <c r="N16" i="18"/>
  <c r="N10" i="18"/>
  <c r="N13" i="18"/>
  <c r="N17" i="18"/>
  <c r="N29" i="18"/>
  <c r="M14" i="18"/>
  <c r="M15" i="18"/>
  <c r="M16" i="18"/>
  <c r="M17" i="18"/>
  <c r="M29" i="18"/>
  <c r="L14" i="18"/>
  <c r="L15" i="18"/>
  <c r="L16" i="18"/>
  <c r="L10" i="18"/>
  <c r="L13" i="18"/>
  <c r="L17" i="18"/>
  <c r="L29" i="18"/>
  <c r="K14" i="18"/>
  <c r="K15" i="18"/>
  <c r="K16" i="18"/>
  <c r="K10" i="18"/>
  <c r="K13" i="18"/>
  <c r="K17" i="18"/>
  <c r="K29" i="18"/>
  <c r="J14" i="18"/>
  <c r="J15" i="18"/>
  <c r="J16" i="18"/>
  <c r="J10" i="18"/>
  <c r="J13" i="18"/>
  <c r="J17" i="18"/>
  <c r="J29" i="18"/>
  <c r="I14" i="18"/>
  <c r="I15" i="18"/>
  <c r="I16" i="18"/>
  <c r="I10" i="18"/>
  <c r="I13" i="18"/>
  <c r="J21" i="18"/>
  <c r="I17" i="18"/>
  <c r="I29" i="18"/>
  <c r="H14" i="18"/>
  <c r="H15" i="18"/>
  <c r="H16" i="18"/>
  <c r="H10" i="18"/>
  <c r="H13" i="18"/>
  <c r="H17" i="18"/>
  <c r="G14" i="18"/>
  <c r="G15" i="18"/>
  <c r="G16" i="18"/>
  <c r="G10" i="18"/>
  <c r="G13" i="18"/>
  <c r="H21" i="18"/>
  <c r="H29" i="18"/>
  <c r="B22" i="18"/>
  <c r="H22" i="18"/>
  <c r="G17" i="18"/>
  <c r="G29" i="18"/>
  <c r="F14" i="18"/>
  <c r="F15" i="18"/>
  <c r="F16" i="18"/>
  <c r="F10" i="18"/>
  <c r="F13" i="18"/>
  <c r="F17" i="18"/>
  <c r="F29" i="18"/>
  <c r="E14" i="18"/>
  <c r="E15" i="18"/>
  <c r="E16" i="18"/>
  <c r="E17" i="18"/>
  <c r="E29" i="18"/>
  <c r="D27" i="18"/>
  <c r="D29" i="18"/>
  <c r="E27" i="18"/>
  <c r="E30" i="18"/>
  <c r="D14" i="18"/>
  <c r="D15" i="18"/>
  <c r="D16" i="18"/>
  <c r="D10" i="18"/>
  <c r="D17" i="18"/>
  <c r="D21" i="18"/>
  <c r="D33" i="18"/>
  <c r="D30" i="18"/>
  <c r="F27" i="18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D22" i="18"/>
  <c r="G21" i="18"/>
  <c r="G22" i="18"/>
  <c r="D13" i="18"/>
  <c r="L21" i="18"/>
  <c r="L22" i="18"/>
  <c r="N21" i="17"/>
  <c r="N22" i="17"/>
  <c r="AQ50" i="17"/>
  <c r="D45" i="18"/>
  <c r="D51" i="18"/>
  <c r="D24" i="18"/>
  <c r="I22" i="18"/>
  <c r="I21" i="18"/>
  <c r="M22" i="18"/>
  <c r="M21" i="18"/>
  <c r="P22" i="18"/>
  <c r="P21" i="18"/>
  <c r="D34" i="18"/>
  <c r="D40" i="18"/>
  <c r="D39" i="18"/>
  <c r="H23" i="18"/>
  <c r="H33" i="18"/>
  <c r="H44" i="18"/>
  <c r="J44" i="18"/>
  <c r="J23" i="18"/>
  <c r="J33" i="18"/>
  <c r="J22" i="18"/>
  <c r="K21" i="18"/>
  <c r="K22" i="18"/>
  <c r="O21" i="18"/>
  <c r="O22" i="18"/>
  <c r="R21" i="18"/>
  <c r="R22" i="18"/>
  <c r="T22" i="18"/>
  <c r="T21" i="18"/>
  <c r="V21" i="18"/>
  <c r="V22" i="18"/>
  <c r="X22" i="18"/>
  <c r="X21" i="18"/>
  <c r="Z21" i="18"/>
  <c r="Z22" i="18"/>
  <c r="AB22" i="18"/>
  <c r="AB21" i="18"/>
  <c r="Z21" i="17"/>
  <c r="Z22" i="17"/>
  <c r="G27" i="18"/>
  <c r="F30" i="18"/>
  <c r="H24" i="18"/>
  <c r="H34" i="18"/>
  <c r="H40" i="18"/>
  <c r="H45" i="18"/>
  <c r="H51" i="18"/>
  <c r="S22" i="18"/>
  <c r="S21" i="18"/>
  <c r="W22" i="18"/>
  <c r="W21" i="18"/>
  <c r="AA21" i="18"/>
  <c r="AA22" i="18"/>
  <c r="AH21" i="18"/>
  <c r="AH22" i="18"/>
  <c r="AL24" i="18"/>
  <c r="AL34" i="18"/>
  <c r="AL40" i="18"/>
  <c r="AL45" i="18"/>
  <c r="AL51" i="18"/>
  <c r="AL21" i="17"/>
  <c r="AL22" i="17"/>
  <c r="AK46" i="16"/>
  <c r="AK50" i="16"/>
  <c r="D21" i="16"/>
  <c r="AV21" i="16"/>
  <c r="B22" i="16"/>
  <c r="D44" i="18"/>
  <c r="AC10" i="18"/>
  <c r="AC13" i="18"/>
  <c r="AF21" i="18"/>
  <c r="AF22" i="18"/>
  <c r="AL46" i="18"/>
  <c r="AL50" i="18"/>
  <c r="AO21" i="18"/>
  <c r="AO22" i="18"/>
  <c r="AS22" i="18"/>
  <c r="AU22" i="18"/>
  <c r="AU21" i="18"/>
  <c r="AW21" i="18"/>
  <c r="AW22" i="18"/>
  <c r="D13" i="17"/>
  <c r="G23" i="17"/>
  <c r="G33" i="17"/>
  <c r="G44" i="17"/>
  <c r="I22" i="17"/>
  <c r="L10" i="17"/>
  <c r="L13" i="17"/>
  <c r="N10" i="17"/>
  <c r="N13" i="17"/>
  <c r="S22" i="17"/>
  <c r="S21" i="17"/>
  <c r="R17" i="17"/>
  <c r="U22" i="17"/>
  <c r="X10" i="17"/>
  <c r="X13" i="17"/>
  <c r="Z10" i="17"/>
  <c r="Z13" i="17"/>
  <c r="AD21" i="17"/>
  <c r="AD22" i="17"/>
  <c r="AH22" i="17"/>
  <c r="AI21" i="17"/>
  <c r="AO22" i="17"/>
  <c r="AO21" i="17"/>
  <c r="I22" i="16"/>
  <c r="I21" i="16"/>
  <c r="R22" i="16"/>
  <c r="R21" i="16"/>
  <c r="Z21" i="16"/>
  <c r="Z22" i="16"/>
  <c r="AQ21" i="16"/>
  <c r="AQ22" i="16"/>
  <c r="AE23" i="18"/>
  <c r="AE33" i="18"/>
  <c r="AE44" i="18"/>
  <c r="AL15" i="18"/>
  <c r="AK10" i="18"/>
  <c r="AK13" i="18"/>
  <c r="AL14" i="18"/>
  <c r="AL10" i="18"/>
  <c r="AL13" i="18"/>
  <c r="AQ22" i="18"/>
  <c r="AQ21" i="18"/>
  <c r="AY22" i="18"/>
  <c r="AY21" i="18"/>
  <c r="I33" i="17"/>
  <c r="I44" i="17"/>
  <c r="I23" i="17"/>
  <c r="Q24" i="17"/>
  <c r="Q34" i="17"/>
  <c r="Q40" i="17"/>
  <c r="Q45" i="17"/>
  <c r="Q51" i="17"/>
  <c r="AC24" i="17"/>
  <c r="AC34" i="17"/>
  <c r="AC40" i="17"/>
  <c r="AC45" i="17"/>
  <c r="AC51" i="17"/>
  <c r="AG21" i="17"/>
  <c r="AG22" i="17"/>
  <c r="AI45" i="17"/>
  <c r="AI51" i="17"/>
  <c r="AI24" i="17"/>
  <c r="AI34" i="17"/>
  <c r="AI40" i="17"/>
  <c r="AQ23" i="17"/>
  <c r="AQ33" i="17"/>
  <c r="AS21" i="17"/>
  <c r="AS22" i="17"/>
  <c r="AY22" i="17"/>
  <c r="AY21" i="17"/>
  <c r="D23" i="18"/>
  <c r="E10" i="18"/>
  <c r="E13" i="18"/>
  <c r="M10" i="18"/>
  <c r="M13" i="18"/>
  <c r="AG33" i="18"/>
  <c r="AG44" i="18"/>
  <c r="AG23" i="18"/>
  <c r="AL39" i="18"/>
  <c r="AL35" i="18"/>
  <c r="AN44" i="18"/>
  <c r="AN23" i="18"/>
  <c r="AN33" i="18"/>
  <c r="AN22" i="18"/>
  <c r="AP21" i="18"/>
  <c r="AP22" i="18"/>
  <c r="AS33" i="18"/>
  <c r="AS23" i="18"/>
  <c r="AS44" i="18"/>
  <c r="AT23" i="18"/>
  <c r="AT33" i="18"/>
  <c r="AT44" i="18"/>
  <c r="AV44" i="18"/>
  <c r="AV23" i="18"/>
  <c r="AV33" i="18"/>
  <c r="AV22" i="18"/>
  <c r="AX21" i="18"/>
  <c r="AX22" i="18"/>
  <c r="D34" i="17"/>
  <c r="D24" i="17"/>
  <c r="D45" i="17"/>
  <c r="F21" i="17"/>
  <c r="F22" i="17"/>
  <c r="G10" i="17"/>
  <c r="G13" i="17"/>
  <c r="G27" i="17"/>
  <c r="J21" i="17"/>
  <c r="J22" i="17"/>
  <c r="U33" i="17"/>
  <c r="U23" i="17"/>
  <c r="U44" i="17"/>
  <c r="AH44" i="17"/>
  <c r="AK33" i="17"/>
  <c r="AK44" i="17"/>
  <c r="AK23" i="17"/>
  <c r="AQ22" i="17"/>
  <c r="AX50" i="17"/>
  <c r="M22" i="16"/>
  <c r="M21" i="16"/>
  <c r="AE33" i="16"/>
  <c r="AE44" i="16"/>
  <c r="AE23" i="16"/>
  <c r="AW23" i="16"/>
  <c r="AW33" i="16"/>
  <c r="AW44" i="16"/>
  <c r="AZ17" i="18"/>
  <c r="P10" i="18"/>
  <c r="P13" i="18"/>
  <c r="T10" i="18"/>
  <c r="T13" i="18"/>
  <c r="X10" i="18"/>
  <c r="X13" i="18"/>
  <c r="AB10" i="18"/>
  <c r="AB13" i="18"/>
  <c r="AE22" i="18"/>
  <c r="AG22" i="18"/>
  <c r="AJ10" i="18"/>
  <c r="AJ13" i="18"/>
  <c r="AT22" i="18"/>
  <c r="Q21" i="17"/>
  <c r="V10" i="17"/>
  <c r="V13" i="17"/>
  <c r="V23" i="17"/>
  <c r="V33" i="17"/>
  <c r="V44" i="17"/>
  <c r="AC21" i="17"/>
  <c r="AH33" i="17"/>
  <c r="AK22" i="17"/>
  <c r="AT15" i="17"/>
  <c r="AS10" i="17"/>
  <c r="AS13" i="17"/>
  <c r="AT14" i="17"/>
  <c r="AT10" i="17"/>
  <c r="AT13" i="17"/>
  <c r="AS22" i="16"/>
  <c r="AS21" i="16"/>
  <c r="AI22" i="18"/>
  <c r="K22" i="17"/>
  <c r="O10" i="17"/>
  <c r="O13" i="17"/>
  <c r="AA10" i="17"/>
  <c r="AA13" i="17"/>
  <c r="AE22" i="17"/>
  <c r="AI10" i="17"/>
  <c r="AI13" i="17"/>
  <c r="AM22" i="17"/>
  <c r="AT24" i="17"/>
  <c r="AT34" i="17"/>
  <c r="AT45" i="17"/>
  <c r="AT51" i="17"/>
  <c r="G22" i="16"/>
  <c r="G21" i="16"/>
  <c r="T15" i="16"/>
  <c r="S10" i="16"/>
  <c r="S13" i="16"/>
  <c r="T14" i="16"/>
  <c r="T10" i="16"/>
  <c r="T13" i="16"/>
  <c r="T33" i="16"/>
  <c r="T44" i="16"/>
  <c r="V22" i="16"/>
  <c r="V21" i="16"/>
  <c r="Y22" i="16"/>
  <c r="Y21" i="16"/>
  <c r="AB21" i="16"/>
  <c r="AB22" i="16"/>
  <c r="AD21" i="16"/>
  <c r="AD22" i="16"/>
  <c r="AI21" i="16"/>
  <c r="AI22" i="16"/>
  <c r="AI21" i="18"/>
  <c r="AQ10" i="18"/>
  <c r="AQ13" i="18"/>
  <c r="AY10" i="18"/>
  <c r="AY13" i="18"/>
  <c r="AZ17" i="17"/>
  <c r="K21" i="17"/>
  <c r="R44" i="17"/>
  <c r="R33" i="17"/>
  <c r="S10" i="17"/>
  <c r="S13" i="17"/>
  <c r="V45" i="17"/>
  <c r="V51" i="17"/>
  <c r="V34" i="17"/>
  <c r="V40" i="17"/>
  <c r="AE21" i="17"/>
  <c r="AM21" i="17"/>
  <c r="AO10" i="17"/>
  <c r="AO13" i="17"/>
  <c r="AU10" i="17"/>
  <c r="AU13" i="17"/>
  <c r="AV10" i="17"/>
  <c r="AV13" i="17"/>
  <c r="AX33" i="17"/>
  <c r="AY10" i="17"/>
  <c r="AY13" i="17"/>
  <c r="D10" i="16"/>
  <c r="E33" i="16"/>
  <c r="E44" i="16"/>
  <c r="F30" i="16"/>
  <c r="G27" i="16"/>
  <c r="O21" i="16"/>
  <c r="O22" i="16"/>
  <c r="AF21" i="16"/>
  <c r="AF22" i="16"/>
  <c r="AH21" i="16"/>
  <c r="AH22" i="16"/>
  <c r="AT22" i="16"/>
  <c r="AT21" i="16"/>
  <c r="AI10" i="18"/>
  <c r="AI13" i="18"/>
  <c r="K10" i="17"/>
  <c r="K13" i="17"/>
  <c r="W10" i="17"/>
  <c r="W13" i="17"/>
  <c r="AE10" i="17"/>
  <c r="AE13" i="17"/>
  <c r="AM10" i="17"/>
  <c r="AM13" i="17"/>
  <c r="AT46" i="17"/>
  <c r="AX22" i="17"/>
  <c r="E45" i="16"/>
  <c r="E51" i="16"/>
  <c r="J21" i="16"/>
  <c r="J22" i="16"/>
  <c r="O10" i="16"/>
  <c r="O13" i="16"/>
  <c r="P14" i="16"/>
  <c r="P10" i="16"/>
  <c r="P13" i="16"/>
  <c r="P24" i="16"/>
  <c r="P45" i="16"/>
  <c r="P51" i="16"/>
  <c r="T23" i="16"/>
  <c r="AA21" i="16"/>
  <c r="AA22" i="16"/>
  <c r="AJ21" i="16"/>
  <c r="AJ22" i="16"/>
  <c r="AM22" i="16"/>
  <c r="AM21" i="16"/>
  <c r="BA14" i="15"/>
  <c r="S31" i="20"/>
  <c r="T32" i="20"/>
  <c r="S7" i="20"/>
  <c r="H7" i="20"/>
  <c r="AQ10" i="17"/>
  <c r="AQ13" i="17"/>
  <c r="AZ17" i="16"/>
  <c r="J10" i="16"/>
  <c r="J13" i="16"/>
  <c r="M10" i="16"/>
  <c r="M13" i="16"/>
  <c r="P50" i="16"/>
  <c r="X24" i="16"/>
  <c r="X45" i="16"/>
  <c r="X51" i="16"/>
  <c r="X34" i="16"/>
  <c r="X40" i="16"/>
  <c r="AC22" i="16"/>
  <c r="AC21" i="16"/>
  <c r="AG22" i="16"/>
  <c r="AG21" i="16"/>
  <c r="AL21" i="16"/>
  <c r="AL22" i="16"/>
  <c r="S9" i="20"/>
  <c r="H9" i="20"/>
  <c r="S10" i="20"/>
  <c r="H10" i="20"/>
  <c r="K10" i="16"/>
  <c r="K13" i="16"/>
  <c r="P35" i="16"/>
  <c r="X23" i="16"/>
  <c r="X33" i="16"/>
  <c r="AO22" i="16"/>
  <c r="AO21" i="16"/>
  <c r="AX16" i="16"/>
  <c r="AW10" i="16"/>
  <c r="AW13" i="16"/>
  <c r="AX14" i="16"/>
  <c r="AX10" i="16"/>
  <c r="AX13" i="16"/>
  <c r="AX50" i="16"/>
  <c r="AX46" i="16"/>
  <c r="AE260" i="15"/>
  <c r="G10" i="16"/>
  <c r="G13" i="16"/>
  <c r="P39" i="16"/>
  <c r="P23" i="16"/>
  <c r="X44" i="16"/>
  <c r="AK23" i="16"/>
  <c r="AK33" i="16"/>
  <c r="AR22" i="16"/>
  <c r="AR21" i="16"/>
  <c r="I260" i="15"/>
  <c r="M260" i="15"/>
  <c r="AV260" i="14"/>
  <c r="R10" i="16"/>
  <c r="R13" i="16"/>
  <c r="V10" i="16"/>
  <c r="V13" i="16"/>
  <c r="AW22" i="16"/>
  <c r="AX35" i="16"/>
  <c r="AX39" i="16"/>
  <c r="O260" i="15"/>
  <c r="AN44" i="16"/>
  <c r="AN33" i="16"/>
  <c r="AO10" i="16"/>
  <c r="AO13" i="16"/>
  <c r="AZ259" i="15"/>
  <c r="F260" i="15"/>
  <c r="AO260" i="15"/>
  <c r="AS260" i="15"/>
  <c r="AV260" i="15"/>
  <c r="D260" i="14"/>
  <c r="D259" i="14"/>
  <c r="AZ259" i="14"/>
  <c r="BA14" i="14"/>
  <c r="K260" i="14"/>
  <c r="AT10" i="16"/>
  <c r="AT13" i="16"/>
  <c r="K260" i="15"/>
  <c r="I260" i="14"/>
  <c r="M260" i="14"/>
  <c r="AA260" i="14"/>
  <c r="E260" i="15"/>
  <c r="H260" i="15"/>
  <c r="U260" i="15"/>
  <c r="X260" i="15"/>
  <c r="AK260" i="15"/>
  <c r="AN260" i="15"/>
  <c r="AZ260" i="15"/>
  <c r="E260" i="14"/>
  <c r="H260" i="14"/>
  <c r="U260" i="14"/>
  <c r="X260" i="14"/>
  <c r="AK260" i="14"/>
  <c r="AN260" i="14"/>
  <c r="AN39" i="16"/>
  <c r="AN35" i="16"/>
  <c r="AR23" i="16"/>
  <c r="AR33" i="16"/>
  <c r="AR44" i="16"/>
  <c r="X46" i="16"/>
  <c r="X50" i="16"/>
  <c r="AC45" i="16"/>
  <c r="AC51" i="16"/>
  <c r="AC34" i="16"/>
  <c r="AC40" i="16"/>
  <c r="AC24" i="16"/>
  <c r="Q21" i="16"/>
  <c r="Q22" i="16"/>
  <c r="AF21" i="17"/>
  <c r="AF22" i="17"/>
  <c r="AH34" i="16"/>
  <c r="AH40" i="16"/>
  <c r="AH45" i="16"/>
  <c r="AH51" i="16"/>
  <c r="AH24" i="16"/>
  <c r="E50" i="16"/>
  <c r="E46" i="16"/>
  <c r="AM23" i="17"/>
  <c r="AM44" i="17"/>
  <c r="AM33" i="17"/>
  <c r="T21" i="17"/>
  <c r="T22" i="17"/>
  <c r="AI24" i="16"/>
  <c r="AI34" i="16"/>
  <c r="AI40" i="16"/>
  <c r="AI45" i="16"/>
  <c r="AI51" i="16"/>
  <c r="AB24" i="16"/>
  <c r="AB34" i="16"/>
  <c r="AB40" i="16"/>
  <c r="AB45" i="16"/>
  <c r="AB51" i="16"/>
  <c r="V44" i="16"/>
  <c r="V33" i="16"/>
  <c r="V23" i="16"/>
  <c r="AU22" i="17"/>
  <c r="AU21" i="17"/>
  <c r="AC33" i="17"/>
  <c r="AC44" i="17"/>
  <c r="AC23" i="17"/>
  <c r="W22" i="17"/>
  <c r="W21" i="17"/>
  <c r="AG24" i="18"/>
  <c r="AG34" i="18"/>
  <c r="AG40" i="18"/>
  <c r="AG45" i="18"/>
  <c r="AG51" i="18"/>
  <c r="U21" i="18"/>
  <c r="U22" i="18"/>
  <c r="AW50" i="16"/>
  <c r="AK50" i="17"/>
  <c r="H27" i="17"/>
  <c r="G30" i="17"/>
  <c r="D51" i="17"/>
  <c r="D46" i="17"/>
  <c r="AX45" i="18"/>
  <c r="AX51" i="18"/>
  <c r="AX24" i="18"/>
  <c r="AX34" i="18"/>
  <c r="AX40" i="18"/>
  <c r="AP45" i="18"/>
  <c r="AP51" i="18"/>
  <c r="AP24" i="18"/>
  <c r="AP34" i="18"/>
  <c r="AP40" i="18"/>
  <c r="F21" i="18"/>
  <c r="F22" i="18"/>
  <c r="AY45" i="17"/>
  <c r="AY51" i="17"/>
  <c r="AY24" i="17"/>
  <c r="AY34" i="17"/>
  <c r="AY40" i="17"/>
  <c r="AG24" i="17"/>
  <c r="AG34" i="17"/>
  <c r="AG40" i="17"/>
  <c r="AG45" i="17"/>
  <c r="AG51" i="17"/>
  <c r="AY45" i="18"/>
  <c r="AY51" i="18"/>
  <c r="AY24" i="18"/>
  <c r="AY34" i="18"/>
  <c r="AY40" i="18"/>
  <c r="AQ24" i="16"/>
  <c r="AQ34" i="16"/>
  <c r="AQ40" i="16"/>
  <c r="AQ45" i="16"/>
  <c r="AQ51" i="16"/>
  <c r="R23" i="16"/>
  <c r="R33" i="16"/>
  <c r="R44" i="16"/>
  <c r="AO33" i="17"/>
  <c r="AO44" i="17"/>
  <c r="AO23" i="17"/>
  <c r="AD24" i="17"/>
  <c r="AD34" i="17"/>
  <c r="AD40" i="17"/>
  <c r="AD45" i="17"/>
  <c r="AD51" i="17"/>
  <c r="U24" i="17"/>
  <c r="U34" i="17"/>
  <c r="U40" i="17"/>
  <c r="U45" i="17"/>
  <c r="U51" i="17"/>
  <c r="O22" i="17"/>
  <c r="O21" i="17"/>
  <c r="G35" i="17"/>
  <c r="G39" i="17"/>
  <c r="AW24" i="18"/>
  <c r="AW34" i="18"/>
  <c r="AW40" i="18"/>
  <c r="AW45" i="18"/>
  <c r="AW51" i="18"/>
  <c r="AS24" i="18"/>
  <c r="AS34" i="18"/>
  <c r="AS40" i="18"/>
  <c r="AS45" i="18"/>
  <c r="AS51" i="18"/>
  <c r="D46" i="18"/>
  <c r="D50" i="18"/>
  <c r="AH23" i="18"/>
  <c r="AH33" i="18"/>
  <c r="AH44" i="18"/>
  <c r="W24" i="18"/>
  <c r="W45" i="18"/>
  <c r="W51" i="18"/>
  <c r="W34" i="18"/>
  <c r="W40" i="18"/>
  <c r="Z24" i="17"/>
  <c r="Z34" i="17"/>
  <c r="Z40" i="17"/>
  <c r="Z45" i="17"/>
  <c r="Z51" i="17"/>
  <c r="Z24" i="18"/>
  <c r="Z34" i="18"/>
  <c r="Z40" i="18"/>
  <c r="Z45" i="18"/>
  <c r="Z51" i="18"/>
  <c r="V24" i="18"/>
  <c r="V34" i="18"/>
  <c r="V40" i="18"/>
  <c r="V45" i="18"/>
  <c r="V51" i="18"/>
  <c r="R24" i="18"/>
  <c r="R34" i="18"/>
  <c r="R40" i="18"/>
  <c r="R45" i="18"/>
  <c r="R51" i="18"/>
  <c r="K24" i="18"/>
  <c r="K34" i="18"/>
  <c r="K40" i="18"/>
  <c r="K45" i="18"/>
  <c r="K51" i="18"/>
  <c r="P23" i="18"/>
  <c r="P33" i="18"/>
  <c r="P44" i="18"/>
  <c r="I23" i="18"/>
  <c r="I33" i="18"/>
  <c r="I44" i="18"/>
  <c r="N23" i="17"/>
  <c r="N44" i="17"/>
  <c r="N33" i="17"/>
  <c r="E22" i="18"/>
  <c r="E21" i="18"/>
  <c r="AW24" i="16"/>
  <c r="AW45" i="16"/>
  <c r="AW51" i="16"/>
  <c r="AW34" i="16"/>
  <c r="AW40" i="16"/>
  <c r="AK35" i="16"/>
  <c r="AK39" i="16"/>
  <c r="AO45" i="16"/>
  <c r="AO51" i="16"/>
  <c r="AO24" i="16"/>
  <c r="AO34" i="16"/>
  <c r="AO40" i="16"/>
  <c r="L21" i="16"/>
  <c r="L22" i="16"/>
  <c r="AG45" i="16"/>
  <c r="AG51" i="16"/>
  <c r="AG34" i="16"/>
  <c r="AG40" i="16"/>
  <c r="AG24" i="16"/>
  <c r="N21" i="16"/>
  <c r="N22" i="16"/>
  <c r="AJ23" i="16"/>
  <c r="AJ33" i="16"/>
  <c r="AJ44" i="16"/>
  <c r="J23" i="16"/>
  <c r="J44" i="16"/>
  <c r="J33" i="16"/>
  <c r="L21" i="17"/>
  <c r="L22" i="17"/>
  <c r="AT33" i="16"/>
  <c r="AT44" i="16"/>
  <c r="AT23" i="16"/>
  <c r="AF24" i="16"/>
  <c r="AF34" i="16"/>
  <c r="AF40" i="16"/>
  <c r="AF45" i="16"/>
  <c r="AF51" i="16"/>
  <c r="H27" i="16"/>
  <c r="G30" i="16"/>
  <c r="D13" i="16"/>
  <c r="E14" i="16"/>
  <c r="E10" i="16"/>
  <c r="E13" i="16"/>
  <c r="AV21" i="17"/>
  <c r="AV22" i="17"/>
  <c r="R46" i="17"/>
  <c r="R50" i="17"/>
  <c r="AR21" i="18"/>
  <c r="AR22" i="18"/>
  <c r="AD34" i="16"/>
  <c r="AD40" i="16"/>
  <c r="AD45" i="16"/>
  <c r="AD51" i="16"/>
  <c r="AD24" i="16"/>
  <c r="Y23" i="16"/>
  <c r="Y44" i="16"/>
  <c r="Y33" i="16"/>
  <c r="T50" i="16"/>
  <c r="T46" i="16"/>
  <c r="G44" i="16"/>
  <c r="G33" i="16"/>
  <c r="G23" i="16"/>
  <c r="AB21" i="17"/>
  <c r="AB22" i="17"/>
  <c r="AS23" i="16"/>
  <c r="AS44" i="16"/>
  <c r="AS33" i="16"/>
  <c r="AK24" i="17"/>
  <c r="AK34" i="17"/>
  <c r="AK40" i="17"/>
  <c r="AK45" i="17"/>
  <c r="AK51" i="17"/>
  <c r="V39" i="17"/>
  <c r="V35" i="17"/>
  <c r="AT24" i="18"/>
  <c r="AT34" i="18"/>
  <c r="AT40" i="18"/>
  <c r="AT45" i="18"/>
  <c r="AT51" i="18"/>
  <c r="AC21" i="18"/>
  <c r="AC22" i="18"/>
  <c r="M33" i="16"/>
  <c r="M44" i="16"/>
  <c r="M23" i="16"/>
  <c r="AQ45" i="17"/>
  <c r="AQ34" i="17"/>
  <c r="AQ40" i="17"/>
  <c r="AQ24" i="17"/>
  <c r="AH50" i="17"/>
  <c r="J24" i="17"/>
  <c r="J34" i="17"/>
  <c r="J40" i="17"/>
  <c r="J45" i="17"/>
  <c r="J51" i="17"/>
  <c r="F24" i="17"/>
  <c r="F34" i="17"/>
  <c r="F40" i="17"/>
  <c r="F45" i="17"/>
  <c r="F51" i="17"/>
  <c r="D40" i="17"/>
  <c r="D35" i="17"/>
  <c r="AV34" i="18"/>
  <c r="AV40" i="18"/>
  <c r="AV45" i="18"/>
  <c r="AV51" i="18"/>
  <c r="AV24" i="18"/>
  <c r="AT46" i="18"/>
  <c r="AT50" i="18"/>
  <c r="AN34" i="18"/>
  <c r="AN40" i="18"/>
  <c r="AN45" i="18"/>
  <c r="AN51" i="18"/>
  <c r="AN24" i="18"/>
  <c r="AG35" i="18"/>
  <c r="AG39" i="18"/>
  <c r="AS33" i="17"/>
  <c r="AS44" i="17"/>
  <c r="AS23" i="17"/>
  <c r="I39" i="17"/>
  <c r="AQ45" i="18"/>
  <c r="AQ51" i="18"/>
  <c r="AQ24" i="18"/>
  <c r="AQ34" i="18"/>
  <c r="AQ40" i="18"/>
  <c r="AE39" i="18"/>
  <c r="AE34" i="18"/>
  <c r="AE35" i="18"/>
  <c r="Z34" i="16"/>
  <c r="Z40" i="16"/>
  <c r="Z45" i="16"/>
  <c r="Z51" i="16"/>
  <c r="Z24" i="16"/>
  <c r="I33" i="16"/>
  <c r="I23" i="16"/>
  <c r="I44" i="16"/>
  <c r="AI23" i="17"/>
  <c r="AI33" i="17"/>
  <c r="AI44" i="17"/>
  <c r="AA22" i="17"/>
  <c r="AA21" i="17"/>
  <c r="S33" i="17"/>
  <c r="S44" i="17"/>
  <c r="S23" i="17"/>
  <c r="I24" i="17"/>
  <c r="I34" i="17"/>
  <c r="I40" i="17"/>
  <c r="I45" i="17"/>
  <c r="I51" i="17"/>
  <c r="E22" i="17"/>
  <c r="E21" i="17"/>
  <c r="AU23" i="18"/>
  <c r="AU33" i="18"/>
  <c r="AU44" i="18"/>
  <c r="AO33" i="18"/>
  <c r="AO44" i="18"/>
  <c r="AO23" i="18"/>
  <c r="AF33" i="18"/>
  <c r="AF44" i="18"/>
  <c r="AF23" i="18"/>
  <c r="AV33" i="16"/>
  <c r="AV23" i="16"/>
  <c r="AV44" i="16"/>
  <c r="AL24" i="17"/>
  <c r="AL34" i="17"/>
  <c r="AL40" i="17"/>
  <c r="AL45" i="17"/>
  <c r="AL51" i="17"/>
  <c r="AA23" i="18"/>
  <c r="AA33" i="18"/>
  <c r="AA44" i="18"/>
  <c r="S24" i="18"/>
  <c r="S45" i="18"/>
  <c r="S51" i="18"/>
  <c r="S34" i="18"/>
  <c r="S40" i="18"/>
  <c r="AB23" i="18"/>
  <c r="AB33" i="18"/>
  <c r="AB44" i="18"/>
  <c r="X23" i="18"/>
  <c r="X44" i="18"/>
  <c r="X33" i="18"/>
  <c r="T23" i="18"/>
  <c r="T44" i="18"/>
  <c r="T33" i="18"/>
  <c r="O24" i="18"/>
  <c r="O34" i="18"/>
  <c r="O40" i="18"/>
  <c r="O45" i="18"/>
  <c r="O51" i="18"/>
  <c r="J34" i="18"/>
  <c r="J40" i="18"/>
  <c r="J45" i="18"/>
  <c r="J51" i="18"/>
  <c r="J24" i="18"/>
  <c r="H46" i="18"/>
  <c r="H50" i="18"/>
  <c r="M33" i="18"/>
  <c r="M44" i="18"/>
  <c r="M23" i="18"/>
  <c r="L23" i="18"/>
  <c r="L33" i="18"/>
  <c r="L44" i="18"/>
  <c r="G33" i="18"/>
  <c r="G23" i="18"/>
  <c r="G44" i="18"/>
  <c r="AP21" i="16"/>
  <c r="AP22" i="16"/>
  <c r="W21" i="16"/>
  <c r="W22" i="16"/>
  <c r="H21" i="16"/>
  <c r="H22" i="16"/>
  <c r="AY21" i="16"/>
  <c r="AY22" i="16"/>
  <c r="X39" i="16"/>
  <c r="X35" i="16"/>
  <c r="AL34" i="16"/>
  <c r="AL40" i="16"/>
  <c r="AL45" i="16"/>
  <c r="AL51" i="16"/>
  <c r="AL24" i="16"/>
  <c r="AC23" i="16"/>
  <c r="AC44" i="16"/>
  <c r="AC33" i="16"/>
  <c r="K22" i="16"/>
  <c r="K21" i="16"/>
  <c r="AM33" i="16"/>
  <c r="AM23" i="16"/>
  <c r="AM44" i="16"/>
  <c r="AA24" i="16"/>
  <c r="AA34" i="16"/>
  <c r="AA40" i="16"/>
  <c r="AA45" i="16"/>
  <c r="AA51" i="16"/>
  <c r="AN21" i="17"/>
  <c r="AN22" i="17"/>
  <c r="AT24" i="16"/>
  <c r="AT45" i="16"/>
  <c r="AT51" i="16"/>
  <c r="AT34" i="16"/>
  <c r="AT40" i="16"/>
  <c r="AF23" i="16"/>
  <c r="AF33" i="16"/>
  <c r="AF44" i="16"/>
  <c r="AP21" i="17"/>
  <c r="AP22" i="17"/>
  <c r="K23" i="17"/>
  <c r="K33" i="17"/>
  <c r="K44" i="17"/>
  <c r="AI23" i="18"/>
  <c r="AI44" i="18"/>
  <c r="AI33" i="18"/>
  <c r="AD44" i="16"/>
  <c r="AD23" i="16"/>
  <c r="AD33" i="16"/>
  <c r="Y45" i="16"/>
  <c r="Y51" i="16"/>
  <c r="Y34" i="16"/>
  <c r="Y40" i="16"/>
  <c r="Y24" i="16"/>
  <c r="T35" i="16"/>
  <c r="T39" i="16"/>
  <c r="G45" i="16"/>
  <c r="G51" i="16"/>
  <c r="G34" i="16"/>
  <c r="G40" i="16"/>
  <c r="G24" i="16"/>
  <c r="AM45" i="17"/>
  <c r="AM51" i="17"/>
  <c r="AM34" i="17"/>
  <c r="AM40" i="17"/>
  <c r="AM24" i="17"/>
  <c r="P21" i="17"/>
  <c r="P22" i="17"/>
  <c r="AS45" i="16"/>
  <c r="AS51" i="16"/>
  <c r="AS34" i="16"/>
  <c r="AS40" i="16"/>
  <c r="AS24" i="16"/>
  <c r="AH39" i="17"/>
  <c r="AH34" i="17"/>
  <c r="AH35" i="17"/>
  <c r="AK21" i="18"/>
  <c r="AK22" i="18"/>
  <c r="Y21" i="18"/>
  <c r="Y22" i="18"/>
  <c r="M24" i="16"/>
  <c r="M34" i="16"/>
  <c r="M40" i="16"/>
  <c r="M45" i="16"/>
  <c r="M51" i="16"/>
  <c r="U50" i="17"/>
  <c r="U46" i="17"/>
  <c r="J23" i="17"/>
  <c r="J33" i="17"/>
  <c r="J44" i="17"/>
  <c r="F23" i="17"/>
  <c r="F33" i="17"/>
  <c r="F44" i="17"/>
  <c r="AV39" i="18"/>
  <c r="AT39" i="18"/>
  <c r="AS35" i="18"/>
  <c r="AS39" i="18"/>
  <c r="AN35" i="18"/>
  <c r="AN39" i="18"/>
  <c r="N21" i="18"/>
  <c r="N22" i="18"/>
  <c r="AY33" i="17"/>
  <c r="AY44" i="17"/>
  <c r="AY23" i="17"/>
  <c r="AQ35" i="17"/>
  <c r="AQ39" i="17"/>
  <c r="AY33" i="18"/>
  <c r="AY44" i="18"/>
  <c r="AY23" i="18"/>
  <c r="AM22" i="18"/>
  <c r="AM21" i="18"/>
  <c r="Z44" i="16"/>
  <c r="Z23" i="16"/>
  <c r="Z33" i="16"/>
  <c r="I24" i="16"/>
  <c r="I34" i="16"/>
  <c r="I40" i="16"/>
  <c r="I45" i="16"/>
  <c r="I51" i="16"/>
  <c r="AH24" i="17"/>
  <c r="AH40" i="17"/>
  <c r="AH45" i="17"/>
  <c r="AH51" i="17"/>
  <c r="Y21" i="17"/>
  <c r="Y22" i="17"/>
  <c r="S45" i="17"/>
  <c r="S51" i="17"/>
  <c r="S24" i="17"/>
  <c r="S34" i="17"/>
  <c r="S40" i="17"/>
  <c r="G46" i="17"/>
  <c r="G50" i="17"/>
  <c r="AZ10" i="17"/>
  <c r="AU45" i="18"/>
  <c r="AU51" i="18"/>
  <c r="AU24" i="18"/>
  <c r="AU34" i="18"/>
  <c r="AU40" i="18"/>
  <c r="AD21" i="18"/>
  <c r="AD22" i="18"/>
  <c r="D44" i="16"/>
  <c r="D23" i="16"/>
  <c r="D33" i="16"/>
  <c r="AL23" i="17"/>
  <c r="AL33" i="17"/>
  <c r="AL44" i="17"/>
  <c r="AH24" i="18"/>
  <c r="AH34" i="18"/>
  <c r="AH40" i="18"/>
  <c r="AH45" i="18"/>
  <c r="AH51" i="18"/>
  <c r="W23" i="18"/>
  <c r="W33" i="18"/>
  <c r="W44" i="18"/>
  <c r="H27" i="18"/>
  <c r="G30" i="18"/>
  <c r="AB45" i="18"/>
  <c r="AB51" i="18"/>
  <c r="AB24" i="18"/>
  <c r="AB34" i="18"/>
  <c r="AB40" i="18"/>
  <c r="X45" i="18"/>
  <c r="X51" i="18"/>
  <c r="X24" i="18"/>
  <c r="X34" i="18"/>
  <c r="X40" i="18"/>
  <c r="T45" i="18"/>
  <c r="T51" i="18"/>
  <c r="T24" i="18"/>
  <c r="T34" i="18"/>
  <c r="T40" i="18"/>
  <c r="O33" i="18"/>
  <c r="O23" i="18"/>
  <c r="O44" i="18"/>
  <c r="J35" i="18"/>
  <c r="J39" i="18"/>
  <c r="H39" i="18"/>
  <c r="H35" i="18"/>
  <c r="M45" i="18"/>
  <c r="M51" i="18"/>
  <c r="M24" i="18"/>
  <c r="M34" i="18"/>
  <c r="M40" i="18"/>
  <c r="N24" i="17"/>
  <c r="N34" i="17"/>
  <c r="N40" i="17"/>
  <c r="N45" i="17"/>
  <c r="N51" i="17"/>
  <c r="AZ10" i="18"/>
  <c r="S21" i="16"/>
  <c r="S22" i="16"/>
  <c r="AL44" i="16"/>
  <c r="AL23" i="16"/>
  <c r="AL33" i="16"/>
  <c r="P46" i="16"/>
  <c r="T11" i="20"/>
  <c r="T45" i="20"/>
  <c r="AM24" i="16"/>
  <c r="AM34" i="16"/>
  <c r="AM40" i="16"/>
  <c r="AM45" i="16"/>
  <c r="AM51" i="16"/>
  <c r="AA33" i="16"/>
  <c r="AA44" i="16"/>
  <c r="AA23" i="16"/>
  <c r="O45" i="16"/>
  <c r="O51" i="16"/>
  <c r="O34" i="16"/>
  <c r="O40" i="16"/>
  <c r="O24" i="16"/>
  <c r="AX39" i="17"/>
  <c r="U21" i="16"/>
  <c r="U22" i="16"/>
  <c r="AJ21" i="17"/>
  <c r="AJ22" i="17"/>
  <c r="K45" i="17"/>
  <c r="K51" i="17"/>
  <c r="K34" i="17"/>
  <c r="K40" i="17"/>
  <c r="K24" i="17"/>
  <c r="AE50" i="16"/>
  <c r="AU21" i="16"/>
  <c r="AU22" i="16"/>
  <c r="AZ260" i="14"/>
  <c r="AN46" i="16"/>
  <c r="AN50" i="16"/>
  <c r="AR24" i="16"/>
  <c r="AR34" i="16"/>
  <c r="AR40" i="16"/>
  <c r="AR45" i="16"/>
  <c r="AR51" i="16"/>
  <c r="AO33" i="16"/>
  <c r="AO44" i="16"/>
  <c r="AO23" i="16"/>
  <c r="AG23" i="16"/>
  <c r="AG44" i="16"/>
  <c r="AG33" i="16"/>
  <c r="AR21" i="17"/>
  <c r="AR22" i="17"/>
  <c r="AJ24" i="16"/>
  <c r="AJ34" i="16"/>
  <c r="AJ40" i="16"/>
  <c r="AJ45" i="16"/>
  <c r="AJ51" i="16"/>
  <c r="J24" i="16"/>
  <c r="J34" i="16"/>
  <c r="J40" i="16"/>
  <c r="J45" i="16"/>
  <c r="J51" i="16"/>
  <c r="AX34" i="17"/>
  <c r="AX40" i="17"/>
  <c r="AX45" i="17"/>
  <c r="AX24" i="17"/>
  <c r="X21" i="17"/>
  <c r="X22" i="17"/>
  <c r="AJ21" i="18"/>
  <c r="AJ22" i="18"/>
  <c r="AH44" i="16"/>
  <c r="AH23" i="16"/>
  <c r="AH33" i="16"/>
  <c r="O23" i="16"/>
  <c r="O33" i="16"/>
  <c r="O44" i="16"/>
  <c r="E35" i="16"/>
  <c r="E39" i="16"/>
  <c r="AW21" i="17"/>
  <c r="AW22" i="17"/>
  <c r="AE23" i="17"/>
  <c r="AE33" i="17"/>
  <c r="AE44" i="17"/>
  <c r="R39" i="17"/>
  <c r="R35" i="17"/>
  <c r="AI33" i="16"/>
  <c r="AI44" i="16"/>
  <c r="AI23" i="16"/>
  <c r="AB23" i="16"/>
  <c r="AB33" i="16"/>
  <c r="AB44" i="16"/>
  <c r="V45" i="16"/>
  <c r="V51" i="16"/>
  <c r="V34" i="16"/>
  <c r="V40" i="16"/>
  <c r="V24" i="16"/>
  <c r="AT35" i="17"/>
  <c r="AT40" i="17"/>
  <c r="AE45" i="17"/>
  <c r="AE51" i="17"/>
  <c r="AE34" i="17"/>
  <c r="AE40" i="17"/>
  <c r="AE24" i="17"/>
  <c r="AI45" i="18"/>
  <c r="AI51" i="18"/>
  <c r="AI34" i="18"/>
  <c r="AI40" i="18"/>
  <c r="AI24" i="18"/>
  <c r="V46" i="17"/>
  <c r="V50" i="17"/>
  <c r="Q33" i="17"/>
  <c r="Q44" i="17"/>
  <c r="Q23" i="17"/>
  <c r="AE24" i="18"/>
  <c r="AE40" i="18"/>
  <c r="AE45" i="18"/>
  <c r="AE51" i="18"/>
  <c r="Q21" i="18"/>
  <c r="Q22" i="18"/>
  <c r="AW39" i="16"/>
  <c r="AW35" i="16"/>
  <c r="AE39" i="16"/>
  <c r="AK39" i="17"/>
  <c r="U35" i="17"/>
  <c r="U39" i="17"/>
  <c r="H21" i="17"/>
  <c r="H22" i="17"/>
  <c r="AX23" i="18"/>
  <c r="AX33" i="18"/>
  <c r="AX44" i="18"/>
  <c r="AV46" i="18"/>
  <c r="AV50" i="18"/>
  <c r="AS50" i="18"/>
  <c r="AP23" i="18"/>
  <c r="AP33" i="18"/>
  <c r="AP44" i="18"/>
  <c r="AN46" i="18"/>
  <c r="AN50" i="18"/>
  <c r="AG50" i="18"/>
  <c r="AS24" i="17"/>
  <c r="AS45" i="17"/>
  <c r="AS51" i="17"/>
  <c r="AS34" i="17"/>
  <c r="AS40" i="17"/>
  <c r="AG33" i="17"/>
  <c r="AG44" i="17"/>
  <c r="AG23" i="17"/>
  <c r="I50" i="17"/>
  <c r="AQ33" i="18"/>
  <c r="AQ44" i="18"/>
  <c r="AQ23" i="18"/>
  <c r="AE46" i="18"/>
  <c r="AE50" i="18"/>
  <c r="AQ33" i="16"/>
  <c r="AQ23" i="16"/>
  <c r="AQ44" i="16"/>
  <c r="R45" i="16"/>
  <c r="R51" i="16"/>
  <c r="R34" i="16"/>
  <c r="R40" i="16"/>
  <c r="R24" i="16"/>
  <c r="AO24" i="17"/>
  <c r="AO45" i="17"/>
  <c r="AO51" i="17"/>
  <c r="AO34" i="17"/>
  <c r="AO40" i="17"/>
  <c r="AD23" i="17"/>
  <c r="AD33" i="17"/>
  <c r="AD44" i="17"/>
  <c r="M21" i="17"/>
  <c r="M22" i="17"/>
  <c r="AW33" i="18"/>
  <c r="AW44" i="18"/>
  <c r="AW23" i="18"/>
  <c r="AO24" i="18"/>
  <c r="AO34" i="18"/>
  <c r="AO40" i="18"/>
  <c r="AO45" i="18"/>
  <c r="AO51" i="18"/>
  <c r="AF34" i="18"/>
  <c r="AF40" i="18"/>
  <c r="AF24" i="18"/>
  <c r="AF45" i="18"/>
  <c r="AF51" i="18"/>
  <c r="D22" i="16"/>
  <c r="AV22" i="16"/>
  <c r="AE22" i="16"/>
  <c r="AA24" i="18"/>
  <c r="AA45" i="18"/>
  <c r="AA51" i="18"/>
  <c r="AA34" i="18"/>
  <c r="AA40" i="18"/>
  <c r="S23" i="18"/>
  <c r="S33" i="18"/>
  <c r="S44" i="18"/>
  <c r="Z23" i="17"/>
  <c r="Z44" i="17"/>
  <c r="Z33" i="17"/>
  <c r="Z33" i="18"/>
  <c r="Z44" i="18"/>
  <c r="Z23" i="18"/>
  <c r="V33" i="18"/>
  <c r="V44" i="18"/>
  <c r="V23" i="18"/>
  <c r="R33" i="18"/>
  <c r="R44" i="18"/>
  <c r="R23" i="18"/>
  <c r="K33" i="18"/>
  <c r="K44" i="18"/>
  <c r="K23" i="18"/>
  <c r="J46" i="18"/>
  <c r="J50" i="18"/>
  <c r="D35" i="18"/>
  <c r="P24" i="18"/>
  <c r="P34" i="18"/>
  <c r="P40" i="18"/>
  <c r="P45" i="18"/>
  <c r="P51" i="18"/>
  <c r="I45" i="18"/>
  <c r="I51" i="18"/>
  <c r="I24" i="18"/>
  <c r="I34" i="18"/>
  <c r="I40" i="18"/>
  <c r="L24" i="18"/>
  <c r="L34" i="18"/>
  <c r="L40" i="18"/>
  <c r="L45" i="18"/>
  <c r="L51" i="18"/>
  <c r="G24" i="18"/>
  <c r="G34" i="18"/>
  <c r="G40" i="18"/>
  <c r="G45" i="18"/>
  <c r="G51" i="18"/>
  <c r="K39" i="18"/>
  <c r="K35" i="18"/>
  <c r="Z50" i="18"/>
  <c r="Z46" i="18"/>
  <c r="AV24" i="16"/>
  <c r="AV34" i="16"/>
  <c r="AV40" i="16"/>
  <c r="AV45" i="16"/>
  <c r="AV51" i="16"/>
  <c r="AQ35" i="16"/>
  <c r="AQ39" i="16"/>
  <c r="Q34" i="18"/>
  <c r="Q40" i="18"/>
  <c r="Q45" i="18"/>
  <c r="Q51" i="18"/>
  <c r="Q24" i="18"/>
  <c r="O46" i="16"/>
  <c r="O50" i="16"/>
  <c r="AR44" i="17"/>
  <c r="AR33" i="17"/>
  <c r="AR23" i="17"/>
  <c r="AX35" i="17"/>
  <c r="S34" i="16"/>
  <c r="S40" i="16"/>
  <c r="S24" i="16"/>
  <c r="S45" i="16"/>
  <c r="S51" i="16"/>
  <c r="AV44" i="17"/>
  <c r="AV23" i="17"/>
  <c r="AV33" i="17"/>
  <c r="I27" i="16"/>
  <c r="H30" i="16"/>
  <c r="L44" i="17"/>
  <c r="L23" i="17"/>
  <c r="L33" i="17"/>
  <c r="AJ46" i="16"/>
  <c r="AJ50" i="16"/>
  <c r="N23" i="16"/>
  <c r="N33" i="16"/>
  <c r="N44" i="16"/>
  <c r="L34" i="16"/>
  <c r="L40" i="16"/>
  <c r="L24" i="16"/>
  <c r="L45" i="16"/>
  <c r="L51" i="16"/>
  <c r="N39" i="17"/>
  <c r="N35" i="17"/>
  <c r="I35" i="18"/>
  <c r="I39" i="18"/>
  <c r="AH39" i="18"/>
  <c r="AH35" i="18"/>
  <c r="O23" i="17"/>
  <c r="O33" i="17"/>
  <c r="O44" i="17"/>
  <c r="R35" i="16"/>
  <c r="R39" i="16"/>
  <c r="W45" i="17"/>
  <c r="W51" i="17"/>
  <c r="W34" i="17"/>
  <c r="W40" i="17"/>
  <c r="W24" i="17"/>
  <c r="AU23" i="17"/>
  <c r="AU44" i="17"/>
  <c r="AU33" i="17"/>
  <c r="V46" i="16"/>
  <c r="V50" i="16"/>
  <c r="T44" i="17"/>
  <c r="T23" i="17"/>
  <c r="T33" i="17"/>
  <c r="Q23" i="16"/>
  <c r="Q44" i="16"/>
  <c r="Q33" i="16"/>
  <c r="V50" i="18"/>
  <c r="V46" i="18"/>
  <c r="Z35" i="18"/>
  <c r="Z39" i="18"/>
  <c r="S46" i="18"/>
  <c r="S50" i="18"/>
  <c r="D34" i="16"/>
  <c r="D40" i="16"/>
  <c r="D24" i="16"/>
  <c r="D45" i="16"/>
  <c r="D51" i="16"/>
  <c r="AW50" i="18"/>
  <c r="AW46" i="18"/>
  <c r="AD46" i="17"/>
  <c r="AD50" i="17"/>
  <c r="AQ35" i="18"/>
  <c r="AQ39" i="18"/>
  <c r="AG50" i="17"/>
  <c r="AG46" i="17"/>
  <c r="Q44" i="18"/>
  <c r="Q23" i="18"/>
  <c r="Q33" i="18"/>
  <c r="AB46" i="16"/>
  <c r="AB50" i="16"/>
  <c r="AI50" i="16"/>
  <c r="AI46" i="16"/>
  <c r="AE46" i="17"/>
  <c r="AE50" i="17"/>
  <c r="AW33" i="17"/>
  <c r="AW23" i="17"/>
  <c r="AW44" i="17"/>
  <c r="O35" i="16"/>
  <c r="O39" i="16"/>
  <c r="AH50" i="16"/>
  <c r="AH46" i="16"/>
  <c r="X44" i="17"/>
  <c r="X23" i="17"/>
  <c r="X33" i="17"/>
  <c r="AG35" i="16"/>
  <c r="AG39" i="16"/>
  <c r="AO46" i="16"/>
  <c r="AO50" i="16"/>
  <c r="AU34" i="16"/>
  <c r="AU40" i="16"/>
  <c r="AU24" i="16"/>
  <c r="AU45" i="16"/>
  <c r="AU51" i="16"/>
  <c r="AJ44" i="17"/>
  <c r="AJ33" i="17"/>
  <c r="AJ23" i="17"/>
  <c r="AL35" i="16"/>
  <c r="AL39" i="16"/>
  <c r="S44" i="16"/>
  <c r="S33" i="16"/>
  <c r="S23" i="16"/>
  <c r="O50" i="18"/>
  <c r="O46" i="18"/>
  <c r="AL46" i="17"/>
  <c r="AL50" i="17"/>
  <c r="AD33" i="18"/>
  <c r="AD44" i="18"/>
  <c r="AD23" i="18"/>
  <c r="Z50" i="16"/>
  <c r="Z46" i="16"/>
  <c r="AY46" i="18"/>
  <c r="AY50" i="18"/>
  <c r="N44" i="18"/>
  <c r="N23" i="18"/>
  <c r="N33" i="18"/>
  <c r="AV35" i="18"/>
  <c r="J46" i="17"/>
  <c r="J50" i="17"/>
  <c r="Y34" i="18"/>
  <c r="Y40" i="18"/>
  <c r="Y45" i="18"/>
  <c r="Y51" i="18"/>
  <c r="Y24" i="18"/>
  <c r="AD50" i="16"/>
  <c r="AD46" i="16"/>
  <c r="K46" i="17"/>
  <c r="K50" i="17"/>
  <c r="AP23" i="17"/>
  <c r="AP44" i="17"/>
  <c r="AP33" i="17"/>
  <c r="AN44" i="17"/>
  <c r="AN33" i="17"/>
  <c r="AN23" i="17"/>
  <c r="AM50" i="16"/>
  <c r="AM46" i="16"/>
  <c r="K45" i="16"/>
  <c r="K51" i="16"/>
  <c r="K34" i="16"/>
  <c r="K40" i="16"/>
  <c r="K24" i="16"/>
  <c r="H44" i="16"/>
  <c r="H33" i="16"/>
  <c r="H23" i="16"/>
  <c r="AP44" i="16"/>
  <c r="AP23" i="16"/>
  <c r="AP33" i="16"/>
  <c r="L46" i="18"/>
  <c r="L50" i="18"/>
  <c r="T46" i="18"/>
  <c r="T50" i="18"/>
  <c r="AA39" i="18"/>
  <c r="AA35" i="18"/>
  <c r="AO50" i="18"/>
  <c r="AO46" i="18"/>
  <c r="S35" i="17"/>
  <c r="S39" i="17"/>
  <c r="AI35" i="17"/>
  <c r="AI39" i="17"/>
  <c r="I35" i="16"/>
  <c r="I39" i="16"/>
  <c r="AS50" i="17"/>
  <c r="AS46" i="17"/>
  <c r="AQ51" i="17"/>
  <c r="AQ46" i="17"/>
  <c r="AC34" i="18"/>
  <c r="AC40" i="18"/>
  <c r="AC45" i="18"/>
  <c r="AC51" i="18"/>
  <c r="AC24" i="18"/>
  <c r="G35" i="16"/>
  <c r="G39" i="16"/>
  <c r="Y35" i="16"/>
  <c r="Y39" i="16"/>
  <c r="F21" i="16"/>
  <c r="F22" i="16"/>
  <c r="AZ22" i="16"/>
  <c r="AT46" i="16"/>
  <c r="AT50" i="16"/>
  <c r="J39" i="16"/>
  <c r="J35" i="16"/>
  <c r="AJ39" i="16"/>
  <c r="AJ35" i="16"/>
  <c r="L44" i="16"/>
  <c r="L23" i="16"/>
  <c r="L33" i="16"/>
  <c r="N46" i="17"/>
  <c r="N50" i="17"/>
  <c r="O45" i="17"/>
  <c r="O51" i="17"/>
  <c r="O24" i="17"/>
  <c r="O34" i="17"/>
  <c r="O40" i="17"/>
  <c r="AO50" i="17"/>
  <c r="AO46" i="17"/>
  <c r="I27" i="17"/>
  <c r="H30" i="17"/>
  <c r="AW46" i="16"/>
  <c r="AU45" i="17"/>
  <c r="AU51" i="17"/>
  <c r="AU24" i="17"/>
  <c r="AU34" i="17"/>
  <c r="AU40" i="17"/>
  <c r="AM35" i="17"/>
  <c r="AM39" i="17"/>
  <c r="AF34" i="17"/>
  <c r="AF40" i="17"/>
  <c r="AF45" i="17"/>
  <c r="AF51" i="17"/>
  <c r="AF24" i="17"/>
  <c r="R50" i="18"/>
  <c r="R46" i="18"/>
  <c r="V35" i="18"/>
  <c r="V39" i="18"/>
  <c r="Z39" i="17"/>
  <c r="Z35" i="17"/>
  <c r="S39" i="18"/>
  <c r="S35" i="18"/>
  <c r="AW39" i="18"/>
  <c r="AW35" i="18"/>
  <c r="AD39" i="17"/>
  <c r="AD35" i="17"/>
  <c r="AQ50" i="16"/>
  <c r="AQ46" i="16"/>
  <c r="I46" i="17"/>
  <c r="AG35" i="17"/>
  <c r="AG39" i="17"/>
  <c r="AS46" i="18"/>
  <c r="AX46" i="18"/>
  <c r="AX50" i="18"/>
  <c r="H34" i="17"/>
  <c r="H40" i="17"/>
  <c r="H24" i="17"/>
  <c r="H45" i="17"/>
  <c r="H51" i="17"/>
  <c r="Q50" i="17"/>
  <c r="Q46" i="17"/>
  <c r="AB39" i="16"/>
  <c r="AB35" i="16"/>
  <c r="AI39" i="16"/>
  <c r="AI35" i="16"/>
  <c r="AE35" i="17"/>
  <c r="AE39" i="17"/>
  <c r="AJ34" i="18"/>
  <c r="AJ40" i="18"/>
  <c r="AJ45" i="18"/>
  <c r="AJ51" i="18"/>
  <c r="AJ24" i="18"/>
  <c r="AG46" i="16"/>
  <c r="AG50" i="16"/>
  <c r="AO35" i="16"/>
  <c r="AO39" i="16"/>
  <c r="AU44" i="16"/>
  <c r="AU33" i="16"/>
  <c r="AU23" i="16"/>
  <c r="U45" i="16"/>
  <c r="U51" i="16"/>
  <c r="U24" i="16"/>
  <c r="U34" i="16"/>
  <c r="U40" i="16"/>
  <c r="AA50" i="16"/>
  <c r="AA46" i="16"/>
  <c r="H30" i="18"/>
  <c r="I27" i="18"/>
  <c r="AL39" i="17"/>
  <c r="AL35" i="17"/>
  <c r="D50" i="16"/>
  <c r="D46" i="16"/>
  <c r="AM23" i="18"/>
  <c r="AM33" i="18"/>
  <c r="AM44" i="18"/>
  <c r="AY35" i="18"/>
  <c r="AY39" i="18"/>
  <c r="AY50" i="17"/>
  <c r="AY46" i="17"/>
  <c r="AT35" i="18"/>
  <c r="F46" i="17"/>
  <c r="F50" i="17"/>
  <c r="J39" i="17"/>
  <c r="J35" i="17"/>
  <c r="Y44" i="18"/>
  <c r="Y23" i="18"/>
  <c r="Y33" i="18"/>
  <c r="P34" i="17"/>
  <c r="P40" i="17"/>
  <c r="P24" i="17"/>
  <c r="P45" i="17"/>
  <c r="P51" i="17"/>
  <c r="AI35" i="18"/>
  <c r="AI39" i="18"/>
  <c r="K35" i="17"/>
  <c r="K39" i="17"/>
  <c r="AF46" i="16"/>
  <c r="AF50" i="16"/>
  <c r="AC35" i="16"/>
  <c r="AC39" i="16"/>
  <c r="AY34" i="16"/>
  <c r="AY40" i="16"/>
  <c r="AY45" i="16"/>
  <c r="AY51" i="16"/>
  <c r="AY24" i="16"/>
  <c r="W34" i="16"/>
  <c r="W40" i="16"/>
  <c r="W45" i="16"/>
  <c r="W51" i="16"/>
  <c r="W24" i="16"/>
  <c r="G50" i="18"/>
  <c r="G46" i="18"/>
  <c r="L39" i="18"/>
  <c r="L35" i="18"/>
  <c r="M46" i="18"/>
  <c r="M50" i="18"/>
  <c r="AB46" i="18"/>
  <c r="AB50" i="18"/>
  <c r="AV50" i="16"/>
  <c r="AF46" i="18"/>
  <c r="AF50" i="18"/>
  <c r="AO39" i="18"/>
  <c r="AO35" i="18"/>
  <c r="E33" i="17"/>
  <c r="E44" i="17"/>
  <c r="E23" i="17"/>
  <c r="AZ21" i="17"/>
  <c r="AA23" i="17"/>
  <c r="AA33" i="17"/>
  <c r="AA44" i="17"/>
  <c r="AS35" i="17"/>
  <c r="AS39" i="17"/>
  <c r="AH46" i="17"/>
  <c r="AC44" i="18"/>
  <c r="AC23" i="18"/>
  <c r="AC33" i="18"/>
  <c r="AB34" i="17"/>
  <c r="AB40" i="17"/>
  <c r="AB24" i="17"/>
  <c r="AB45" i="17"/>
  <c r="AB51" i="17"/>
  <c r="G46" i="16"/>
  <c r="G50" i="16"/>
  <c r="Y46" i="16"/>
  <c r="Y50" i="16"/>
  <c r="AZ10" i="16"/>
  <c r="AT35" i="16"/>
  <c r="AT39" i="16"/>
  <c r="J46" i="16"/>
  <c r="J50" i="16"/>
  <c r="E33" i="18"/>
  <c r="E44" i="18"/>
  <c r="E23" i="18"/>
  <c r="AZ21" i="18"/>
  <c r="P46" i="18"/>
  <c r="P50" i="18"/>
  <c r="AO39" i="17"/>
  <c r="AO35" i="17"/>
  <c r="F34" i="18"/>
  <c r="F40" i="18"/>
  <c r="F45" i="18"/>
  <c r="F51" i="18"/>
  <c r="F24" i="18"/>
  <c r="AK46" i="17"/>
  <c r="U34" i="18"/>
  <c r="U40" i="18"/>
  <c r="U45" i="18"/>
  <c r="U51" i="18"/>
  <c r="U24" i="18"/>
  <c r="AC50" i="17"/>
  <c r="AC46" i="17"/>
  <c r="AM46" i="17"/>
  <c r="AM50" i="17"/>
  <c r="AF44" i="17"/>
  <c r="AF23" i="17"/>
  <c r="AF33" i="17"/>
  <c r="AR46" i="16"/>
  <c r="AR50" i="16"/>
  <c r="K50" i="18"/>
  <c r="K46" i="18"/>
  <c r="R35" i="18"/>
  <c r="R39" i="18"/>
  <c r="Z46" i="17"/>
  <c r="Z50" i="17"/>
  <c r="AE24" i="16"/>
  <c r="AE34" i="16"/>
  <c r="AE45" i="16"/>
  <c r="M24" i="17"/>
  <c r="M34" i="17"/>
  <c r="M40" i="17"/>
  <c r="M45" i="17"/>
  <c r="M51" i="17"/>
  <c r="AG46" i="18"/>
  <c r="AP46" i="18"/>
  <c r="AP50" i="18"/>
  <c r="AX39" i="18"/>
  <c r="AX35" i="18"/>
  <c r="H44" i="17"/>
  <c r="H23" i="17"/>
  <c r="H33" i="17"/>
  <c r="AK35" i="17"/>
  <c r="Q35" i="17"/>
  <c r="Q39" i="17"/>
  <c r="AH35" i="16"/>
  <c r="AH39" i="16"/>
  <c r="AJ44" i="18"/>
  <c r="AJ23" i="18"/>
  <c r="AJ33" i="18"/>
  <c r="AX51" i="17"/>
  <c r="AX46" i="17"/>
  <c r="AR34" i="17"/>
  <c r="AR40" i="17"/>
  <c r="AR24" i="17"/>
  <c r="AR45" i="17"/>
  <c r="AR51" i="17"/>
  <c r="U23" i="16"/>
  <c r="U33" i="16"/>
  <c r="U44" i="16"/>
  <c r="AA39" i="16"/>
  <c r="AA35" i="16"/>
  <c r="AL50" i="16"/>
  <c r="AL46" i="16"/>
  <c r="O35" i="18"/>
  <c r="O39" i="18"/>
  <c r="W46" i="18"/>
  <c r="W50" i="18"/>
  <c r="Y24" i="17"/>
  <c r="Y34" i="17"/>
  <c r="Y40" i="17"/>
  <c r="Y45" i="17"/>
  <c r="Y51" i="17"/>
  <c r="Z35" i="16"/>
  <c r="Z39" i="16"/>
  <c r="AM45" i="18"/>
  <c r="AM51" i="18"/>
  <c r="AM24" i="18"/>
  <c r="AM34" i="18"/>
  <c r="AM40" i="18"/>
  <c r="AY35" i="17"/>
  <c r="AY39" i="17"/>
  <c r="F39" i="17"/>
  <c r="F35" i="17"/>
  <c r="AK24" i="18"/>
  <c r="AK45" i="18"/>
  <c r="AK51" i="18"/>
  <c r="AK34" i="18"/>
  <c r="AK40" i="18"/>
  <c r="P44" i="17"/>
  <c r="P23" i="17"/>
  <c r="P33" i="17"/>
  <c r="AD35" i="16"/>
  <c r="AD39" i="16"/>
  <c r="AI46" i="18"/>
  <c r="AI50" i="18"/>
  <c r="AF39" i="16"/>
  <c r="AF35" i="16"/>
  <c r="AM35" i="16"/>
  <c r="AM39" i="16"/>
  <c r="AC46" i="16"/>
  <c r="AC50" i="16"/>
  <c r="AY44" i="16"/>
  <c r="AY23" i="16"/>
  <c r="AY33" i="16"/>
  <c r="W44" i="16"/>
  <c r="W23" i="16"/>
  <c r="W33" i="16"/>
  <c r="M35" i="18"/>
  <c r="M39" i="18"/>
  <c r="X35" i="18"/>
  <c r="X39" i="18"/>
  <c r="AB35" i="18"/>
  <c r="AB39" i="18"/>
  <c r="AF35" i="18"/>
  <c r="AF39" i="18"/>
  <c r="AU50" i="18"/>
  <c r="AU46" i="18"/>
  <c r="E24" i="17"/>
  <c r="E34" i="17"/>
  <c r="E40" i="17"/>
  <c r="E45" i="17"/>
  <c r="E51" i="17"/>
  <c r="AZ22" i="17"/>
  <c r="AA45" i="17"/>
  <c r="AA51" i="17"/>
  <c r="AA24" i="17"/>
  <c r="AA34" i="17"/>
  <c r="AA40" i="17"/>
  <c r="I50" i="16"/>
  <c r="I46" i="16"/>
  <c r="I35" i="17"/>
  <c r="M50" i="16"/>
  <c r="M46" i="16"/>
  <c r="AS35" i="16"/>
  <c r="AS39" i="16"/>
  <c r="AB44" i="17"/>
  <c r="AB23" i="17"/>
  <c r="AB33" i="17"/>
  <c r="AR34" i="18"/>
  <c r="AR40" i="18"/>
  <c r="AR45" i="18"/>
  <c r="AR51" i="18"/>
  <c r="AR24" i="18"/>
  <c r="AV34" i="17"/>
  <c r="AV40" i="17"/>
  <c r="AV45" i="17"/>
  <c r="AV51" i="17"/>
  <c r="AV24" i="17"/>
  <c r="L34" i="17"/>
  <c r="L40" i="17"/>
  <c r="L45" i="17"/>
  <c r="L51" i="17"/>
  <c r="L24" i="17"/>
  <c r="N24" i="16"/>
  <c r="N34" i="16"/>
  <c r="N40" i="16"/>
  <c r="N45" i="16"/>
  <c r="N51" i="16"/>
  <c r="E45" i="18"/>
  <c r="E51" i="18"/>
  <c r="E24" i="18"/>
  <c r="E34" i="18"/>
  <c r="E40" i="18"/>
  <c r="AZ22" i="18"/>
  <c r="I50" i="18"/>
  <c r="I46" i="18"/>
  <c r="P39" i="18"/>
  <c r="P35" i="18"/>
  <c r="AH46" i="18"/>
  <c r="AH50" i="18"/>
  <c r="R46" i="16"/>
  <c r="R50" i="16"/>
  <c r="F44" i="18"/>
  <c r="F23" i="18"/>
  <c r="F33" i="18"/>
  <c r="U44" i="18"/>
  <c r="U23" i="18"/>
  <c r="U33" i="18"/>
  <c r="W23" i="17"/>
  <c r="W33" i="17"/>
  <c r="W44" i="17"/>
  <c r="AC35" i="17"/>
  <c r="AC39" i="17"/>
  <c r="V35" i="16"/>
  <c r="V39" i="16"/>
  <c r="T34" i="17"/>
  <c r="T40" i="17"/>
  <c r="T45" i="17"/>
  <c r="T51" i="17"/>
  <c r="T24" i="17"/>
  <c r="Q24" i="16"/>
  <c r="Q34" i="16"/>
  <c r="Q40" i="16"/>
  <c r="Q45" i="16"/>
  <c r="Q51" i="16"/>
  <c r="AR39" i="16"/>
  <c r="AR35" i="16"/>
  <c r="M33" i="17"/>
  <c r="M44" i="17"/>
  <c r="M23" i="17"/>
  <c r="AQ46" i="18"/>
  <c r="AQ50" i="18"/>
  <c r="AP39" i="18"/>
  <c r="AP35" i="18"/>
  <c r="AW24" i="17"/>
  <c r="AW34" i="17"/>
  <c r="AW40" i="17"/>
  <c r="AW45" i="17"/>
  <c r="AW51" i="17"/>
  <c r="X34" i="17"/>
  <c r="X40" i="17"/>
  <c r="X45" i="17"/>
  <c r="X51" i="17"/>
  <c r="X24" i="17"/>
  <c r="AJ34" i="17"/>
  <c r="AJ40" i="17"/>
  <c r="AJ24" i="17"/>
  <c r="AJ45" i="17"/>
  <c r="AJ51" i="17"/>
  <c r="W39" i="18"/>
  <c r="W35" i="18"/>
  <c r="D39" i="16"/>
  <c r="D35" i="16"/>
  <c r="AD24" i="18"/>
  <c r="AD34" i="18"/>
  <c r="AD40" i="18"/>
  <c r="AD45" i="18"/>
  <c r="AD51" i="18"/>
  <c r="Y33" i="17"/>
  <c r="Y44" i="17"/>
  <c r="Y23" i="17"/>
  <c r="N34" i="18"/>
  <c r="N40" i="18"/>
  <c r="N24" i="18"/>
  <c r="N45" i="18"/>
  <c r="N51" i="18"/>
  <c r="AK33" i="18"/>
  <c r="AK44" i="18"/>
  <c r="AK23" i="18"/>
  <c r="AP24" i="17"/>
  <c r="AP34" i="17"/>
  <c r="AP40" i="17"/>
  <c r="AP45" i="17"/>
  <c r="AP51" i="17"/>
  <c r="AN24" i="17"/>
  <c r="AN34" i="17"/>
  <c r="AN40" i="17"/>
  <c r="AN45" i="17"/>
  <c r="AN51" i="17"/>
  <c r="K23" i="16"/>
  <c r="K33" i="16"/>
  <c r="K44" i="16"/>
  <c r="H34" i="16"/>
  <c r="H40" i="16"/>
  <c r="H45" i="16"/>
  <c r="H51" i="16"/>
  <c r="H24" i="16"/>
  <c r="AP34" i="16"/>
  <c r="AP40" i="16"/>
  <c r="AP24" i="16"/>
  <c r="AP45" i="16"/>
  <c r="AP51" i="16"/>
  <c r="G35" i="18"/>
  <c r="G39" i="18"/>
  <c r="T35" i="18"/>
  <c r="T39" i="18"/>
  <c r="X46" i="18"/>
  <c r="X50" i="18"/>
  <c r="AA46" i="18"/>
  <c r="AA50" i="18"/>
  <c r="AV39" i="16"/>
  <c r="AU35" i="18"/>
  <c r="AU39" i="18"/>
  <c r="S46" i="17"/>
  <c r="S50" i="17"/>
  <c r="AI46" i="17"/>
  <c r="AI50" i="17"/>
  <c r="M35" i="16"/>
  <c r="M39" i="16"/>
  <c r="AS50" i="16"/>
  <c r="AS46" i="16"/>
  <c r="AR44" i="18"/>
  <c r="AR23" i="18"/>
  <c r="AR33" i="18"/>
  <c r="W35" i="17"/>
  <c r="W39" i="17"/>
  <c r="AB35" i="17"/>
  <c r="AB39" i="17"/>
  <c r="AZ24" i="17"/>
  <c r="AY50" i="16"/>
  <c r="AY46" i="16"/>
  <c r="AE51" i="16"/>
  <c r="AE46" i="16"/>
  <c r="E35" i="18"/>
  <c r="E39" i="18"/>
  <c r="AA35" i="17"/>
  <c r="AA39" i="17"/>
  <c r="E50" i="17"/>
  <c r="E46" i="17"/>
  <c r="J27" i="18"/>
  <c r="I30" i="18"/>
  <c r="AU39" i="16"/>
  <c r="AU35" i="16"/>
  <c r="L46" i="16"/>
  <c r="L50" i="16"/>
  <c r="F23" i="16"/>
  <c r="AZ23" i="16"/>
  <c r="F33" i="16"/>
  <c r="F44" i="16"/>
  <c r="AZ21" i="16"/>
  <c r="AP50" i="16"/>
  <c r="AP46" i="16"/>
  <c r="AP39" i="17"/>
  <c r="AP35" i="17"/>
  <c r="AW39" i="17"/>
  <c r="AW35" i="17"/>
  <c r="Q39" i="16"/>
  <c r="Q35" i="16"/>
  <c r="AU35" i="17"/>
  <c r="AU39" i="17"/>
  <c r="L46" i="17"/>
  <c r="L50" i="17"/>
  <c r="AR46" i="17"/>
  <c r="AR50" i="17"/>
  <c r="AR39" i="18"/>
  <c r="AR35" i="18"/>
  <c r="AK35" i="18"/>
  <c r="AK39" i="18"/>
  <c r="M50" i="17"/>
  <c r="M46" i="17"/>
  <c r="F39" i="18"/>
  <c r="F35" i="18"/>
  <c r="W50" i="16"/>
  <c r="W46" i="16"/>
  <c r="P46" i="17"/>
  <c r="P50" i="17"/>
  <c r="U46" i="16"/>
  <c r="U50" i="16"/>
  <c r="AJ35" i="18"/>
  <c r="AJ39" i="18"/>
  <c r="H35" i="17"/>
  <c r="H39" i="17"/>
  <c r="AE40" i="16"/>
  <c r="AE35" i="16"/>
  <c r="AF46" i="17"/>
  <c r="AF50" i="17"/>
  <c r="AC35" i="18"/>
  <c r="AC39" i="18"/>
  <c r="E35" i="17"/>
  <c r="E39" i="17"/>
  <c r="Y35" i="18"/>
  <c r="Y39" i="18"/>
  <c r="AM50" i="18"/>
  <c r="AM46" i="18"/>
  <c r="AU50" i="16"/>
  <c r="AU46" i="16"/>
  <c r="AP46" i="17"/>
  <c r="AP50" i="17"/>
  <c r="N39" i="18"/>
  <c r="N35" i="18"/>
  <c r="AD50" i="18"/>
  <c r="AD46" i="18"/>
  <c r="S39" i="16"/>
  <c r="S35" i="16"/>
  <c r="X46" i="17"/>
  <c r="X50" i="17"/>
  <c r="Q46" i="18"/>
  <c r="Q50" i="18"/>
  <c r="Q46" i="16"/>
  <c r="Q50" i="16"/>
  <c r="T50" i="17"/>
  <c r="T46" i="17"/>
  <c r="AU50" i="17"/>
  <c r="AU46" i="17"/>
  <c r="O46" i="17"/>
  <c r="O50" i="17"/>
  <c r="N46" i="16"/>
  <c r="N50" i="16"/>
  <c r="AV50" i="17"/>
  <c r="AV46" i="17"/>
  <c r="AV35" i="16"/>
  <c r="K46" i="16"/>
  <c r="K50" i="16"/>
  <c r="Y50" i="17"/>
  <c r="Y46" i="17"/>
  <c r="M35" i="17"/>
  <c r="M39" i="17"/>
  <c r="U35" i="18"/>
  <c r="U39" i="18"/>
  <c r="AZ24" i="18"/>
  <c r="AB46" i="17"/>
  <c r="AB50" i="17"/>
  <c r="AY39" i="16"/>
  <c r="AY35" i="16"/>
  <c r="U39" i="16"/>
  <c r="U35" i="16"/>
  <c r="AZ23" i="18"/>
  <c r="AV46" i="16"/>
  <c r="AM35" i="18"/>
  <c r="AM39" i="18"/>
  <c r="I30" i="17"/>
  <c r="J27" i="17"/>
  <c r="L35" i="16"/>
  <c r="L39" i="16"/>
  <c r="AP39" i="16"/>
  <c r="AP35" i="16"/>
  <c r="H35" i="16"/>
  <c r="H39" i="16"/>
  <c r="AN35" i="17"/>
  <c r="AN39" i="17"/>
  <c r="AD35" i="18"/>
  <c r="AD39" i="18"/>
  <c r="S46" i="16"/>
  <c r="S50" i="16"/>
  <c r="AJ35" i="17"/>
  <c r="AJ39" i="17"/>
  <c r="AW50" i="17"/>
  <c r="AW46" i="17"/>
  <c r="O35" i="17"/>
  <c r="O39" i="17"/>
  <c r="N39" i="16"/>
  <c r="N35" i="16"/>
  <c r="L35" i="17"/>
  <c r="L39" i="17"/>
  <c r="J27" i="16"/>
  <c r="I30" i="16"/>
  <c r="AK50" i="18"/>
  <c r="AK46" i="18"/>
  <c r="U46" i="18"/>
  <c r="U50" i="18"/>
  <c r="AR50" i="18"/>
  <c r="AR46" i="18"/>
  <c r="K35" i="16"/>
  <c r="K39" i="16"/>
  <c r="Y35" i="17"/>
  <c r="Y39" i="17"/>
  <c r="W46" i="17"/>
  <c r="W50" i="17"/>
  <c r="F50" i="18"/>
  <c r="F46" i="18"/>
  <c r="W35" i="16"/>
  <c r="W39" i="16"/>
  <c r="P35" i="17"/>
  <c r="P39" i="17"/>
  <c r="AJ46" i="18"/>
  <c r="AJ50" i="18"/>
  <c r="H46" i="17"/>
  <c r="H50" i="17"/>
  <c r="AF35" i="17"/>
  <c r="AF39" i="17"/>
  <c r="E46" i="18"/>
  <c r="E50" i="18"/>
  <c r="AC46" i="18"/>
  <c r="AC50" i="18"/>
  <c r="AA46" i="17"/>
  <c r="AA50" i="17"/>
  <c r="AZ23" i="17"/>
  <c r="Y46" i="18"/>
  <c r="Y50" i="18"/>
  <c r="F45" i="16"/>
  <c r="F51" i="16"/>
  <c r="F24" i="16"/>
  <c r="AZ24" i="16"/>
  <c r="F34" i="16"/>
  <c r="F40" i="16"/>
  <c r="H46" i="16"/>
  <c r="H50" i="16"/>
  <c r="AN46" i="17"/>
  <c r="AN50" i="17"/>
  <c r="N50" i="18"/>
  <c r="N46" i="18"/>
  <c r="AJ46" i="17"/>
  <c r="AJ50" i="17"/>
  <c r="X35" i="17"/>
  <c r="X39" i="17"/>
  <c r="Q35" i="18"/>
  <c r="Q39" i="18"/>
  <c r="T39" i="17"/>
  <c r="T35" i="17"/>
  <c r="AV35" i="17"/>
  <c r="AV39" i="17"/>
  <c r="AR35" i="17"/>
  <c r="AR39" i="17"/>
  <c r="F39" i="16"/>
  <c r="F35" i="16"/>
  <c r="J30" i="17"/>
  <c r="K27" i="17"/>
  <c r="J30" i="16"/>
  <c r="K27" i="16"/>
  <c r="F46" i="16"/>
  <c r="F50" i="16"/>
  <c r="K27" i="18"/>
  <c r="J30" i="18"/>
  <c r="L27" i="16"/>
  <c r="K30" i="16"/>
  <c r="L27" i="17"/>
  <c r="K30" i="17"/>
  <c r="L27" i="18"/>
  <c r="K30" i="18"/>
  <c r="L30" i="18"/>
  <c r="M27" i="18"/>
  <c r="M27" i="16"/>
  <c r="L30" i="16"/>
  <c r="M27" i="17"/>
  <c r="L30" i="17"/>
  <c r="M30" i="16"/>
  <c r="N27" i="16"/>
  <c r="N27" i="18"/>
  <c r="M30" i="18"/>
  <c r="N27" i="17"/>
  <c r="M30" i="17"/>
  <c r="O27" i="18"/>
  <c r="N30" i="18"/>
  <c r="N30" i="16"/>
  <c r="O27" i="16"/>
  <c r="N30" i="17"/>
  <c r="O27" i="17"/>
  <c r="P27" i="16"/>
  <c r="O30" i="16"/>
  <c r="P27" i="17"/>
  <c r="O30" i="17"/>
  <c r="O30" i="18"/>
  <c r="P27" i="18"/>
  <c r="Q27" i="17"/>
  <c r="P30" i="17"/>
  <c r="Q27" i="18"/>
  <c r="P30" i="18"/>
  <c r="P30" i="16"/>
  <c r="Q27" i="16"/>
  <c r="R27" i="18"/>
  <c r="Q30" i="18"/>
  <c r="Q30" i="16"/>
  <c r="R27" i="16"/>
  <c r="Q30" i="17"/>
  <c r="R27" i="17"/>
  <c r="S27" i="16"/>
  <c r="R30" i="16"/>
  <c r="R30" i="17"/>
  <c r="S27" i="17"/>
  <c r="S27" i="18"/>
  <c r="R30" i="18"/>
  <c r="T27" i="17"/>
  <c r="S30" i="17"/>
  <c r="S30" i="18"/>
  <c r="T27" i="18"/>
  <c r="T27" i="16"/>
  <c r="S30" i="16"/>
  <c r="U27" i="18"/>
  <c r="T30" i="18"/>
  <c r="U27" i="16"/>
  <c r="T30" i="16"/>
  <c r="U27" i="17"/>
  <c r="T30" i="17"/>
  <c r="U30" i="16"/>
  <c r="V27" i="16"/>
  <c r="V27" i="17"/>
  <c r="U30" i="17"/>
  <c r="V27" i="18"/>
  <c r="U30" i="18"/>
  <c r="V30" i="17"/>
  <c r="W27" i="17"/>
  <c r="W27" i="16"/>
  <c r="V30" i="16"/>
  <c r="W27" i="18"/>
  <c r="V30" i="18"/>
  <c r="W30" i="16"/>
  <c r="X27" i="16"/>
  <c r="X27" i="17"/>
  <c r="W30" i="17"/>
  <c r="W30" i="18"/>
  <c r="X27" i="18"/>
  <c r="Y27" i="17"/>
  <c r="X30" i="17"/>
  <c r="Y27" i="18"/>
  <c r="X30" i="18"/>
  <c r="X30" i="16"/>
  <c r="Y27" i="16"/>
  <c r="Z27" i="18"/>
  <c r="Y30" i="18"/>
  <c r="Z27" i="16"/>
  <c r="Y30" i="16"/>
  <c r="Z27" i="17"/>
  <c r="Y30" i="17"/>
  <c r="AA27" i="16"/>
  <c r="Z30" i="16"/>
  <c r="Z30" i="17"/>
  <c r="AA27" i="17"/>
  <c r="AA27" i="18"/>
  <c r="Z30" i="18"/>
  <c r="AA30" i="18"/>
  <c r="AB27" i="18"/>
  <c r="AB27" i="16"/>
  <c r="AA30" i="16"/>
  <c r="AB27" i="17"/>
  <c r="AA30" i="17"/>
  <c r="AB30" i="16"/>
  <c r="AC27" i="16"/>
  <c r="AC27" i="18"/>
  <c r="AB30" i="18"/>
  <c r="AC27" i="17"/>
  <c r="AB30" i="17"/>
  <c r="AD27" i="16"/>
  <c r="AC30" i="16"/>
  <c r="AC30" i="17"/>
  <c r="AD27" i="17"/>
  <c r="AD27" i="18"/>
  <c r="AC30" i="18"/>
  <c r="AE27" i="18"/>
  <c r="AD30" i="18"/>
  <c r="AD30" i="17"/>
  <c r="AE27" i="17"/>
  <c r="AE27" i="16"/>
  <c r="AD30" i="16"/>
  <c r="AF27" i="17"/>
  <c r="AE30" i="17"/>
  <c r="AE30" i="16"/>
  <c r="AF27" i="16"/>
  <c r="AF27" i="18"/>
  <c r="AE30" i="18"/>
  <c r="AF30" i="16"/>
  <c r="AG27" i="16"/>
  <c r="AG27" i="18"/>
  <c r="AF30" i="18"/>
  <c r="AG27" i="17"/>
  <c r="AF30" i="17"/>
  <c r="AG30" i="18"/>
  <c r="AH27" i="18"/>
  <c r="AH27" i="16"/>
  <c r="AG30" i="16"/>
  <c r="AH27" i="17"/>
  <c r="AG30" i="17"/>
  <c r="AI27" i="16"/>
  <c r="AH30" i="16"/>
  <c r="AH30" i="18"/>
  <c r="AI27" i="18"/>
  <c r="AH30" i="17"/>
  <c r="AI27" i="17"/>
  <c r="AJ27" i="17"/>
  <c r="AI30" i="17"/>
  <c r="AJ27" i="18"/>
  <c r="AI30" i="18"/>
  <c r="AI30" i="16"/>
  <c r="AJ27" i="16"/>
  <c r="AK27" i="18"/>
  <c r="AJ30" i="18"/>
  <c r="AJ30" i="16"/>
  <c r="AK27" i="16"/>
  <c r="AK27" i="17"/>
  <c r="AJ30" i="17"/>
  <c r="AL27" i="16"/>
  <c r="AK30" i="16"/>
  <c r="AK30" i="17"/>
  <c r="AL27" i="17"/>
  <c r="AL27" i="18"/>
  <c r="AK30" i="18"/>
  <c r="AL30" i="17"/>
  <c r="AM27" i="17"/>
  <c r="AL30" i="18"/>
  <c r="AM27" i="18"/>
  <c r="AM27" i="16"/>
  <c r="AL30" i="16"/>
  <c r="AN27" i="18"/>
  <c r="AM30" i="18"/>
  <c r="AN27" i="17"/>
  <c r="AM30" i="17"/>
  <c r="AM30" i="16"/>
  <c r="AN27" i="16"/>
  <c r="AO27" i="17"/>
  <c r="AN30" i="17"/>
  <c r="AN30" i="16"/>
  <c r="AO27" i="16"/>
  <c r="AO27" i="18"/>
  <c r="AN30" i="18"/>
  <c r="AP27" i="16"/>
  <c r="AO30" i="16"/>
  <c r="AP27" i="18"/>
  <c r="AO30" i="18"/>
  <c r="AO30" i="17"/>
  <c r="AP27" i="17"/>
  <c r="AP30" i="17"/>
  <c r="AQ27" i="17"/>
  <c r="AP30" i="18"/>
  <c r="AQ27" i="18"/>
  <c r="AQ27" i="16"/>
  <c r="AP30" i="16"/>
  <c r="AR27" i="18"/>
  <c r="AQ30" i="18"/>
  <c r="AR27" i="17"/>
  <c r="AQ30" i="17"/>
  <c r="AR27" i="16"/>
  <c r="AQ30" i="16"/>
  <c r="AR30" i="16"/>
  <c r="AS27" i="16"/>
  <c r="AS27" i="17"/>
  <c r="AR30" i="17"/>
  <c r="AS27" i="18"/>
  <c r="AR30" i="18"/>
  <c r="AT27" i="18"/>
  <c r="AS30" i="18"/>
  <c r="AS30" i="17"/>
  <c r="AT27" i="17"/>
  <c r="AS30" i="16"/>
  <c r="AT27" i="16"/>
  <c r="AT30" i="17"/>
  <c r="AU27" i="17"/>
  <c r="AU27" i="16"/>
  <c r="AT30" i="16"/>
  <c r="AT30" i="18"/>
  <c r="AU27" i="18"/>
  <c r="AV27" i="16"/>
  <c r="AU30" i="16"/>
  <c r="AV27" i="18"/>
  <c r="AU30" i="18"/>
  <c r="AV27" i="17"/>
  <c r="AU30" i="17"/>
  <c r="AW27" i="18"/>
  <c r="AV30" i="18"/>
  <c r="AV30" i="17"/>
  <c r="AW27" i="17"/>
  <c r="AW27" i="16"/>
  <c r="AV30" i="16"/>
  <c r="AX27" i="17"/>
  <c r="AW30" i="17"/>
  <c r="AW30" i="16"/>
  <c r="AX27" i="16"/>
  <c r="AX27" i="18"/>
  <c r="AW30" i="18"/>
  <c r="AY27" i="16"/>
  <c r="AY30" i="16"/>
  <c r="AX30" i="16"/>
  <c r="AZ30" i="16"/>
  <c r="AX30" i="18"/>
  <c r="AY27" i="18"/>
  <c r="AY30" i="18"/>
  <c r="AZ30" i="18"/>
  <c r="AX30" i="17"/>
  <c r="AY27" i="17"/>
  <c r="AY30" i="17"/>
  <c r="AZ30" i="17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G16" i="5"/>
</calcChain>
</file>

<file path=xl/sharedStrings.xml><?xml version="1.0" encoding="utf-8"?>
<sst xmlns="http://schemas.openxmlformats.org/spreadsheetml/2006/main" count="2537" uniqueCount="414">
  <si>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</si>
  <si>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</si>
  <si>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</si>
  <si>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</si>
  <si>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</si>
  <si>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</si>
  <si>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</si>
  <si>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</si>
  <si>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</si>
  <si>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</si>
  <si>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</si>
  <si>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</si>
  <si>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</si>
  <si>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</si>
  <si>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</si>
  <si>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</si>
  <si>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</si>
  <si>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</si>
  <si>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</si>
  <si>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</si>
  <si>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</si>
  <si>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</si>
  <si>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</si>
  <si>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</si>
  <si>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</si>
  <si>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</si>
  <si>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</si>
  <si>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</si>
  <si>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</si>
  <si>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</si>
  <si>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</si>
  <si>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</si>
  <si>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</si>
  <si>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</si>
  <si>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</si>
  <si>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</si>
  <si>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</si>
  <si>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</si>
  <si>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</si>
  <si>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</si>
  <si>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</si>
  <si>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</si>
  <si>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</si>
  <si>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</si>
  <si>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</si>
  <si>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</si>
  <si>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</si>
  <si>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</si>
  <si>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</si>
  <si>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</si>
  <si>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</si>
  <si>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</si>
  <si>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</si>
  <si>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</si>
  <si>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</si>
  <si>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</si>
  <si>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</si>
  <si>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</si>
  <si>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</si>
  <si>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</si>
  <si>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</si>
  <si>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</si>
  <si>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</si>
  <si>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</si>
  <si>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</si>
  <si>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</si>
  <si>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</si>
  <si>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</si>
  <si>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</si>
  <si>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</si>
  <si>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</si>
  <si>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</si>
  <si>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</si>
  <si>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</si>
  <si>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</si>
  <si>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</si>
  <si>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</si>
  <si>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</si>
  <si>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</si>
  <si>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</si>
  <si>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</si>
  <si>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</si>
  <si>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</si>
  <si>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</si>
  <si>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</si>
  <si>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</si>
  <si>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</si>
  <si>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</si>
  <si>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</si>
  <si>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</si>
  <si>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</si>
  <si>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</si>
  <si>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</si>
  <si>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</si>
  <si>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</si>
  <si>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</si>
  <si>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</si>
  <si>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</si>
  <si>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</si>
  <si>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</si>
  <si>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</si>
  <si>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</si>
  <si>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</si>
  <si>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</si>
  <si>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</si>
  <si>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</si>
  <si>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</si>
  <si>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</si>
  <si>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</si>
  <si>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</si>
  <si>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</si>
  <si>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</si>
  <si>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</si>
  <si>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</si>
  <si>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</si>
  <si>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</si>
  <si>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</si>
  <si>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</si>
  <si>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</si>
  <si>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</si>
  <si>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</si>
  <si>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</si>
  <si>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</si>
  <si>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</si>
  <si>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</si>
  <si>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</si>
  <si>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</si>
  <si>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</si>
  <si>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</si>
  <si>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</si>
  <si>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</si>
  <si>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</si>
  <si>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</si>
  <si>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</si>
  <si>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</si>
  <si>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</si>
  <si>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</si>
  <si>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</si>
  <si>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</si>
  <si>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</si>
  <si>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</si>
  <si>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</si>
  <si>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</si>
  <si>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</si>
  <si>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</si>
  <si>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</si>
  <si>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</si>
  <si>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</si>
  <si>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</si>
  <si>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</si>
  <si>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</si>
  <si>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</si>
  <si>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</si>
  <si>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</si>
  <si>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</si>
  <si>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</si>
  <si>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</si>
  <si>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</si>
  <si>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</si>
  <si>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</si>
  <si>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</si>
  <si>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</si>
  <si>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</si>
  <si>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</si>
  <si>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</si>
  <si>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</si>
  <si>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/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</si>
  <si>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</si>
  <si>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</si>
  <si>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</si>
  <si>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</si>
  <si>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</si>
  <si>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</si>
  <si>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</si>
  <si>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</si>
  <si>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</si>
  <si>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</si>
  <si>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</si>
  <si>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</si>
  <si>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</si>
  <si>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</si>
  <si>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</si>
  <si>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</si>
  <si>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</si>
  <si>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</si>
  <si>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</si>
  <si>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</si>
  <si>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</si>
  <si>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</si>
  <si>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</si>
  <si>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</si>
  <si>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</si>
  <si>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</si>
  <si>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</si>
  <si>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</si>
  <si>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</si>
  <si>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</si>
  <si>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</si>
  <si>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</si>
  <si>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</si>
  <si>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</si>
  <si>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</si>
  <si>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</si>
  <si>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</si>
  <si>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</si>
  <si>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</si>
  <si>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</si>
  <si>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</si>
  <si>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</si>
  <si>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</si>
  <si>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</si>
  <si>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</si>
  <si>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</si>
  <si>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</si>
  <si>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</si>
  <si>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</si>
  <si>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</si>
  <si>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</si>
  <si>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</si>
  <si>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</si>
  <si>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</si>
  <si>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</si>
  <si>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</si>
  <si>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</si>
  <si>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</si>
  <si>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</si>
  <si>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</si>
  <si>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</si>
  <si>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</si>
  <si>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</si>
  <si>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</si>
  <si>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</si>
  <si>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</si>
  <si>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</si>
  <si>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</si>
  <si>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</si>
  <si>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</si>
  <si>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</si>
  <si>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</si>
  <si>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</si>
  <si>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</si>
  <si>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</si>
  <si>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</si>
  <si>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</si>
  <si>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</si>
  <si>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</si>
  <si>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</si>
  <si>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</si>
  <si>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</si>
  <si>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</si>
  <si>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</si>
  <si>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</si>
  <si>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</si>
  <si>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</si>
  <si>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</si>
  <si>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</si>
  <si>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</si>
  <si>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</si>
  <si>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</si>
  <si>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</si>
  <si>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</si>
  <si>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</si>
  <si>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</si>
  <si>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</si>
  <si>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</si>
  <si>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</si>
  <si>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</si>
  <si>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</si>
  <si>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</si>
  <si>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</si>
  <si>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</si>
  <si>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</si>
  <si>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</si>
  <si>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</si>
  <si>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</si>
  <si>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</si>
  <si>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</si>
  <si>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</si>
  <si>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</si>
  <si>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</si>
  <si>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</si>
  <si>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</si>
  <si>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</si>
  <si>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</si>
  <si>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</si>
  <si>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</si>
  <si>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</si>
  <si>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</si>
  <si>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</si>
  <si>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</si>
  <si>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</si>
  <si>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</si>
  <si>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</si>
  <si>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</si>
  <si>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</si>
  <si>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</si>
  <si>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</si>
  <si>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</si>
  <si>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</si>
  <si>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</si>
  <si>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</si>
  <si>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</si>
  <si>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</si>
  <si>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</si>
  <si>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</si>
  <si>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</si>
  <si>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</si>
  <si>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</si>
  <si>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</si>
  <si>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</si>
  <si>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</si>
  <si>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</si>
  <si>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</si>
  <si>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Yes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</si>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</sst>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2009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338</v>
      </c>
      <c r="D8">
        <v>2</v>
      </c>
      <c r="E8" t="s">
        <v>339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12</v>
      </c>
      <c r="E2" s="110"/>
    </row>
    <row r="3" spans="1:52">
      <c r="A3" s="100" t="s">
        <v>286</v>
      </c>
      <c r="B3" s="107">
        <v>3634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1935.3158722718733</v>
      </c>
      <c r="E7" s="144">
        <v>1935.3158722718733</v>
      </c>
      <c r="F7" s="144">
        <v>1935.3158722718733</v>
      </c>
      <c r="G7" s="144">
        <v>1935.3158722718733</v>
      </c>
      <c r="H7" s="144">
        <v>1935.3158722718733</v>
      </c>
      <c r="I7" s="144">
        <v>1935.3158722718733</v>
      </c>
      <c r="J7" s="144">
        <v>1935.3158722718733</v>
      </c>
      <c r="K7" s="144">
        <v>1935.3158722718733</v>
      </c>
      <c r="L7" s="144">
        <v>1935.3158722718733</v>
      </c>
      <c r="M7" s="144">
        <v>1935.3158722718733</v>
      </c>
      <c r="N7" s="144">
        <v>1935.3158722718733</v>
      </c>
      <c r="O7" s="144">
        <v>1935.3158722718733</v>
      </c>
      <c r="P7" s="144">
        <v>1935.3158722718733</v>
      </c>
      <c r="Q7" s="144">
        <v>1935.3158722718733</v>
      </c>
      <c r="R7" s="144">
        <v>1935.3158722718733</v>
      </c>
      <c r="S7" s="144">
        <v>1935.3158722718733</v>
      </c>
      <c r="T7" s="144">
        <v>1935.3158722718733</v>
      </c>
      <c r="U7" s="144">
        <v>1935.3158722718733</v>
      </c>
      <c r="V7" s="144">
        <v>1935.3158722718733</v>
      </c>
      <c r="W7" s="144">
        <v>1935.3158722718733</v>
      </c>
      <c r="X7" s="144">
        <v>1935.3158722718733</v>
      </c>
      <c r="Y7" s="144">
        <v>1935.3158722718733</v>
      </c>
      <c r="Z7" s="144">
        <v>1935.3158722718733</v>
      </c>
      <c r="AA7" s="144">
        <v>1935.3158722718733</v>
      </c>
      <c r="AB7" s="144">
        <v>1935.3158722718733</v>
      </c>
      <c r="AC7" s="144">
        <v>1935.3158722718733</v>
      </c>
      <c r="AD7" s="144">
        <v>1935.3158722718733</v>
      </c>
      <c r="AE7" s="144">
        <v>1935.3158722718733</v>
      </c>
      <c r="AF7" s="144">
        <v>1935.3158722718733</v>
      </c>
      <c r="AG7" s="144">
        <v>1935.3158722718733</v>
      </c>
      <c r="AH7" s="144">
        <v>1935.3158722718733</v>
      </c>
      <c r="AI7" s="144">
        <v>1935.3158722718733</v>
      </c>
      <c r="AJ7" s="144">
        <v>1935.3158722718733</v>
      </c>
      <c r="AK7" s="144">
        <v>1935.3158722718733</v>
      </c>
      <c r="AL7" s="144">
        <v>1935.3158722718733</v>
      </c>
      <c r="AM7" s="144">
        <v>1935.3158722718733</v>
      </c>
      <c r="AN7" s="144">
        <v>1935.3158722718733</v>
      </c>
      <c r="AO7" s="144">
        <v>1935.3158722718733</v>
      </c>
      <c r="AP7" s="144">
        <v>1935.3158722718733</v>
      </c>
      <c r="AQ7" s="144">
        <v>1935.3158722718733</v>
      </c>
      <c r="AR7" s="144">
        <v>1935.3158722718733</v>
      </c>
      <c r="AS7" s="144">
        <v>1935.3158722718733</v>
      </c>
      <c r="AT7" s="144">
        <v>1935.3158722718733</v>
      </c>
      <c r="AU7" s="144">
        <v>1935.3158722718733</v>
      </c>
      <c r="AV7" s="144">
        <v>1935.3158722718733</v>
      </c>
      <c r="AW7" s="144">
        <v>1935.3158722718733</v>
      </c>
      <c r="AX7" s="144">
        <v>1935.3158722718733</v>
      </c>
      <c r="AY7" s="144">
        <v>1935.3158722718733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236.63174454374666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236.63174454374666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236.63174454374666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236.63174454374666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236.63174454374666</v>
      </c>
      <c r="AL10" s="144">
        <f t="shared" si="0"/>
        <v>0</v>
      </c>
      <c r="AM10" s="144">
        <f t="shared" si="0"/>
        <v>0</v>
      </c>
      <c r="AN10" s="144">
        <f t="shared" si="0"/>
        <v>236.63174454374666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236.63174454374666</v>
      </c>
      <c r="AY10" s="144">
        <f t="shared" si="0"/>
        <v>0</v>
      </c>
      <c r="AZ10" s="151">
        <f>SUM($D10:$AY10)</f>
        <v>1656.4222118062266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1325.5489045897211</v>
      </c>
      <c r="D13" s="138">
        <f t="shared" ref="D13:AY13" si="1">D$7-D$10</f>
        <v>1935.3158722718733</v>
      </c>
      <c r="E13" s="138">
        <f t="shared" si="1"/>
        <v>1698.6841277281267</v>
      </c>
      <c r="F13" s="138">
        <f t="shared" si="1"/>
        <v>1935.3158722718733</v>
      </c>
      <c r="G13" s="138">
        <f t="shared" si="1"/>
        <v>1935.3158722718733</v>
      </c>
      <c r="H13" s="138">
        <f t="shared" si="1"/>
        <v>1935.3158722718733</v>
      </c>
      <c r="I13" s="138">
        <f t="shared" si="1"/>
        <v>1935.3158722718733</v>
      </c>
      <c r="J13" s="138">
        <f t="shared" si="1"/>
        <v>1935.3158722718733</v>
      </c>
      <c r="K13" s="138">
        <f t="shared" si="1"/>
        <v>1935.3158722718733</v>
      </c>
      <c r="L13" s="138">
        <f t="shared" si="1"/>
        <v>1935.3158722718733</v>
      </c>
      <c r="M13" s="138">
        <f t="shared" si="1"/>
        <v>1935.3158722718733</v>
      </c>
      <c r="N13" s="138">
        <f t="shared" si="1"/>
        <v>1935.3158722718733</v>
      </c>
      <c r="O13" s="138">
        <f t="shared" si="1"/>
        <v>1935.3158722718733</v>
      </c>
      <c r="P13" s="138">
        <f t="shared" si="1"/>
        <v>1698.6841277281267</v>
      </c>
      <c r="Q13" s="138">
        <f t="shared" si="1"/>
        <v>1935.3158722718733</v>
      </c>
      <c r="R13" s="138">
        <f t="shared" si="1"/>
        <v>1935.3158722718733</v>
      </c>
      <c r="S13" s="138">
        <f t="shared" si="1"/>
        <v>1935.3158722718733</v>
      </c>
      <c r="T13" s="138">
        <f t="shared" si="1"/>
        <v>1698.6841277281267</v>
      </c>
      <c r="U13" s="138">
        <f t="shared" si="1"/>
        <v>1935.3158722718733</v>
      </c>
      <c r="V13" s="138">
        <f t="shared" si="1"/>
        <v>1935.3158722718733</v>
      </c>
      <c r="W13" s="138">
        <f t="shared" si="1"/>
        <v>1935.3158722718733</v>
      </c>
      <c r="X13" s="138">
        <f t="shared" si="1"/>
        <v>1698.6841277281267</v>
      </c>
      <c r="Y13" s="138">
        <f t="shared" si="1"/>
        <v>1935.3158722718733</v>
      </c>
      <c r="Z13" s="138">
        <f t="shared" si="1"/>
        <v>1935.3158722718733</v>
      </c>
      <c r="AA13" s="138">
        <f t="shared" si="1"/>
        <v>1935.3158722718733</v>
      </c>
      <c r="AB13" s="138">
        <f t="shared" si="1"/>
        <v>1935.3158722718733</v>
      </c>
      <c r="AC13" s="138">
        <f t="shared" si="1"/>
        <v>1935.3158722718733</v>
      </c>
      <c r="AD13" s="138">
        <f t="shared" si="1"/>
        <v>1935.3158722718733</v>
      </c>
      <c r="AE13" s="138">
        <f t="shared" si="1"/>
        <v>1935.3158722718733</v>
      </c>
      <c r="AF13" s="138">
        <f t="shared" si="1"/>
        <v>1935.3158722718733</v>
      </c>
      <c r="AG13" s="138">
        <f t="shared" si="1"/>
        <v>1935.3158722718733</v>
      </c>
      <c r="AH13" s="138">
        <f t="shared" si="1"/>
        <v>1935.3158722718733</v>
      </c>
      <c r="AI13" s="138">
        <f t="shared" si="1"/>
        <v>1935.3158722718733</v>
      </c>
      <c r="AJ13" s="138">
        <f t="shared" si="1"/>
        <v>1935.3158722718733</v>
      </c>
      <c r="AK13" s="138">
        <f t="shared" si="1"/>
        <v>1698.6841277281267</v>
      </c>
      <c r="AL13" s="138">
        <f t="shared" si="1"/>
        <v>1935.3158722718733</v>
      </c>
      <c r="AM13" s="138">
        <f t="shared" si="1"/>
        <v>1935.3158722718733</v>
      </c>
      <c r="AN13" s="138">
        <f t="shared" si="1"/>
        <v>1698.6841277281267</v>
      </c>
      <c r="AO13" s="138">
        <f t="shared" si="1"/>
        <v>1935.3158722718733</v>
      </c>
      <c r="AP13" s="138">
        <f t="shared" si="1"/>
        <v>1935.3158722718733</v>
      </c>
      <c r="AQ13" s="138">
        <f t="shared" si="1"/>
        <v>1935.3158722718733</v>
      </c>
      <c r="AR13" s="138">
        <f t="shared" si="1"/>
        <v>1935.3158722718733</v>
      </c>
      <c r="AS13" s="138">
        <f t="shared" si="1"/>
        <v>1935.3158722718733</v>
      </c>
      <c r="AT13" s="138">
        <f t="shared" si="1"/>
        <v>1935.3158722718733</v>
      </c>
      <c r="AU13" s="138">
        <f t="shared" si="1"/>
        <v>1935.3158722718733</v>
      </c>
      <c r="AV13" s="138">
        <f t="shared" si="1"/>
        <v>1935.3158722718733</v>
      </c>
      <c r="AW13" s="138">
        <f t="shared" si="1"/>
        <v>1935.3158722718733</v>
      </c>
      <c r="AX13" s="138">
        <f t="shared" si="1"/>
        <v>1698.6841277281267</v>
      </c>
      <c r="AY13" s="138">
        <f t="shared" si="1"/>
        <v>1935.3158722718733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1935.3158722718733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1935.3158722718733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1935.3158722718733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1935.3158722718733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1935.3158722718733</v>
      </c>
      <c r="AL14" s="106">
        <f t="shared" si="2"/>
        <v>0</v>
      </c>
      <c r="AM14" s="106">
        <f t="shared" si="2"/>
        <v>0</v>
      </c>
      <c r="AN14" s="106">
        <f t="shared" si="2"/>
        <v>1935.3158722718733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1935.3158722718733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 t="s">
        <v>313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 t="s">
        <v>313</v>
      </c>
      <c r="P20" s="117"/>
      <c r="Q20" s="117"/>
      <c r="R20" s="117"/>
      <c r="S20" s="117" t="s">
        <v>313</v>
      </c>
      <c r="T20" s="117"/>
      <c r="U20" s="117"/>
      <c r="V20" s="117"/>
      <c r="W20" s="117" t="s">
        <v>313</v>
      </c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 t="s">
        <v>313</v>
      </c>
      <c r="AK20" s="117"/>
      <c r="AL20" s="117"/>
      <c r="AM20" s="117" t="s">
        <v>313</v>
      </c>
      <c r="AN20" s="117"/>
      <c r="AO20" s="117"/>
      <c r="AP20" s="117"/>
      <c r="AQ20" s="117"/>
      <c r="AR20" s="117"/>
      <c r="AS20" s="117"/>
      <c r="AT20" s="117"/>
      <c r="AU20" s="117"/>
      <c r="AV20" s="117"/>
      <c r="AW20" s="117" t="s">
        <v>313</v>
      </c>
      <c r="AX20" s="117"/>
      <c r="AY20" s="117"/>
      <c r="AZ20" s="107"/>
    </row>
    <row r="21" spans="1:52" s="110" customFormat="1">
      <c r="A21" s="155" t="s">
        <v>133</v>
      </c>
      <c r="B21" s="156">
        <f>shipping_manufacturing!$G$19/100</f>
        <v>0.7</v>
      </c>
      <c r="C21" s="156" t="s">
        <v>293</v>
      </c>
      <c r="D21" s="106">
        <f>IF(C$20="Yes",0,SUM(C$13:C$16)*$B$21)</f>
        <v>927.8842332128047</v>
      </c>
      <c r="E21" s="106">
        <f t="shared" ref="E21:AY21" si="3">IF(D$20="Yes",0,SUM(D$13:D$16)*$B$21)</f>
        <v>0</v>
      </c>
      <c r="F21" s="106">
        <f t="shared" si="3"/>
        <v>2543.7999999999997</v>
      </c>
      <c r="G21" s="106">
        <f t="shared" si="3"/>
        <v>1354.7211105903114</v>
      </c>
      <c r="H21" s="106">
        <f t="shared" si="3"/>
        <v>1354.7211105903114</v>
      </c>
      <c r="I21" s="106">
        <f t="shared" si="3"/>
        <v>1354.7211105903114</v>
      </c>
      <c r="J21" s="106">
        <f t="shared" si="3"/>
        <v>1354.7211105903114</v>
      </c>
      <c r="K21" s="106">
        <f t="shared" si="3"/>
        <v>1354.7211105903114</v>
      </c>
      <c r="L21" s="106">
        <f t="shared" si="3"/>
        <v>1354.7211105903114</v>
      </c>
      <c r="M21" s="106">
        <f t="shared" si="3"/>
        <v>1354.7211105903114</v>
      </c>
      <c r="N21" s="106">
        <f t="shared" si="3"/>
        <v>1354.7211105903114</v>
      </c>
      <c r="O21" s="106">
        <f t="shared" si="3"/>
        <v>1354.7211105903114</v>
      </c>
      <c r="P21" s="106">
        <f t="shared" si="3"/>
        <v>0</v>
      </c>
      <c r="Q21" s="106">
        <f t="shared" si="3"/>
        <v>2543.7999999999997</v>
      </c>
      <c r="R21" s="106">
        <f t="shared" si="3"/>
        <v>1354.7211105903114</v>
      </c>
      <c r="S21" s="106">
        <f t="shared" si="3"/>
        <v>1354.7211105903114</v>
      </c>
      <c r="T21" s="106">
        <f t="shared" si="3"/>
        <v>0</v>
      </c>
      <c r="U21" s="106">
        <f t="shared" si="3"/>
        <v>2543.7999999999997</v>
      </c>
      <c r="V21" s="106">
        <f t="shared" si="3"/>
        <v>1354.7211105903114</v>
      </c>
      <c r="W21" s="106">
        <f t="shared" si="3"/>
        <v>1354.7211105903114</v>
      </c>
      <c r="X21" s="106">
        <f t="shared" si="3"/>
        <v>0</v>
      </c>
      <c r="Y21" s="106">
        <f t="shared" si="3"/>
        <v>2543.7999999999997</v>
      </c>
      <c r="Z21" s="106">
        <f t="shared" si="3"/>
        <v>1354.7211105903114</v>
      </c>
      <c r="AA21" s="106">
        <f t="shared" si="3"/>
        <v>1354.7211105903114</v>
      </c>
      <c r="AB21" s="106">
        <f t="shared" si="3"/>
        <v>1354.7211105903114</v>
      </c>
      <c r="AC21" s="106">
        <f t="shared" si="3"/>
        <v>1354.7211105903114</v>
      </c>
      <c r="AD21" s="106">
        <f t="shared" si="3"/>
        <v>1354.7211105903114</v>
      </c>
      <c r="AE21" s="106">
        <f t="shared" si="3"/>
        <v>1354.7211105903114</v>
      </c>
      <c r="AF21" s="106">
        <f t="shared" si="3"/>
        <v>1354.7211105903114</v>
      </c>
      <c r="AG21" s="106">
        <f t="shared" si="3"/>
        <v>1354.7211105903114</v>
      </c>
      <c r="AH21" s="106">
        <f t="shared" si="3"/>
        <v>1354.7211105903114</v>
      </c>
      <c r="AI21" s="106">
        <f t="shared" si="3"/>
        <v>1354.7211105903114</v>
      </c>
      <c r="AJ21" s="106">
        <f t="shared" si="3"/>
        <v>1354.7211105903114</v>
      </c>
      <c r="AK21" s="106">
        <f t="shared" si="3"/>
        <v>0</v>
      </c>
      <c r="AL21" s="106">
        <f t="shared" si="3"/>
        <v>2543.7999999999997</v>
      </c>
      <c r="AM21" s="106">
        <f t="shared" si="3"/>
        <v>1354.7211105903114</v>
      </c>
      <c r="AN21" s="106">
        <f t="shared" si="3"/>
        <v>0</v>
      </c>
      <c r="AO21" s="106">
        <f t="shared" si="3"/>
        <v>2543.7999999999997</v>
      </c>
      <c r="AP21" s="106">
        <f t="shared" si="3"/>
        <v>1354.7211105903114</v>
      </c>
      <c r="AQ21" s="106">
        <f t="shared" si="3"/>
        <v>1354.7211105903114</v>
      </c>
      <c r="AR21" s="106">
        <f t="shared" si="3"/>
        <v>1354.7211105903114</v>
      </c>
      <c r="AS21" s="106">
        <f t="shared" si="3"/>
        <v>1354.7211105903114</v>
      </c>
      <c r="AT21" s="106">
        <f t="shared" si="3"/>
        <v>1354.7211105903114</v>
      </c>
      <c r="AU21" s="106">
        <f t="shared" si="3"/>
        <v>1354.7211105903114</v>
      </c>
      <c r="AV21" s="106">
        <f t="shared" si="3"/>
        <v>1354.7211105903114</v>
      </c>
      <c r="AW21" s="106">
        <f t="shared" si="3"/>
        <v>1354.7211105903114</v>
      </c>
      <c r="AX21" s="106">
        <f t="shared" si="3"/>
        <v>0</v>
      </c>
      <c r="AY21" s="106">
        <f t="shared" si="3"/>
        <v>2543.7999999999997</v>
      </c>
      <c r="AZ21" s="157">
        <f>SUM($D21:$AY21)</f>
        <v>63440.280882693092</v>
      </c>
    </row>
    <row r="22" spans="1:52" s="110" customFormat="1">
      <c r="A22" s="158" t="s">
        <v>123</v>
      </c>
      <c r="B22" s="159">
        <f>1-$B$21</f>
        <v>0.30000000000000004</v>
      </c>
      <c r="C22" s="159" t="s">
        <v>293</v>
      </c>
      <c r="D22" s="114">
        <f>IF(C$20="Yes",0,SUM(C$13:C$16)*$B$22)</f>
        <v>397.66467137691637</v>
      </c>
      <c r="E22" s="114">
        <f t="shared" ref="E22:AY22" si="4">IF(D$20="Yes",0,SUM(D$13:D$16)*$B$22)</f>
        <v>0</v>
      </c>
      <c r="F22" s="114">
        <f t="shared" si="4"/>
        <v>1090.2000000000003</v>
      </c>
      <c r="G22" s="114">
        <f t="shared" si="4"/>
        <v>580.59476168156209</v>
      </c>
      <c r="H22" s="114">
        <f t="shared" si="4"/>
        <v>580.59476168156209</v>
      </c>
      <c r="I22" s="114">
        <f t="shared" si="4"/>
        <v>580.59476168156209</v>
      </c>
      <c r="J22" s="114">
        <f t="shared" si="4"/>
        <v>580.59476168156209</v>
      </c>
      <c r="K22" s="114">
        <f t="shared" si="4"/>
        <v>580.59476168156209</v>
      </c>
      <c r="L22" s="114">
        <f t="shared" si="4"/>
        <v>580.59476168156209</v>
      </c>
      <c r="M22" s="114">
        <f t="shared" si="4"/>
        <v>580.59476168156209</v>
      </c>
      <c r="N22" s="114">
        <f t="shared" si="4"/>
        <v>580.59476168156209</v>
      </c>
      <c r="O22" s="114">
        <f t="shared" si="4"/>
        <v>580.59476168156209</v>
      </c>
      <c r="P22" s="114">
        <f t="shared" si="4"/>
        <v>0</v>
      </c>
      <c r="Q22" s="114">
        <f t="shared" si="4"/>
        <v>1090.2000000000003</v>
      </c>
      <c r="R22" s="114">
        <f t="shared" si="4"/>
        <v>580.59476168156209</v>
      </c>
      <c r="S22" s="114">
        <f t="shared" si="4"/>
        <v>580.59476168156209</v>
      </c>
      <c r="T22" s="114">
        <f t="shared" si="4"/>
        <v>0</v>
      </c>
      <c r="U22" s="114">
        <f t="shared" si="4"/>
        <v>1090.2000000000003</v>
      </c>
      <c r="V22" s="114">
        <f t="shared" si="4"/>
        <v>580.59476168156209</v>
      </c>
      <c r="W22" s="114">
        <f t="shared" si="4"/>
        <v>580.59476168156209</v>
      </c>
      <c r="X22" s="114">
        <f t="shared" si="4"/>
        <v>0</v>
      </c>
      <c r="Y22" s="114">
        <f t="shared" si="4"/>
        <v>1090.2000000000003</v>
      </c>
      <c r="Z22" s="114">
        <f t="shared" si="4"/>
        <v>580.59476168156209</v>
      </c>
      <c r="AA22" s="114">
        <f t="shared" si="4"/>
        <v>580.59476168156209</v>
      </c>
      <c r="AB22" s="114">
        <f t="shared" si="4"/>
        <v>580.59476168156209</v>
      </c>
      <c r="AC22" s="114">
        <f t="shared" si="4"/>
        <v>580.59476168156209</v>
      </c>
      <c r="AD22" s="114">
        <f t="shared" si="4"/>
        <v>580.59476168156209</v>
      </c>
      <c r="AE22" s="114">
        <f t="shared" si="4"/>
        <v>580.59476168156209</v>
      </c>
      <c r="AF22" s="114">
        <f t="shared" si="4"/>
        <v>580.59476168156209</v>
      </c>
      <c r="AG22" s="114">
        <f t="shared" si="4"/>
        <v>580.59476168156209</v>
      </c>
      <c r="AH22" s="114">
        <f t="shared" si="4"/>
        <v>580.59476168156209</v>
      </c>
      <c r="AI22" s="114">
        <f t="shared" si="4"/>
        <v>580.59476168156209</v>
      </c>
      <c r="AJ22" s="114">
        <f t="shared" si="4"/>
        <v>580.59476168156209</v>
      </c>
      <c r="AK22" s="114">
        <f t="shared" si="4"/>
        <v>0</v>
      </c>
      <c r="AL22" s="114">
        <f t="shared" si="4"/>
        <v>1090.2000000000003</v>
      </c>
      <c r="AM22" s="114">
        <f t="shared" si="4"/>
        <v>580.59476168156209</v>
      </c>
      <c r="AN22" s="114">
        <f t="shared" si="4"/>
        <v>0</v>
      </c>
      <c r="AO22" s="114">
        <f t="shared" si="4"/>
        <v>1090.2000000000003</v>
      </c>
      <c r="AP22" s="114">
        <f t="shared" si="4"/>
        <v>580.59476168156209</v>
      </c>
      <c r="AQ22" s="114">
        <f t="shared" si="4"/>
        <v>580.59476168156209</v>
      </c>
      <c r="AR22" s="114">
        <f t="shared" si="4"/>
        <v>580.59476168156209</v>
      </c>
      <c r="AS22" s="114">
        <f t="shared" si="4"/>
        <v>580.59476168156209</v>
      </c>
      <c r="AT22" s="114">
        <f t="shared" si="4"/>
        <v>580.59476168156209</v>
      </c>
      <c r="AU22" s="114">
        <f t="shared" si="4"/>
        <v>580.59476168156209</v>
      </c>
      <c r="AV22" s="114">
        <f t="shared" si="4"/>
        <v>580.59476168156209</v>
      </c>
      <c r="AW22" s="114">
        <f t="shared" si="4"/>
        <v>580.59476168156209</v>
      </c>
      <c r="AX22" s="114">
        <f t="shared" si="4"/>
        <v>0</v>
      </c>
      <c r="AY22" s="114">
        <f t="shared" si="4"/>
        <v>1090.2000000000003</v>
      </c>
      <c r="AZ22" s="141">
        <f t="shared" ref="AZ22:AZ30" si="5">SUM($D22:$AY22)</f>
        <v>27188.691806868464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1855768.4664256093</v>
      </c>
      <c r="E23" s="100">
        <f t="shared" ref="E23:AY23" si="6">E$21*$B$23</f>
        <v>0</v>
      </c>
      <c r="F23" s="100">
        <f t="shared" si="6"/>
        <v>5087599.9999999991</v>
      </c>
      <c r="G23" s="100">
        <f t="shared" si="6"/>
        <v>2709442.2211806229</v>
      </c>
      <c r="H23" s="100">
        <f t="shared" si="6"/>
        <v>2709442.2211806229</v>
      </c>
      <c r="I23" s="100">
        <f t="shared" si="6"/>
        <v>2709442.2211806229</v>
      </c>
      <c r="J23" s="100">
        <f t="shared" si="6"/>
        <v>2709442.2211806229</v>
      </c>
      <c r="K23" s="100">
        <f t="shared" si="6"/>
        <v>2709442.2211806229</v>
      </c>
      <c r="L23" s="100">
        <f t="shared" si="6"/>
        <v>2709442.2211806229</v>
      </c>
      <c r="M23" s="100">
        <f t="shared" si="6"/>
        <v>2709442.2211806229</v>
      </c>
      <c r="N23" s="100">
        <f t="shared" si="6"/>
        <v>2709442.2211806229</v>
      </c>
      <c r="O23" s="100">
        <f t="shared" si="6"/>
        <v>2709442.2211806229</v>
      </c>
      <c r="P23" s="100">
        <f t="shared" si="6"/>
        <v>0</v>
      </c>
      <c r="Q23" s="100">
        <f t="shared" si="6"/>
        <v>5087599.9999999991</v>
      </c>
      <c r="R23" s="100">
        <f t="shared" si="6"/>
        <v>2709442.2211806229</v>
      </c>
      <c r="S23" s="100">
        <f t="shared" si="6"/>
        <v>2709442.2211806229</v>
      </c>
      <c r="T23" s="100">
        <f t="shared" si="6"/>
        <v>0</v>
      </c>
      <c r="U23" s="100">
        <f t="shared" si="6"/>
        <v>5087599.9999999991</v>
      </c>
      <c r="V23" s="100">
        <f t="shared" si="6"/>
        <v>2709442.2211806229</v>
      </c>
      <c r="W23" s="100">
        <f t="shared" si="6"/>
        <v>2709442.2211806229</v>
      </c>
      <c r="X23" s="100">
        <f t="shared" si="6"/>
        <v>0</v>
      </c>
      <c r="Y23" s="100">
        <f t="shared" si="6"/>
        <v>5087599.9999999991</v>
      </c>
      <c r="Z23" s="100">
        <f t="shared" si="6"/>
        <v>2709442.2211806229</v>
      </c>
      <c r="AA23" s="100">
        <f t="shared" si="6"/>
        <v>2709442.2211806229</v>
      </c>
      <c r="AB23" s="100">
        <f t="shared" si="6"/>
        <v>2709442.2211806229</v>
      </c>
      <c r="AC23" s="100">
        <f t="shared" si="6"/>
        <v>2709442.2211806229</v>
      </c>
      <c r="AD23" s="100">
        <f t="shared" si="6"/>
        <v>2709442.2211806229</v>
      </c>
      <c r="AE23" s="100">
        <f t="shared" si="6"/>
        <v>2709442.2211806229</v>
      </c>
      <c r="AF23" s="100">
        <f t="shared" si="6"/>
        <v>2709442.2211806229</v>
      </c>
      <c r="AG23" s="100">
        <f t="shared" si="6"/>
        <v>2709442.2211806229</v>
      </c>
      <c r="AH23" s="100">
        <f t="shared" si="6"/>
        <v>2709442.2211806229</v>
      </c>
      <c r="AI23" s="100">
        <f t="shared" si="6"/>
        <v>2709442.2211806229</v>
      </c>
      <c r="AJ23" s="100">
        <f t="shared" si="6"/>
        <v>2709442.2211806229</v>
      </c>
      <c r="AK23" s="100">
        <f t="shared" si="6"/>
        <v>0</v>
      </c>
      <c r="AL23" s="100">
        <f t="shared" si="6"/>
        <v>5087599.9999999991</v>
      </c>
      <c r="AM23" s="100">
        <f t="shared" si="6"/>
        <v>2709442.2211806229</v>
      </c>
      <c r="AN23" s="100">
        <f t="shared" si="6"/>
        <v>0</v>
      </c>
      <c r="AO23" s="100">
        <f t="shared" si="6"/>
        <v>5087599.9999999991</v>
      </c>
      <c r="AP23" s="100">
        <f t="shared" si="6"/>
        <v>2709442.2211806229</v>
      </c>
      <c r="AQ23" s="100">
        <f t="shared" si="6"/>
        <v>2709442.2211806229</v>
      </c>
      <c r="AR23" s="100">
        <f t="shared" si="6"/>
        <v>2709442.2211806229</v>
      </c>
      <c r="AS23" s="100">
        <f t="shared" si="6"/>
        <v>2709442.2211806229</v>
      </c>
      <c r="AT23" s="100">
        <f t="shared" si="6"/>
        <v>2709442.2211806229</v>
      </c>
      <c r="AU23" s="100">
        <f t="shared" si="6"/>
        <v>2709442.2211806229</v>
      </c>
      <c r="AV23" s="100">
        <f t="shared" si="6"/>
        <v>2709442.2211806229</v>
      </c>
      <c r="AW23" s="100">
        <f t="shared" si="6"/>
        <v>2709442.2211806229</v>
      </c>
      <c r="AX23" s="100">
        <f t="shared" si="6"/>
        <v>0</v>
      </c>
      <c r="AY23" s="100">
        <f t="shared" si="6"/>
        <v>5087599.9999999991</v>
      </c>
      <c r="AZ23" s="139">
        <f t="shared" si="5"/>
        <v>126880561.76538609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397664.67137691635</v>
      </c>
      <c r="E24" s="106">
        <f t="shared" ref="E24:AY24" si="7">E$22*$B$24</f>
        <v>0</v>
      </c>
      <c r="F24" s="106">
        <f t="shared" si="7"/>
        <v>1090200.0000000002</v>
      </c>
      <c r="G24" s="106">
        <f t="shared" si="7"/>
        <v>580594.76168156206</v>
      </c>
      <c r="H24" s="106">
        <f t="shared" si="7"/>
        <v>580594.76168156206</v>
      </c>
      <c r="I24" s="106">
        <f t="shared" si="7"/>
        <v>580594.76168156206</v>
      </c>
      <c r="J24" s="106">
        <f t="shared" si="7"/>
        <v>580594.76168156206</v>
      </c>
      <c r="K24" s="106">
        <f t="shared" si="7"/>
        <v>580594.76168156206</v>
      </c>
      <c r="L24" s="106">
        <f t="shared" si="7"/>
        <v>580594.76168156206</v>
      </c>
      <c r="M24" s="106">
        <f t="shared" si="7"/>
        <v>580594.76168156206</v>
      </c>
      <c r="N24" s="106">
        <f t="shared" si="7"/>
        <v>580594.76168156206</v>
      </c>
      <c r="O24" s="106">
        <f t="shared" si="7"/>
        <v>580594.76168156206</v>
      </c>
      <c r="P24" s="106">
        <f t="shared" si="7"/>
        <v>0</v>
      </c>
      <c r="Q24" s="106">
        <f t="shared" si="7"/>
        <v>1090200.0000000002</v>
      </c>
      <c r="R24" s="106">
        <f t="shared" si="7"/>
        <v>580594.76168156206</v>
      </c>
      <c r="S24" s="106">
        <f t="shared" si="7"/>
        <v>580594.76168156206</v>
      </c>
      <c r="T24" s="106">
        <f t="shared" si="7"/>
        <v>0</v>
      </c>
      <c r="U24" s="106">
        <f t="shared" si="7"/>
        <v>1090200.0000000002</v>
      </c>
      <c r="V24" s="106">
        <f t="shared" si="7"/>
        <v>580594.76168156206</v>
      </c>
      <c r="W24" s="106">
        <f t="shared" si="7"/>
        <v>580594.76168156206</v>
      </c>
      <c r="X24" s="106">
        <f t="shared" si="7"/>
        <v>0</v>
      </c>
      <c r="Y24" s="106">
        <f t="shared" si="7"/>
        <v>1090200.0000000002</v>
      </c>
      <c r="Z24" s="106">
        <f t="shared" si="7"/>
        <v>580594.76168156206</v>
      </c>
      <c r="AA24" s="106">
        <f t="shared" si="7"/>
        <v>580594.76168156206</v>
      </c>
      <c r="AB24" s="106">
        <f t="shared" si="7"/>
        <v>580594.76168156206</v>
      </c>
      <c r="AC24" s="106">
        <f t="shared" si="7"/>
        <v>580594.76168156206</v>
      </c>
      <c r="AD24" s="106">
        <f t="shared" si="7"/>
        <v>580594.76168156206</v>
      </c>
      <c r="AE24" s="106">
        <f t="shared" si="7"/>
        <v>580594.76168156206</v>
      </c>
      <c r="AF24" s="106">
        <f t="shared" si="7"/>
        <v>580594.76168156206</v>
      </c>
      <c r="AG24" s="106">
        <f t="shared" si="7"/>
        <v>580594.76168156206</v>
      </c>
      <c r="AH24" s="106">
        <f t="shared" si="7"/>
        <v>580594.76168156206</v>
      </c>
      <c r="AI24" s="106">
        <f t="shared" si="7"/>
        <v>580594.76168156206</v>
      </c>
      <c r="AJ24" s="106">
        <f t="shared" si="7"/>
        <v>580594.76168156206</v>
      </c>
      <c r="AK24" s="106">
        <f t="shared" si="7"/>
        <v>0</v>
      </c>
      <c r="AL24" s="106">
        <f t="shared" si="7"/>
        <v>1090200.0000000002</v>
      </c>
      <c r="AM24" s="106">
        <f t="shared" si="7"/>
        <v>580594.76168156206</v>
      </c>
      <c r="AN24" s="106">
        <f t="shared" si="7"/>
        <v>0</v>
      </c>
      <c r="AO24" s="106">
        <f t="shared" si="7"/>
        <v>1090200.0000000002</v>
      </c>
      <c r="AP24" s="106">
        <f t="shared" si="7"/>
        <v>580594.76168156206</v>
      </c>
      <c r="AQ24" s="106">
        <f t="shared" si="7"/>
        <v>580594.76168156206</v>
      </c>
      <c r="AR24" s="106">
        <f t="shared" si="7"/>
        <v>580594.76168156206</v>
      </c>
      <c r="AS24" s="106">
        <f t="shared" si="7"/>
        <v>580594.76168156206</v>
      </c>
      <c r="AT24" s="106">
        <f t="shared" si="7"/>
        <v>580594.76168156206</v>
      </c>
      <c r="AU24" s="106">
        <f t="shared" si="7"/>
        <v>580594.76168156206</v>
      </c>
      <c r="AV24" s="106">
        <f t="shared" si="7"/>
        <v>580594.76168156206</v>
      </c>
      <c r="AW24" s="106">
        <f t="shared" si="7"/>
        <v>580594.76168156206</v>
      </c>
      <c r="AX24" s="106">
        <f t="shared" si="7"/>
        <v>0</v>
      </c>
      <c r="AY24" s="106">
        <f t="shared" si="7"/>
        <v>1090200.0000000002</v>
      </c>
      <c r="AZ24" s="141">
        <f t="shared" si="5"/>
        <v>27188691.806868449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56</v>
      </c>
      <c r="D27" s="124">
        <f>C$27-C$28+C$29</f>
        <v>-10</v>
      </c>
      <c r="E27" s="124">
        <f t="shared" ref="E27:AY27" si="8">D27-D28+D29</f>
        <v>56</v>
      </c>
      <c r="F27" s="124">
        <f t="shared" si="8"/>
        <v>56</v>
      </c>
      <c r="G27" s="124">
        <f t="shared" si="8"/>
        <v>0</v>
      </c>
      <c r="H27" s="124">
        <f t="shared" si="8"/>
        <v>56</v>
      </c>
      <c r="I27" s="124">
        <f t="shared" si="8"/>
        <v>0</v>
      </c>
      <c r="J27" s="124">
        <f t="shared" si="8"/>
        <v>56</v>
      </c>
      <c r="K27" s="124">
        <f t="shared" si="8"/>
        <v>0</v>
      </c>
      <c r="L27" s="124">
        <f t="shared" si="8"/>
        <v>56</v>
      </c>
      <c r="M27" s="124">
        <f t="shared" si="8"/>
        <v>0</v>
      </c>
      <c r="N27" s="124">
        <f t="shared" si="8"/>
        <v>56</v>
      </c>
      <c r="O27" s="124">
        <f t="shared" si="8"/>
        <v>0</v>
      </c>
      <c r="P27" s="124">
        <f t="shared" si="8"/>
        <v>56</v>
      </c>
      <c r="Q27" s="124">
        <f t="shared" si="8"/>
        <v>56</v>
      </c>
      <c r="R27" s="124">
        <f t="shared" si="8"/>
        <v>0</v>
      </c>
      <c r="S27" s="124">
        <f t="shared" si="8"/>
        <v>56</v>
      </c>
      <c r="T27" s="124">
        <f t="shared" si="8"/>
        <v>0</v>
      </c>
      <c r="U27" s="124">
        <f t="shared" si="8"/>
        <v>56</v>
      </c>
      <c r="V27" s="124">
        <f t="shared" si="8"/>
        <v>0</v>
      </c>
      <c r="W27" s="124">
        <f t="shared" si="8"/>
        <v>56</v>
      </c>
      <c r="X27" s="124">
        <f t="shared" si="8"/>
        <v>0</v>
      </c>
      <c r="Y27" s="124">
        <f t="shared" si="8"/>
        <v>56</v>
      </c>
      <c r="Z27" s="124">
        <f t="shared" si="8"/>
        <v>0</v>
      </c>
      <c r="AA27" s="124">
        <f t="shared" si="8"/>
        <v>56</v>
      </c>
      <c r="AB27" s="124">
        <f t="shared" si="8"/>
        <v>0</v>
      </c>
      <c r="AC27" s="124">
        <f t="shared" si="8"/>
        <v>56</v>
      </c>
      <c r="AD27" s="124">
        <f t="shared" si="8"/>
        <v>0</v>
      </c>
      <c r="AE27" s="124">
        <f t="shared" si="8"/>
        <v>56</v>
      </c>
      <c r="AF27" s="124">
        <f t="shared" si="8"/>
        <v>0</v>
      </c>
      <c r="AG27" s="124">
        <f t="shared" si="8"/>
        <v>56</v>
      </c>
      <c r="AH27" s="124">
        <f t="shared" si="8"/>
        <v>0</v>
      </c>
      <c r="AI27" s="124">
        <f t="shared" si="8"/>
        <v>56</v>
      </c>
      <c r="AJ27" s="124">
        <f t="shared" si="8"/>
        <v>0</v>
      </c>
      <c r="AK27" s="124">
        <f t="shared" si="8"/>
        <v>56</v>
      </c>
      <c r="AL27" s="124">
        <f t="shared" si="8"/>
        <v>56</v>
      </c>
      <c r="AM27" s="124">
        <f t="shared" si="8"/>
        <v>0</v>
      </c>
      <c r="AN27" s="124">
        <f t="shared" si="8"/>
        <v>56</v>
      </c>
      <c r="AO27" s="124">
        <f t="shared" si="8"/>
        <v>56</v>
      </c>
      <c r="AP27" s="124">
        <f t="shared" si="8"/>
        <v>0</v>
      </c>
      <c r="AQ27" s="124">
        <f t="shared" si="8"/>
        <v>56</v>
      </c>
      <c r="AR27" s="124">
        <f t="shared" si="8"/>
        <v>0</v>
      </c>
      <c r="AS27" s="124">
        <f t="shared" si="8"/>
        <v>56</v>
      </c>
      <c r="AT27" s="124">
        <f t="shared" si="8"/>
        <v>0</v>
      </c>
      <c r="AU27" s="124">
        <f t="shared" si="8"/>
        <v>56</v>
      </c>
      <c r="AV27" s="124">
        <f t="shared" si="8"/>
        <v>0</v>
      </c>
      <c r="AW27" s="124">
        <f t="shared" si="8"/>
        <v>56</v>
      </c>
      <c r="AX27" s="124">
        <f t="shared" si="8"/>
        <v>0</v>
      </c>
      <c r="AY27" s="164">
        <f t="shared" si="8"/>
        <v>56</v>
      </c>
      <c r="AZ27" s="106"/>
    </row>
    <row r="28" spans="1:52">
      <c r="B28" s="165" t="s">
        <v>310</v>
      </c>
      <c r="C28" s="110">
        <v>66</v>
      </c>
      <c r="D28" s="110">
        <v>0</v>
      </c>
      <c r="E28" s="110">
        <v>0</v>
      </c>
      <c r="F28" s="110">
        <v>56</v>
      </c>
      <c r="G28" s="110">
        <v>0</v>
      </c>
      <c r="H28" s="110">
        <v>56</v>
      </c>
      <c r="I28" s="110">
        <v>0</v>
      </c>
      <c r="J28" s="110">
        <v>56</v>
      </c>
      <c r="K28" s="110">
        <v>0</v>
      </c>
      <c r="L28" s="110">
        <v>56</v>
      </c>
      <c r="M28" s="110">
        <v>0</v>
      </c>
      <c r="N28" s="110">
        <v>56</v>
      </c>
      <c r="O28" s="110">
        <v>0</v>
      </c>
      <c r="P28" s="110">
        <v>0</v>
      </c>
      <c r="Q28" s="110">
        <v>56</v>
      </c>
      <c r="R28" s="110">
        <v>0</v>
      </c>
      <c r="S28" s="110">
        <v>56</v>
      </c>
      <c r="T28" s="110">
        <v>0</v>
      </c>
      <c r="U28" s="110">
        <v>56</v>
      </c>
      <c r="V28" s="110">
        <v>0</v>
      </c>
      <c r="W28" s="110">
        <v>56</v>
      </c>
      <c r="X28" s="110">
        <v>0</v>
      </c>
      <c r="Y28" s="110">
        <v>56</v>
      </c>
      <c r="Z28" s="110">
        <v>0</v>
      </c>
      <c r="AA28" s="110">
        <v>56</v>
      </c>
      <c r="AB28" s="110">
        <v>0</v>
      </c>
      <c r="AC28" s="110">
        <v>56</v>
      </c>
      <c r="AD28" s="110">
        <v>0</v>
      </c>
      <c r="AE28" s="110">
        <v>56</v>
      </c>
      <c r="AF28" s="110">
        <v>0</v>
      </c>
      <c r="AG28" s="110">
        <v>56</v>
      </c>
      <c r="AH28" s="110">
        <v>0</v>
      </c>
      <c r="AI28" s="110">
        <v>56</v>
      </c>
      <c r="AJ28" s="110">
        <v>0</v>
      </c>
      <c r="AK28" s="110">
        <v>0</v>
      </c>
      <c r="AL28" s="110">
        <v>56</v>
      </c>
      <c r="AM28" s="110">
        <v>0</v>
      </c>
      <c r="AN28" s="110">
        <v>0</v>
      </c>
      <c r="AO28" s="110">
        <v>56</v>
      </c>
      <c r="AP28" s="110">
        <v>0</v>
      </c>
      <c r="AQ28" s="110">
        <v>56</v>
      </c>
      <c r="AR28" s="110">
        <v>0</v>
      </c>
      <c r="AS28" s="110">
        <v>56</v>
      </c>
      <c r="AT28" s="110">
        <v>0</v>
      </c>
      <c r="AU28" s="110">
        <v>56</v>
      </c>
      <c r="AV28" s="110">
        <v>0</v>
      </c>
      <c r="AW28" s="110">
        <v>56</v>
      </c>
      <c r="AX28" s="110">
        <v>0</v>
      </c>
      <c r="AY28" s="166">
        <v>56</v>
      </c>
      <c r="AZ28" s="106"/>
    </row>
    <row r="29" spans="1:52">
      <c r="B29" s="136" t="s">
        <v>311</v>
      </c>
      <c r="C29" s="125">
        <v>0</v>
      </c>
      <c r="D29" s="125">
        <f>C$28</f>
        <v>66</v>
      </c>
      <c r="E29" s="125">
        <f t="shared" ref="E29:AY29" si="9">D$28</f>
        <v>0</v>
      </c>
      <c r="F29" s="125">
        <f t="shared" si="9"/>
        <v>0</v>
      </c>
      <c r="G29" s="125">
        <f t="shared" si="9"/>
        <v>56</v>
      </c>
      <c r="H29" s="125">
        <f t="shared" si="9"/>
        <v>0</v>
      </c>
      <c r="I29" s="125">
        <f t="shared" si="9"/>
        <v>56</v>
      </c>
      <c r="J29" s="125">
        <f t="shared" si="9"/>
        <v>0</v>
      </c>
      <c r="K29" s="125">
        <f t="shared" si="9"/>
        <v>56</v>
      </c>
      <c r="L29" s="125">
        <f t="shared" si="9"/>
        <v>0</v>
      </c>
      <c r="M29" s="125">
        <f t="shared" si="9"/>
        <v>56</v>
      </c>
      <c r="N29" s="125">
        <f t="shared" si="9"/>
        <v>0</v>
      </c>
      <c r="O29" s="125">
        <f t="shared" si="9"/>
        <v>56</v>
      </c>
      <c r="P29" s="125">
        <f t="shared" si="9"/>
        <v>0</v>
      </c>
      <c r="Q29" s="125">
        <f t="shared" si="9"/>
        <v>0</v>
      </c>
      <c r="R29" s="125">
        <f t="shared" si="9"/>
        <v>56</v>
      </c>
      <c r="S29" s="125">
        <f t="shared" si="9"/>
        <v>0</v>
      </c>
      <c r="T29" s="125">
        <f t="shared" si="9"/>
        <v>56</v>
      </c>
      <c r="U29" s="125">
        <f t="shared" si="9"/>
        <v>0</v>
      </c>
      <c r="V29" s="125">
        <f t="shared" si="9"/>
        <v>56</v>
      </c>
      <c r="W29" s="125">
        <f t="shared" si="9"/>
        <v>0</v>
      </c>
      <c r="X29" s="125">
        <f t="shared" si="9"/>
        <v>56</v>
      </c>
      <c r="Y29" s="125">
        <f t="shared" si="9"/>
        <v>0</v>
      </c>
      <c r="Z29" s="125">
        <f t="shared" si="9"/>
        <v>56</v>
      </c>
      <c r="AA29" s="125">
        <f t="shared" si="9"/>
        <v>0</v>
      </c>
      <c r="AB29" s="125">
        <f t="shared" si="9"/>
        <v>56</v>
      </c>
      <c r="AC29" s="125">
        <f t="shared" si="9"/>
        <v>0</v>
      </c>
      <c r="AD29" s="125">
        <f t="shared" si="9"/>
        <v>56</v>
      </c>
      <c r="AE29" s="125">
        <f t="shared" si="9"/>
        <v>0</v>
      </c>
      <c r="AF29" s="125">
        <f t="shared" si="9"/>
        <v>56</v>
      </c>
      <c r="AG29" s="125">
        <f t="shared" si="9"/>
        <v>0</v>
      </c>
      <c r="AH29" s="125">
        <f t="shared" si="9"/>
        <v>56</v>
      </c>
      <c r="AI29" s="125">
        <f t="shared" si="9"/>
        <v>0</v>
      </c>
      <c r="AJ29" s="125">
        <f t="shared" si="9"/>
        <v>56</v>
      </c>
      <c r="AK29" s="125">
        <f t="shared" si="9"/>
        <v>0</v>
      </c>
      <c r="AL29" s="125">
        <f t="shared" si="9"/>
        <v>0</v>
      </c>
      <c r="AM29" s="125">
        <f t="shared" si="9"/>
        <v>56</v>
      </c>
      <c r="AN29" s="125">
        <f t="shared" si="9"/>
        <v>0</v>
      </c>
      <c r="AO29" s="125">
        <f t="shared" si="9"/>
        <v>0</v>
      </c>
      <c r="AP29" s="125">
        <f t="shared" si="9"/>
        <v>56</v>
      </c>
      <c r="AQ29" s="125">
        <f t="shared" si="9"/>
        <v>0</v>
      </c>
      <c r="AR29" s="125">
        <f t="shared" si="9"/>
        <v>56</v>
      </c>
      <c r="AS29" s="125">
        <f t="shared" si="9"/>
        <v>0</v>
      </c>
      <c r="AT29" s="125">
        <f t="shared" si="9"/>
        <v>56</v>
      </c>
      <c r="AU29" s="125">
        <f t="shared" si="9"/>
        <v>0</v>
      </c>
      <c r="AV29" s="125">
        <f t="shared" si="9"/>
        <v>56</v>
      </c>
      <c r="AW29" s="125">
        <f t="shared" si="9"/>
        <v>0</v>
      </c>
      <c r="AX29" s="125">
        <f t="shared" si="9"/>
        <v>56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-100</v>
      </c>
      <c r="E30" s="117">
        <f t="shared" ref="E30:AY30" si="10">E$27*$B$30</f>
        <v>560</v>
      </c>
      <c r="F30" s="117">
        <f t="shared" si="10"/>
        <v>560</v>
      </c>
      <c r="G30" s="117">
        <f t="shared" si="10"/>
        <v>0</v>
      </c>
      <c r="H30" s="117">
        <f t="shared" si="10"/>
        <v>560</v>
      </c>
      <c r="I30" s="117">
        <f t="shared" si="10"/>
        <v>0</v>
      </c>
      <c r="J30" s="117">
        <f t="shared" si="10"/>
        <v>560</v>
      </c>
      <c r="K30" s="117">
        <f t="shared" si="10"/>
        <v>0</v>
      </c>
      <c r="L30" s="117">
        <f t="shared" si="10"/>
        <v>560</v>
      </c>
      <c r="M30" s="117">
        <f t="shared" si="10"/>
        <v>0</v>
      </c>
      <c r="N30" s="117">
        <f t="shared" si="10"/>
        <v>560</v>
      </c>
      <c r="O30" s="117">
        <f t="shared" si="10"/>
        <v>0</v>
      </c>
      <c r="P30" s="117">
        <f t="shared" si="10"/>
        <v>560</v>
      </c>
      <c r="Q30" s="117">
        <f t="shared" si="10"/>
        <v>560</v>
      </c>
      <c r="R30" s="117">
        <f>R$27*$B$30</f>
        <v>0</v>
      </c>
      <c r="S30" s="117">
        <f t="shared" si="10"/>
        <v>560</v>
      </c>
      <c r="T30" s="117">
        <f t="shared" si="10"/>
        <v>0</v>
      </c>
      <c r="U30" s="117">
        <f t="shared" si="10"/>
        <v>560</v>
      </c>
      <c r="V30" s="117">
        <f t="shared" si="10"/>
        <v>0</v>
      </c>
      <c r="W30" s="117">
        <f t="shared" si="10"/>
        <v>560</v>
      </c>
      <c r="X30" s="117">
        <f t="shared" si="10"/>
        <v>0</v>
      </c>
      <c r="Y30" s="117">
        <f t="shared" si="10"/>
        <v>560</v>
      </c>
      <c r="Z30" s="117">
        <f t="shared" si="10"/>
        <v>0</v>
      </c>
      <c r="AA30" s="117">
        <f t="shared" si="10"/>
        <v>560</v>
      </c>
      <c r="AB30" s="117">
        <f t="shared" si="10"/>
        <v>0</v>
      </c>
      <c r="AC30" s="117">
        <f t="shared" si="10"/>
        <v>560</v>
      </c>
      <c r="AD30" s="117">
        <f t="shared" si="10"/>
        <v>0</v>
      </c>
      <c r="AE30" s="117">
        <f>AE$27*$B$30</f>
        <v>560</v>
      </c>
      <c r="AF30" s="117">
        <f t="shared" si="10"/>
        <v>0</v>
      </c>
      <c r="AG30" s="117">
        <f t="shared" si="10"/>
        <v>560</v>
      </c>
      <c r="AH30" s="117">
        <f t="shared" si="10"/>
        <v>0</v>
      </c>
      <c r="AI30" s="117">
        <f t="shared" si="10"/>
        <v>560</v>
      </c>
      <c r="AJ30" s="117">
        <f t="shared" si="10"/>
        <v>0</v>
      </c>
      <c r="AK30" s="117">
        <f t="shared" si="10"/>
        <v>560</v>
      </c>
      <c r="AL30" s="117">
        <f t="shared" si="10"/>
        <v>560</v>
      </c>
      <c r="AM30" s="117">
        <f t="shared" si="10"/>
        <v>0</v>
      </c>
      <c r="AN30" s="117">
        <f t="shared" si="10"/>
        <v>560</v>
      </c>
      <c r="AO30" s="117">
        <f t="shared" si="10"/>
        <v>560</v>
      </c>
      <c r="AP30" s="117">
        <f t="shared" si="10"/>
        <v>0</v>
      </c>
      <c r="AQ30" s="117">
        <f t="shared" si="10"/>
        <v>560</v>
      </c>
      <c r="AR30" s="117">
        <f t="shared" si="10"/>
        <v>0</v>
      </c>
      <c r="AS30" s="117">
        <f t="shared" si="10"/>
        <v>560</v>
      </c>
      <c r="AT30" s="117">
        <f t="shared" si="10"/>
        <v>0</v>
      </c>
      <c r="AU30" s="117">
        <f t="shared" si="10"/>
        <v>560</v>
      </c>
      <c r="AV30" s="117">
        <f t="shared" si="10"/>
        <v>0</v>
      </c>
      <c r="AW30" s="117">
        <f t="shared" si="10"/>
        <v>560</v>
      </c>
      <c r="AX30" s="117">
        <f t="shared" si="10"/>
        <v>0</v>
      </c>
      <c r="AY30" s="117">
        <f t="shared" si="10"/>
        <v>560</v>
      </c>
      <c r="AZ30" s="141">
        <f t="shared" si="5"/>
        <v>14460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D$21*shipping_manufacturing!$H$27/100</f>
        <v>0</v>
      </c>
      <c r="E33" s="124">
        <f>E$21*shipping_manufacturing!$H$27/100</f>
        <v>0</v>
      </c>
      <c r="F33" s="124">
        <f>F$21*shipping_manufacturing!$H$27/100</f>
        <v>0</v>
      </c>
      <c r="G33" s="124">
        <f>G$21*shipping_manufacturing!$H$27/100</f>
        <v>0</v>
      </c>
      <c r="H33" s="124">
        <f>H$21*shipping_manufacturing!$H$27/100</f>
        <v>0</v>
      </c>
      <c r="I33" s="124">
        <f>I$21*shipping_manufacturing!$H$27/100</f>
        <v>0</v>
      </c>
      <c r="J33" s="124">
        <f>J$21*shipping_manufacturing!$H$27/100</f>
        <v>0</v>
      </c>
      <c r="K33" s="124">
        <f>K$21*shipping_manufacturing!$H$27/100</f>
        <v>0</v>
      </c>
      <c r="L33" s="124">
        <f>L$21*shipping_manufacturing!$H$27/100</f>
        <v>0</v>
      </c>
      <c r="M33" s="124">
        <f>M$21*shipping_manufacturing!$H$27/100</f>
        <v>0</v>
      </c>
      <c r="N33" s="124">
        <f>N$21*shipping_manufacturing!$H$27/100</f>
        <v>0</v>
      </c>
      <c r="O33" s="124">
        <f>O$21*shipping_manufacturing!$H$27/100</f>
        <v>0</v>
      </c>
      <c r="P33" s="124">
        <f>P$21*shipping_manufacturing!$H$27/100</f>
        <v>0</v>
      </c>
      <c r="Q33" s="124">
        <f>Q$21*shipping_manufacturing!$H$27/100</f>
        <v>0</v>
      </c>
      <c r="R33" s="124">
        <f>R$21*shipping_manufacturing!$H$27/100</f>
        <v>0</v>
      </c>
      <c r="S33" s="124">
        <f>S$21*shipping_manufacturing!$H$27/100</f>
        <v>0</v>
      </c>
      <c r="T33" s="124">
        <f>T$21*shipping_manufacturing!$H$27/100</f>
        <v>0</v>
      </c>
      <c r="U33" s="124">
        <f>U$21*shipping_manufacturing!$H$27/100</f>
        <v>0</v>
      </c>
      <c r="V33" s="124">
        <f>V$21*shipping_manufacturing!$H$27/100</f>
        <v>0</v>
      </c>
      <c r="W33" s="124">
        <f>W$21*shipping_manufacturing!$H$27/100</f>
        <v>0</v>
      </c>
      <c r="X33" s="124">
        <f>X$21*shipping_manufacturing!$H$27/100</f>
        <v>0</v>
      </c>
      <c r="Y33" s="124">
        <f>Y$21*shipping_manufacturing!$H$27/100</f>
        <v>0</v>
      </c>
      <c r="Z33" s="124">
        <f>Z$21*shipping_manufacturing!$H$27/100</f>
        <v>0</v>
      </c>
      <c r="AA33" s="124">
        <f>AA$21*shipping_manufacturing!$H$27/100</f>
        <v>0</v>
      </c>
      <c r="AB33" s="124">
        <f>AB$21*shipping_manufacturing!$H$27/100</f>
        <v>0</v>
      </c>
      <c r="AC33" s="124">
        <f>AC$21*shipping_manufacturing!$H$27/100</f>
        <v>0</v>
      </c>
      <c r="AD33" s="124">
        <f>AD$21*shipping_manufacturing!$H$27/100</f>
        <v>0</v>
      </c>
      <c r="AE33" s="124">
        <f>AE$21*shipping_manufacturing!$H$27/100</f>
        <v>0</v>
      </c>
      <c r="AF33" s="124">
        <f>AF$21*shipping_manufacturing!$H$27/100</f>
        <v>0</v>
      </c>
      <c r="AG33" s="124">
        <f>AG$21*shipping_manufacturing!$H$27/100</f>
        <v>0</v>
      </c>
      <c r="AH33" s="124">
        <f>AH$21*shipping_manufacturing!$H$27/100</f>
        <v>0</v>
      </c>
      <c r="AI33" s="124">
        <f>AI$21*shipping_manufacturing!$H$27/100</f>
        <v>0</v>
      </c>
      <c r="AJ33" s="124">
        <f>AJ$21*shipping_manufacturing!$H$27/100</f>
        <v>0</v>
      </c>
      <c r="AK33" s="124">
        <f>AK$21*shipping_manufacturing!$H$27/100</f>
        <v>0</v>
      </c>
      <c r="AL33" s="124">
        <f>AL$21*shipping_manufacturing!$H$27/100</f>
        <v>0</v>
      </c>
      <c r="AM33" s="124">
        <f>AM$21*shipping_manufacturing!$H$27/100</f>
        <v>0</v>
      </c>
      <c r="AN33" s="124">
        <f>AN$21*shipping_manufacturing!$H$27/100</f>
        <v>0</v>
      </c>
      <c r="AO33" s="124">
        <f>AO$21*shipping_manufacturing!$H$27/100</f>
        <v>0</v>
      </c>
      <c r="AP33" s="124">
        <f>AP$21*shipping_manufacturing!$H$27/100</f>
        <v>0</v>
      </c>
      <c r="AQ33" s="124">
        <f>AQ$21*shipping_manufacturing!$H$27/100</f>
        <v>0</v>
      </c>
      <c r="AR33" s="124">
        <f>AR$21*shipping_manufacturing!$H$27/100</f>
        <v>0</v>
      </c>
      <c r="AS33" s="124">
        <f>AS$21*shipping_manufacturing!$H$27/100</f>
        <v>0</v>
      </c>
      <c r="AT33" s="124">
        <f>AT$21*shipping_manufacturing!$H$27/100</f>
        <v>0</v>
      </c>
      <c r="AU33" s="124">
        <f>AU$21*shipping_manufacturing!$H$27/100</f>
        <v>0</v>
      </c>
      <c r="AV33" s="124">
        <f>AV$21*shipping_manufacturing!$H$27/100</f>
        <v>0</v>
      </c>
      <c r="AW33" s="124">
        <f>AW$21*shipping_manufacturing!$H$27/100</f>
        <v>0</v>
      </c>
      <c r="AX33" s="124">
        <f>AX$21*shipping_manufacturing!$H$27/100</f>
        <v>0</v>
      </c>
      <c r="AY33" s="124">
        <f>AY$21*shipping_manufacturing!$H$27/100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D$22*shipping_manufacturing!$I$27/100</f>
        <v>0</v>
      </c>
      <c r="E34" s="110">
        <f>E$22*shipping_manufacturing!$I$27/100</f>
        <v>0</v>
      </c>
      <c r="F34" s="110">
        <f>F$22*shipping_manufacturing!$I$27/100</f>
        <v>0</v>
      </c>
      <c r="G34" s="110">
        <f>G$22*shipping_manufacturing!$I$27/100</f>
        <v>0</v>
      </c>
      <c r="H34" s="110">
        <f>H$22*shipping_manufacturing!$I$27/100</f>
        <v>0</v>
      </c>
      <c r="I34" s="110">
        <f>I$22*shipping_manufacturing!$I$27/100</f>
        <v>0</v>
      </c>
      <c r="J34" s="110">
        <f>J$22*shipping_manufacturing!$I$27/100</f>
        <v>0</v>
      </c>
      <c r="K34" s="110">
        <f>K$22*shipping_manufacturing!$I$27/100</f>
        <v>0</v>
      </c>
      <c r="L34" s="110">
        <f>L$22*shipping_manufacturing!$I$27/100</f>
        <v>0</v>
      </c>
      <c r="M34" s="110">
        <f>M$22*shipping_manufacturing!$I$27/100</f>
        <v>0</v>
      </c>
      <c r="N34" s="110">
        <f>N$22*shipping_manufacturing!$I$27/100</f>
        <v>0</v>
      </c>
      <c r="O34" s="110">
        <f>O$22*shipping_manufacturing!$I$27/100</f>
        <v>0</v>
      </c>
      <c r="P34" s="110">
        <f>P$22*shipping_manufacturing!$I$27/100</f>
        <v>0</v>
      </c>
      <c r="Q34" s="110">
        <f>Q$22*shipping_manufacturing!$I$27/100</f>
        <v>0</v>
      </c>
      <c r="R34" s="110">
        <f>R$22*shipping_manufacturing!$I$27/100</f>
        <v>0</v>
      </c>
      <c r="S34" s="110">
        <f>S$22*shipping_manufacturing!$I$27/100</f>
        <v>0</v>
      </c>
      <c r="T34" s="110">
        <f>T$22*shipping_manufacturing!$I$27/100</f>
        <v>0</v>
      </c>
      <c r="U34" s="110">
        <f>U$22*shipping_manufacturing!$I$27/100</f>
        <v>0</v>
      </c>
      <c r="V34" s="110">
        <f>V$22*shipping_manufacturing!$I$27/100</f>
        <v>0</v>
      </c>
      <c r="W34" s="110">
        <f>W$22*shipping_manufacturing!$I$27/100</f>
        <v>0</v>
      </c>
      <c r="X34" s="110">
        <f>X$22*shipping_manufacturing!$I$27/100</f>
        <v>0</v>
      </c>
      <c r="Y34" s="110">
        <f>Y$22*shipping_manufacturing!$I$27/100</f>
        <v>0</v>
      </c>
      <c r="Z34" s="110">
        <f>Z$22*shipping_manufacturing!$I$27/100</f>
        <v>0</v>
      </c>
      <c r="AA34" s="110">
        <f>AA$22*shipping_manufacturing!$I$27/100</f>
        <v>0</v>
      </c>
      <c r="AB34" s="110">
        <f>AB$22*shipping_manufacturing!$I$27/100</f>
        <v>0</v>
      </c>
      <c r="AC34" s="110">
        <f>AC$22*shipping_manufacturing!$I$27/100</f>
        <v>0</v>
      </c>
      <c r="AD34" s="110">
        <f>AD$22*shipping_manufacturing!$I$27/100</f>
        <v>0</v>
      </c>
      <c r="AE34" s="110">
        <f>AE$22*shipping_manufacturing!$I$27/100</f>
        <v>0</v>
      </c>
      <c r="AF34" s="110">
        <f>AF$22*shipping_manufacturing!$I$27/100</f>
        <v>0</v>
      </c>
      <c r="AG34" s="110">
        <f>AG$22*shipping_manufacturing!$I$27/100</f>
        <v>0</v>
      </c>
      <c r="AH34" s="110">
        <f>AH$22*shipping_manufacturing!$I$27/100</f>
        <v>0</v>
      </c>
      <c r="AI34" s="110">
        <f>AI$22*shipping_manufacturing!$I$27/100</f>
        <v>0</v>
      </c>
      <c r="AJ34" s="110">
        <f>AJ$22*shipping_manufacturing!$I$27/100</f>
        <v>0</v>
      </c>
      <c r="AK34" s="110">
        <f>AK$22*shipping_manufacturing!$I$27/100</f>
        <v>0</v>
      </c>
      <c r="AL34" s="110">
        <f>AL$22*shipping_manufacturing!$I$27/100</f>
        <v>0</v>
      </c>
      <c r="AM34" s="110">
        <f>AM$22*shipping_manufacturing!$I$27/100</f>
        <v>0</v>
      </c>
      <c r="AN34" s="110">
        <f>AN$22*shipping_manufacturing!$I$27/100</f>
        <v>0</v>
      </c>
      <c r="AO34" s="110">
        <f>AO$22*shipping_manufacturing!$I$27/100</f>
        <v>0</v>
      </c>
      <c r="AP34" s="110">
        <f>AP$22*shipping_manufacturing!$I$27/100</f>
        <v>0</v>
      </c>
      <c r="AQ34" s="110">
        <f>AQ$22*shipping_manufacturing!$I$27/100</f>
        <v>0</v>
      </c>
      <c r="AR34" s="110">
        <f>AR$22*shipping_manufacturing!$I$27/100</f>
        <v>0</v>
      </c>
      <c r="AS34" s="110">
        <f>AS$22*shipping_manufacturing!$I$27/100</f>
        <v>0</v>
      </c>
      <c r="AT34" s="110">
        <f>AT$22*shipping_manufacturing!$I$27/100</f>
        <v>0</v>
      </c>
      <c r="AU34" s="110">
        <f>AU$22*shipping_manufacturing!$I$27/100</f>
        <v>0</v>
      </c>
      <c r="AV34" s="110">
        <f>AV$22*shipping_manufacturing!$I$27/100</f>
        <v>0</v>
      </c>
      <c r="AW34" s="110">
        <f>AW$22*shipping_manufacturing!$I$27/100</f>
        <v>0</v>
      </c>
      <c r="AX34" s="110">
        <f>AX$22*shipping_manufacturing!$I$27/100</f>
        <v>0</v>
      </c>
      <c r="AY34" s="110">
        <f>AY$22*shipping_manufacturing!$I$27/100</f>
        <v>0</v>
      </c>
    </row>
    <row r="35" spans="1:52">
      <c r="A35" s="110">
        <v>1245</v>
      </c>
      <c r="B35" s="165" t="s">
        <v>343</v>
      </c>
      <c r="C35" s="110"/>
      <c r="D35" s="110">
        <f>SUM(D33:D34)</f>
        <v>0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0</v>
      </c>
      <c r="H35" s="110">
        <f t="shared" si="11"/>
        <v>0</v>
      </c>
      <c r="I35" s="110">
        <f t="shared" si="11"/>
        <v>0</v>
      </c>
      <c r="J35" s="110">
        <f t="shared" si="11"/>
        <v>0</v>
      </c>
      <c r="K35" s="110">
        <f t="shared" si="11"/>
        <v>0</v>
      </c>
      <c r="L35" s="110">
        <f t="shared" si="11"/>
        <v>0</v>
      </c>
      <c r="M35" s="110">
        <f t="shared" si="11"/>
        <v>0</v>
      </c>
      <c r="N35" s="110">
        <f t="shared" si="11"/>
        <v>0</v>
      </c>
      <c r="O35" s="110">
        <f t="shared" si="11"/>
        <v>0</v>
      </c>
      <c r="P35" s="110">
        <f t="shared" si="11"/>
        <v>0</v>
      </c>
      <c r="Q35" s="110">
        <f t="shared" si="11"/>
        <v>0</v>
      </c>
      <c r="R35" s="110">
        <f t="shared" si="11"/>
        <v>0</v>
      </c>
      <c r="S35" s="110">
        <f t="shared" si="11"/>
        <v>0</v>
      </c>
      <c r="T35" s="110">
        <f t="shared" si="11"/>
        <v>0</v>
      </c>
      <c r="U35" s="110">
        <f t="shared" si="11"/>
        <v>0</v>
      </c>
      <c r="V35" s="110">
        <f t="shared" si="11"/>
        <v>0</v>
      </c>
      <c r="W35" s="110">
        <f t="shared" si="11"/>
        <v>0</v>
      </c>
      <c r="X35" s="110">
        <f t="shared" si="11"/>
        <v>0</v>
      </c>
      <c r="Y35" s="110">
        <f t="shared" si="11"/>
        <v>0</v>
      </c>
      <c r="Z35" s="110">
        <f t="shared" si="11"/>
        <v>0</v>
      </c>
      <c r="AA35" s="110">
        <f t="shared" si="11"/>
        <v>0</v>
      </c>
      <c r="AB35" s="110">
        <f t="shared" si="11"/>
        <v>0</v>
      </c>
      <c r="AC35" s="110">
        <f t="shared" si="11"/>
        <v>0</v>
      </c>
      <c r="AD35" s="110">
        <f t="shared" si="11"/>
        <v>0</v>
      </c>
      <c r="AE35" s="110">
        <f t="shared" si="11"/>
        <v>0</v>
      </c>
      <c r="AF35" s="110">
        <f t="shared" si="11"/>
        <v>0</v>
      </c>
      <c r="AG35" s="110">
        <f t="shared" si="11"/>
        <v>0</v>
      </c>
      <c r="AH35" s="110">
        <f t="shared" si="11"/>
        <v>0</v>
      </c>
      <c r="AI35" s="110">
        <f t="shared" si="11"/>
        <v>0</v>
      </c>
      <c r="AJ35" s="110">
        <f t="shared" si="11"/>
        <v>0</v>
      </c>
      <c r="AK35" s="110">
        <f t="shared" si="11"/>
        <v>0</v>
      </c>
      <c r="AL35" s="110">
        <f t="shared" si="11"/>
        <v>0</v>
      </c>
      <c r="AM35" s="110">
        <f t="shared" si="11"/>
        <v>0</v>
      </c>
      <c r="AN35" s="110">
        <f t="shared" si="11"/>
        <v>0</v>
      </c>
      <c r="AO35" s="110">
        <f t="shared" si="11"/>
        <v>0</v>
      </c>
      <c r="AP35" s="110">
        <f t="shared" si="11"/>
        <v>0</v>
      </c>
      <c r="AQ35" s="110">
        <f t="shared" si="11"/>
        <v>0</v>
      </c>
      <c r="AR35" s="110">
        <f t="shared" si="11"/>
        <v>0</v>
      </c>
      <c r="AS35" s="110">
        <f t="shared" si="11"/>
        <v>0</v>
      </c>
      <c r="AT35" s="110">
        <f t="shared" si="11"/>
        <v>0</v>
      </c>
      <c r="AU35" s="110">
        <f t="shared" si="11"/>
        <v>0</v>
      </c>
      <c r="AV35" s="110">
        <f t="shared" si="11"/>
        <v>0</v>
      </c>
      <c r="AW35" s="110">
        <f t="shared" si="11"/>
        <v>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344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</row>
    <row r="37" spans="1:52">
      <c r="A37" s="110"/>
      <c r="B37" s="165" t="s">
        <v>345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</row>
    <row r="38" spans="1:52">
      <c r="A38" s="110"/>
      <c r="B38" s="165" t="s">
        <v>346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1</v>
      </c>
      <c r="G41" s="110">
        <v>3</v>
      </c>
      <c r="H41" s="110">
        <v>1</v>
      </c>
      <c r="I41" s="110">
        <v>1</v>
      </c>
      <c r="J41" s="110">
        <v>1</v>
      </c>
      <c r="K41" s="110">
        <v>1</v>
      </c>
      <c r="L41" s="110">
        <v>2</v>
      </c>
      <c r="M41" s="110">
        <v>1</v>
      </c>
      <c r="N41" s="110">
        <v>1</v>
      </c>
      <c r="O41" s="110">
        <v>2</v>
      </c>
      <c r="P41" s="110">
        <v>2</v>
      </c>
      <c r="Q41" s="110">
        <v>2</v>
      </c>
      <c r="R41" s="110">
        <v>1</v>
      </c>
      <c r="S41" s="110">
        <v>1</v>
      </c>
      <c r="T41" s="110">
        <v>1</v>
      </c>
      <c r="U41" s="110">
        <v>1</v>
      </c>
      <c r="V41" s="110">
        <v>1</v>
      </c>
      <c r="W41" s="110">
        <v>2</v>
      </c>
      <c r="X41" s="110">
        <v>2</v>
      </c>
      <c r="Y41" s="110">
        <v>2</v>
      </c>
      <c r="Z41" s="110">
        <v>2</v>
      </c>
      <c r="AA41" s="110">
        <v>2</v>
      </c>
      <c r="AB41" s="110">
        <v>1</v>
      </c>
      <c r="AC41" s="110">
        <v>1</v>
      </c>
      <c r="AD41" s="110">
        <v>2</v>
      </c>
      <c r="AE41" s="110">
        <v>1</v>
      </c>
      <c r="AF41" s="110">
        <v>1</v>
      </c>
      <c r="AG41" s="110">
        <v>1</v>
      </c>
      <c r="AH41" s="110">
        <v>1</v>
      </c>
      <c r="AI41" s="110">
        <v>1</v>
      </c>
      <c r="AJ41" s="110">
        <v>1</v>
      </c>
      <c r="AK41" s="110">
        <v>1</v>
      </c>
      <c r="AL41" s="110">
        <v>2</v>
      </c>
      <c r="AM41" s="110">
        <v>1</v>
      </c>
      <c r="AN41" s="110">
        <v>1</v>
      </c>
      <c r="AO41" s="110">
        <v>1</v>
      </c>
      <c r="AP41" s="110">
        <v>2</v>
      </c>
      <c r="AQ41" s="110">
        <v>2</v>
      </c>
      <c r="AR41" s="110">
        <v>1</v>
      </c>
      <c r="AS41" s="110">
        <v>2</v>
      </c>
      <c r="AT41" s="110">
        <v>1</v>
      </c>
      <c r="AU41" s="110">
        <v>1</v>
      </c>
      <c r="AV41" s="110">
        <v>1</v>
      </c>
      <c r="AW41" s="110">
        <v>2</v>
      </c>
      <c r="AX41" s="110">
        <v>1</v>
      </c>
      <c r="AY41" s="110">
        <v>2</v>
      </c>
    </row>
    <row r="42" spans="1:52">
      <c r="A42" s="110"/>
      <c r="B42" s="178" t="s">
        <v>350</v>
      </c>
      <c r="C42" s="110"/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00">
        <f>SUM($D$42:$AY$42)</f>
        <v>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D$21*shipping_manufacturing!$H$28/100</f>
        <v>927.8842332128047</v>
      </c>
      <c r="E44" s="124">
        <f>E$21*shipping_manufacturing!$H$28/100</f>
        <v>0</v>
      </c>
      <c r="F44" s="124">
        <f>F$21*shipping_manufacturing!$H$28/100</f>
        <v>2543.7999999999997</v>
      </c>
      <c r="G44" s="124">
        <f>G$21*shipping_manufacturing!$H$28/100</f>
        <v>1354.7211105903114</v>
      </c>
      <c r="H44" s="124">
        <f>H$21*shipping_manufacturing!$H$28/100</f>
        <v>1354.7211105903114</v>
      </c>
      <c r="I44" s="124">
        <f>I$21*shipping_manufacturing!$H$28/100</f>
        <v>1354.7211105903114</v>
      </c>
      <c r="J44" s="124">
        <f>J$21*shipping_manufacturing!$H$28/100</f>
        <v>1354.7211105903114</v>
      </c>
      <c r="K44" s="124">
        <f>K$21*shipping_manufacturing!$H$28/100</f>
        <v>1354.7211105903114</v>
      </c>
      <c r="L44" s="124">
        <f>L$21*shipping_manufacturing!$H$28/100</f>
        <v>1354.7211105903114</v>
      </c>
      <c r="M44" s="124">
        <f>M$21*shipping_manufacturing!$H$28/100</f>
        <v>1354.7211105903114</v>
      </c>
      <c r="N44" s="124">
        <f>N$21*shipping_manufacturing!$H$28/100</f>
        <v>1354.7211105903114</v>
      </c>
      <c r="O44" s="124">
        <f>O$21*shipping_manufacturing!$H$28/100</f>
        <v>1354.7211105903114</v>
      </c>
      <c r="P44" s="124">
        <f>P$21*shipping_manufacturing!$H$28/100</f>
        <v>0</v>
      </c>
      <c r="Q44" s="124">
        <f>Q$21*shipping_manufacturing!$H$28/100</f>
        <v>2543.7999999999997</v>
      </c>
      <c r="R44" s="124">
        <f>R$21*shipping_manufacturing!$H$28/100</f>
        <v>1354.7211105903114</v>
      </c>
      <c r="S44" s="124">
        <f>S$21*shipping_manufacturing!$H$28/100</f>
        <v>1354.7211105903114</v>
      </c>
      <c r="T44" s="124">
        <f>T$21*shipping_manufacturing!$H$28/100</f>
        <v>0</v>
      </c>
      <c r="U44" s="124">
        <f>U$21*shipping_manufacturing!$H$28/100</f>
        <v>2543.7999999999997</v>
      </c>
      <c r="V44" s="124">
        <f>V$21*shipping_manufacturing!$H$28/100</f>
        <v>1354.7211105903114</v>
      </c>
      <c r="W44" s="124">
        <f>W$21*shipping_manufacturing!$H$28/100</f>
        <v>1354.7211105903114</v>
      </c>
      <c r="X44" s="124">
        <f>X$21*shipping_manufacturing!$H$28/100</f>
        <v>0</v>
      </c>
      <c r="Y44" s="124">
        <f>Y$21*shipping_manufacturing!$H$28/100</f>
        <v>2543.7999999999997</v>
      </c>
      <c r="Z44" s="124">
        <f>Z$21*shipping_manufacturing!$H$28/100</f>
        <v>1354.7211105903114</v>
      </c>
      <c r="AA44" s="124">
        <f>AA$21*shipping_manufacturing!$H$28/100</f>
        <v>1354.7211105903114</v>
      </c>
      <c r="AB44" s="124">
        <f>AB$21*shipping_manufacturing!$H$28/100</f>
        <v>1354.7211105903114</v>
      </c>
      <c r="AC44" s="124">
        <f>AC$21*shipping_manufacturing!$H$28/100</f>
        <v>1354.7211105903114</v>
      </c>
      <c r="AD44" s="124">
        <f>AD$21*shipping_manufacturing!$H$28/100</f>
        <v>1354.7211105903114</v>
      </c>
      <c r="AE44" s="124">
        <f>AE$21*shipping_manufacturing!$H$28/100</f>
        <v>1354.7211105903114</v>
      </c>
      <c r="AF44" s="124">
        <f>AF$21*shipping_manufacturing!$H$28/100</f>
        <v>1354.7211105903114</v>
      </c>
      <c r="AG44" s="124">
        <f>AG$21*shipping_manufacturing!$H$28/100</f>
        <v>1354.7211105903114</v>
      </c>
      <c r="AH44" s="124">
        <f>AH$21*shipping_manufacturing!$H$28/100</f>
        <v>1354.7211105903114</v>
      </c>
      <c r="AI44" s="124">
        <f>AI$21*shipping_manufacturing!$H$28/100</f>
        <v>1354.7211105903114</v>
      </c>
      <c r="AJ44" s="124">
        <f>AJ$21*shipping_manufacturing!$H$28/100</f>
        <v>1354.7211105903114</v>
      </c>
      <c r="AK44" s="124">
        <f>AK$21*shipping_manufacturing!$H$28/100</f>
        <v>0</v>
      </c>
      <c r="AL44" s="124">
        <f>AL$21*shipping_manufacturing!$H$28/100</f>
        <v>2543.7999999999997</v>
      </c>
      <c r="AM44" s="124">
        <f>AM$21*shipping_manufacturing!$H$28/100</f>
        <v>1354.7211105903114</v>
      </c>
      <c r="AN44" s="124">
        <f>AN$21*shipping_manufacturing!$H$28/100</f>
        <v>0</v>
      </c>
      <c r="AO44" s="124">
        <f>AO$21*shipping_manufacturing!$H$28/100</f>
        <v>2543.7999999999997</v>
      </c>
      <c r="AP44" s="124">
        <f>AP$21*shipping_manufacturing!$H$28/100</f>
        <v>1354.7211105903114</v>
      </c>
      <c r="AQ44" s="124">
        <f>AQ$21*shipping_manufacturing!$H$28/100</f>
        <v>1354.7211105903114</v>
      </c>
      <c r="AR44" s="124">
        <f>AR$21*shipping_manufacturing!$H$28/100</f>
        <v>1354.7211105903114</v>
      </c>
      <c r="AS44" s="124">
        <f>AS$21*shipping_manufacturing!$H$28/100</f>
        <v>1354.7211105903114</v>
      </c>
      <c r="AT44" s="124">
        <f>AT$21*shipping_manufacturing!$H$28/100</f>
        <v>1354.7211105903114</v>
      </c>
      <c r="AU44" s="124">
        <f>AU$21*shipping_manufacturing!$H$28/100</f>
        <v>1354.7211105903114</v>
      </c>
      <c r="AV44" s="124">
        <f>AV$21*shipping_manufacturing!$H$28/100</f>
        <v>1354.7211105903114</v>
      </c>
      <c r="AW44" s="124">
        <f>AW$21*shipping_manufacturing!$H$28/100</f>
        <v>1354.7211105903114</v>
      </c>
      <c r="AX44" s="124">
        <f>AX$21*shipping_manufacturing!$H$28/100</f>
        <v>0</v>
      </c>
      <c r="AY44" s="124">
        <f>AY$21*shipping_manufacturing!$H$28/100</f>
        <v>2543.7999999999997</v>
      </c>
    </row>
    <row r="45" spans="1:52">
      <c r="A45" s="113" t="s">
        <v>340</v>
      </c>
      <c r="B45" s="165" t="s">
        <v>342</v>
      </c>
      <c r="C45" s="110"/>
      <c r="D45" s="110">
        <f>D$22*shipping_manufacturing!$I$28/100</f>
        <v>397.66467137691637</v>
      </c>
      <c r="E45" s="110">
        <f>E$22*shipping_manufacturing!$I$28/100</f>
        <v>0</v>
      </c>
      <c r="F45" s="110">
        <f>F$22*shipping_manufacturing!$I$28/100</f>
        <v>1090.2000000000003</v>
      </c>
      <c r="G45" s="110">
        <f>G$22*shipping_manufacturing!$I$28/100</f>
        <v>580.59476168156209</v>
      </c>
      <c r="H45" s="110">
        <f>H$22*shipping_manufacturing!$I$28/100</f>
        <v>580.59476168156209</v>
      </c>
      <c r="I45" s="110">
        <f>I$22*shipping_manufacturing!$I$28/100</f>
        <v>580.59476168156209</v>
      </c>
      <c r="J45" s="110">
        <f>J$22*shipping_manufacturing!$I$28/100</f>
        <v>580.59476168156209</v>
      </c>
      <c r="K45" s="110">
        <f>K$22*shipping_manufacturing!$I$28/100</f>
        <v>580.59476168156209</v>
      </c>
      <c r="L45" s="110">
        <f>L$22*shipping_manufacturing!$I$28/100</f>
        <v>580.59476168156209</v>
      </c>
      <c r="M45" s="110">
        <f>M$22*shipping_manufacturing!$I$28/100</f>
        <v>580.59476168156209</v>
      </c>
      <c r="N45" s="110">
        <f>N$22*shipping_manufacturing!$I$28/100</f>
        <v>580.59476168156209</v>
      </c>
      <c r="O45" s="110">
        <f>O$22*shipping_manufacturing!$I$28/100</f>
        <v>580.59476168156209</v>
      </c>
      <c r="P45" s="110">
        <f>P$22*shipping_manufacturing!$I$28/100</f>
        <v>0</v>
      </c>
      <c r="Q45" s="110">
        <f>Q$22*shipping_manufacturing!$I$28/100</f>
        <v>1090.2000000000003</v>
      </c>
      <c r="R45" s="110">
        <f>R$22*shipping_manufacturing!$I$28/100</f>
        <v>580.59476168156209</v>
      </c>
      <c r="S45" s="110">
        <f>S$22*shipping_manufacturing!$I$28/100</f>
        <v>580.59476168156209</v>
      </c>
      <c r="T45" s="110">
        <f>T$22*shipping_manufacturing!$I$28/100</f>
        <v>0</v>
      </c>
      <c r="U45" s="110">
        <f>U$22*shipping_manufacturing!$I$28/100</f>
        <v>1090.2000000000003</v>
      </c>
      <c r="V45" s="110">
        <f>V$22*shipping_manufacturing!$I$28/100</f>
        <v>580.59476168156209</v>
      </c>
      <c r="W45" s="110">
        <f>W$22*shipping_manufacturing!$I$28/100</f>
        <v>580.59476168156209</v>
      </c>
      <c r="X45" s="110">
        <f>X$22*shipping_manufacturing!$I$28/100</f>
        <v>0</v>
      </c>
      <c r="Y45" s="110">
        <f>Y$22*shipping_manufacturing!$I$28/100</f>
        <v>1090.2000000000003</v>
      </c>
      <c r="Z45" s="110">
        <f>Z$22*shipping_manufacturing!$I$28/100</f>
        <v>580.59476168156209</v>
      </c>
      <c r="AA45" s="110">
        <f>AA$22*shipping_manufacturing!$I$28/100</f>
        <v>580.59476168156209</v>
      </c>
      <c r="AB45" s="110">
        <f>AB$22*shipping_manufacturing!$I$28/100</f>
        <v>580.59476168156209</v>
      </c>
      <c r="AC45" s="110">
        <f>AC$22*shipping_manufacturing!$I$28/100</f>
        <v>580.59476168156209</v>
      </c>
      <c r="AD45" s="110">
        <f>AD$22*shipping_manufacturing!$I$28/100</f>
        <v>580.59476168156209</v>
      </c>
      <c r="AE45" s="110">
        <f>AE$22*shipping_manufacturing!$I$28/100</f>
        <v>580.59476168156209</v>
      </c>
      <c r="AF45" s="110">
        <f>AF$22*shipping_manufacturing!$I$28/100</f>
        <v>580.59476168156209</v>
      </c>
      <c r="AG45" s="110">
        <f>AG$22*shipping_manufacturing!$I$28/100</f>
        <v>580.59476168156209</v>
      </c>
      <c r="AH45" s="110">
        <f>AH$22*shipping_manufacturing!$I$28/100</f>
        <v>580.59476168156209</v>
      </c>
      <c r="AI45" s="110">
        <f>AI$22*shipping_manufacturing!$I$28/100</f>
        <v>580.59476168156209</v>
      </c>
      <c r="AJ45" s="110">
        <f>AJ$22*shipping_manufacturing!$I$28/100</f>
        <v>580.59476168156209</v>
      </c>
      <c r="AK45" s="110">
        <f>AK$22*shipping_manufacturing!$I$28/100</f>
        <v>0</v>
      </c>
      <c r="AL45" s="110">
        <f>AL$22*shipping_manufacturing!$I$28/100</f>
        <v>1090.2000000000003</v>
      </c>
      <c r="AM45" s="110">
        <f>AM$22*shipping_manufacturing!$I$28/100</f>
        <v>580.59476168156209</v>
      </c>
      <c r="AN45" s="110">
        <f>AN$22*shipping_manufacturing!$I$28/100</f>
        <v>0</v>
      </c>
      <c r="AO45" s="110">
        <f>AO$22*shipping_manufacturing!$I$28/100</f>
        <v>1090.2000000000003</v>
      </c>
      <c r="AP45" s="110">
        <f>AP$22*shipping_manufacturing!$I$28/100</f>
        <v>580.59476168156209</v>
      </c>
      <c r="AQ45" s="110">
        <f>AQ$22*shipping_manufacturing!$I$28/100</f>
        <v>580.59476168156209</v>
      </c>
      <c r="AR45" s="110">
        <f>AR$22*shipping_manufacturing!$I$28/100</f>
        <v>580.59476168156209</v>
      </c>
      <c r="AS45" s="110">
        <f>AS$22*shipping_manufacturing!$I$28/100</f>
        <v>580.59476168156209</v>
      </c>
      <c r="AT45" s="110">
        <f>AT$22*shipping_manufacturing!$I$28/100</f>
        <v>580.59476168156209</v>
      </c>
      <c r="AU45" s="110">
        <f>AU$22*shipping_manufacturing!$I$28/100</f>
        <v>580.59476168156209</v>
      </c>
      <c r="AV45" s="110">
        <f>AV$22*shipping_manufacturing!$I$28/100</f>
        <v>580.59476168156209</v>
      </c>
      <c r="AW45" s="110">
        <f>AW$22*shipping_manufacturing!$I$28/100</f>
        <v>580.59476168156209</v>
      </c>
      <c r="AX45" s="110">
        <f>AX$22*shipping_manufacturing!$I$28/100</f>
        <v>0</v>
      </c>
      <c r="AY45" s="110">
        <f>AY$22*shipping_manufacturing!$I$28/100</f>
        <v>1090.2000000000003</v>
      </c>
    </row>
    <row r="46" spans="1:52">
      <c r="A46" s="110">
        <v>495</v>
      </c>
      <c r="B46" s="165" t="s">
        <v>343</v>
      </c>
      <c r="C46" s="110"/>
      <c r="D46" s="110">
        <f>SUM(D44:D45)</f>
        <v>1325.5489045897211</v>
      </c>
      <c r="E46" s="110">
        <f t="shared" ref="E46:AY46" si="14">SUM(E44:E45)</f>
        <v>0</v>
      </c>
      <c r="F46" s="110">
        <f t="shared" si="14"/>
        <v>3634</v>
      </c>
      <c r="G46" s="110">
        <f t="shared" si="14"/>
        <v>1935.3158722718736</v>
      </c>
      <c r="H46" s="110">
        <f t="shared" si="14"/>
        <v>1935.3158722718736</v>
      </c>
      <c r="I46" s="110">
        <f t="shared" si="14"/>
        <v>1935.3158722718736</v>
      </c>
      <c r="J46" s="110">
        <f t="shared" si="14"/>
        <v>1935.3158722718736</v>
      </c>
      <c r="K46" s="110">
        <f t="shared" si="14"/>
        <v>1935.3158722718736</v>
      </c>
      <c r="L46" s="110">
        <f t="shared" si="14"/>
        <v>1935.3158722718736</v>
      </c>
      <c r="M46" s="110">
        <f t="shared" si="14"/>
        <v>1935.3158722718736</v>
      </c>
      <c r="N46" s="110">
        <f t="shared" si="14"/>
        <v>1935.3158722718736</v>
      </c>
      <c r="O46" s="110">
        <f t="shared" si="14"/>
        <v>1935.3158722718736</v>
      </c>
      <c r="P46" s="110">
        <f t="shared" si="14"/>
        <v>0</v>
      </c>
      <c r="Q46" s="110">
        <f t="shared" si="14"/>
        <v>3634</v>
      </c>
      <c r="R46" s="110">
        <f t="shared" si="14"/>
        <v>1935.3158722718736</v>
      </c>
      <c r="S46" s="110">
        <f t="shared" si="14"/>
        <v>1935.3158722718736</v>
      </c>
      <c r="T46" s="110">
        <f t="shared" si="14"/>
        <v>0</v>
      </c>
      <c r="U46" s="110">
        <f t="shared" si="14"/>
        <v>3634</v>
      </c>
      <c r="V46" s="110">
        <f t="shared" si="14"/>
        <v>1935.3158722718736</v>
      </c>
      <c r="W46" s="110">
        <f t="shared" si="14"/>
        <v>1935.3158722718736</v>
      </c>
      <c r="X46" s="110">
        <f t="shared" si="14"/>
        <v>0</v>
      </c>
      <c r="Y46" s="110">
        <f t="shared" si="14"/>
        <v>3634</v>
      </c>
      <c r="Z46" s="110">
        <f t="shared" si="14"/>
        <v>1935.3158722718736</v>
      </c>
      <c r="AA46" s="110">
        <f t="shared" si="14"/>
        <v>1935.3158722718736</v>
      </c>
      <c r="AB46" s="110">
        <f t="shared" si="14"/>
        <v>1935.3158722718736</v>
      </c>
      <c r="AC46" s="110">
        <f t="shared" si="14"/>
        <v>1935.3158722718736</v>
      </c>
      <c r="AD46" s="110">
        <f t="shared" si="14"/>
        <v>1935.3158722718736</v>
      </c>
      <c r="AE46" s="110">
        <f t="shared" si="14"/>
        <v>1935.3158722718736</v>
      </c>
      <c r="AF46" s="110">
        <f t="shared" si="14"/>
        <v>1935.3158722718736</v>
      </c>
      <c r="AG46" s="110">
        <f t="shared" si="14"/>
        <v>1935.3158722718736</v>
      </c>
      <c r="AH46" s="110">
        <f t="shared" si="14"/>
        <v>1935.3158722718736</v>
      </c>
      <c r="AI46" s="110">
        <f t="shared" si="14"/>
        <v>1935.3158722718736</v>
      </c>
      <c r="AJ46" s="110">
        <f t="shared" si="14"/>
        <v>1935.3158722718736</v>
      </c>
      <c r="AK46" s="110">
        <f t="shared" si="14"/>
        <v>0</v>
      </c>
      <c r="AL46" s="110">
        <f t="shared" si="14"/>
        <v>3634</v>
      </c>
      <c r="AM46" s="110">
        <f t="shared" si="14"/>
        <v>1935.3158722718736</v>
      </c>
      <c r="AN46" s="110">
        <f t="shared" si="14"/>
        <v>0</v>
      </c>
      <c r="AO46" s="110">
        <f t="shared" si="14"/>
        <v>3634</v>
      </c>
      <c r="AP46" s="110">
        <f t="shared" si="14"/>
        <v>1935.3158722718736</v>
      </c>
      <c r="AQ46" s="110">
        <f t="shared" si="14"/>
        <v>1935.3158722718736</v>
      </c>
      <c r="AR46" s="110">
        <f t="shared" si="14"/>
        <v>1935.3158722718736</v>
      </c>
      <c r="AS46" s="110">
        <f t="shared" si="14"/>
        <v>1935.3158722718736</v>
      </c>
      <c r="AT46" s="110">
        <f t="shared" si="14"/>
        <v>1935.3158722718736</v>
      </c>
      <c r="AU46" s="110">
        <f t="shared" si="14"/>
        <v>1935.3158722718736</v>
      </c>
      <c r="AV46" s="110">
        <f t="shared" si="14"/>
        <v>1935.3158722718736</v>
      </c>
      <c r="AW46" s="110">
        <f t="shared" si="14"/>
        <v>1935.3158722718736</v>
      </c>
      <c r="AX46" s="110">
        <f t="shared" si="14"/>
        <v>0</v>
      </c>
      <c r="AY46" s="110">
        <f t="shared" si="14"/>
        <v>3634</v>
      </c>
    </row>
    <row r="47" spans="1:52">
      <c r="A47" s="110"/>
      <c r="B47" s="165" t="s">
        <v>344</v>
      </c>
      <c r="C47" s="110"/>
      <c r="D47" s="110"/>
      <c r="E47" s="110"/>
      <c r="F47" s="110">
        <v>1175.9999999999998</v>
      </c>
      <c r="G47" s="110"/>
      <c r="H47" s="110">
        <v>1175.9999999999998</v>
      </c>
      <c r="I47" s="110"/>
      <c r="J47" s="110">
        <v>1175.9999999999998</v>
      </c>
      <c r="K47" s="110"/>
      <c r="L47" s="110">
        <v>1175.9999999999998</v>
      </c>
      <c r="M47" s="110"/>
      <c r="N47" s="110">
        <v>1175.9999999999998</v>
      </c>
      <c r="O47" s="110"/>
      <c r="P47" s="110"/>
      <c r="Q47" s="110">
        <v>1175.9999999999998</v>
      </c>
      <c r="R47" s="110"/>
      <c r="S47" s="110">
        <v>1175.9999999999998</v>
      </c>
      <c r="T47" s="110"/>
      <c r="U47" s="110">
        <v>1175.9999999999998</v>
      </c>
      <c r="V47" s="110"/>
      <c r="W47" s="110">
        <v>1175.9999999999998</v>
      </c>
      <c r="X47" s="110"/>
      <c r="Y47" s="110">
        <v>1175.9999999999998</v>
      </c>
      <c r="Z47" s="110"/>
      <c r="AA47" s="110">
        <v>1175.9999999999998</v>
      </c>
      <c r="AB47" s="110"/>
      <c r="AC47" s="110">
        <v>1175.9999999999998</v>
      </c>
      <c r="AD47" s="110"/>
      <c r="AE47" s="110">
        <v>1175.9999999999998</v>
      </c>
      <c r="AF47" s="110"/>
      <c r="AG47" s="110">
        <v>1175.9999999999998</v>
      </c>
      <c r="AH47" s="110"/>
      <c r="AI47" s="110">
        <v>1175.9999999999998</v>
      </c>
      <c r="AJ47" s="110"/>
      <c r="AK47" s="110"/>
      <c r="AL47" s="110">
        <v>1175.9999999999998</v>
      </c>
      <c r="AM47" s="110"/>
      <c r="AN47" s="110"/>
      <c r="AO47" s="110">
        <v>1175.9999999999998</v>
      </c>
      <c r="AP47" s="110"/>
      <c r="AQ47" s="110">
        <v>1175.9999999999998</v>
      </c>
      <c r="AR47" s="110"/>
      <c r="AS47" s="110">
        <v>1175.9999999999998</v>
      </c>
      <c r="AT47" s="110"/>
      <c r="AU47" s="110">
        <v>1175.9999999999998</v>
      </c>
      <c r="AV47" s="110"/>
      <c r="AW47" s="110">
        <v>1175.9999999999998</v>
      </c>
      <c r="AX47" s="110"/>
      <c r="AY47" s="110">
        <v>1175.9999999999998</v>
      </c>
    </row>
    <row r="48" spans="1:52">
      <c r="A48" s="110"/>
      <c r="B48" s="165" t="s">
        <v>345</v>
      </c>
      <c r="C48" s="110"/>
      <c r="D48" s="110"/>
      <c r="E48" s="110"/>
      <c r="F48" s="110">
        <v>504.00000000000006</v>
      </c>
      <c r="G48" s="110"/>
      <c r="H48" s="110">
        <v>504</v>
      </c>
      <c r="I48" s="110"/>
      <c r="J48" s="110">
        <v>504</v>
      </c>
      <c r="K48" s="110"/>
      <c r="L48" s="110">
        <v>504</v>
      </c>
      <c r="M48" s="110"/>
      <c r="N48" s="110">
        <v>504</v>
      </c>
      <c r="O48" s="110"/>
      <c r="P48" s="110"/>
      <c r="Q48" s="110">
        <v>504.00000000000006</v>
      </c>
      <c r="R48" s="110"/>
      <c r="S48" s="110">
        <v>504</v>
      </c>
      <c r="T48" s="110"/>
      <c r="U48" s="110">
        <v>504.00000000000006</v>
      </c>
      <c r="V48" s="110"/>
      <c r="W48" s="110">
        <v>504</v>
      </c>
      <c r="X48" s="110"/>
      <c r="Y48" s="110">
        <v>504.00000000000006</v>
      </c>
      <c r="Z48" s="110"/>
      <c r="AA48" s="110">
        <v>504</v>
      </c>
      <c r="AB48" s="110"/>
      <c r="AC48" s="110">
        <v>504</v>
      </c>
      <c r="AD48" s="110"/>
      <c r="AE48" s="110">
        <v>504</v>
      </c>
      <c r="AF48" s="110"/>
      <c r="AG48" s="110">
        <v>504</v>
      </c>
      <c r="AH48" s="110"/>
      <c r="AI48" s="110">
        <v>504</v>
      </c>
      <c r="AJ48" s="110"/>
      <c r="AK48" s="110"/>
      <c r="AL48" s="110">
        <v>504.00000000000006</v>
      </c>
      <c r="AM48" s="110"/>
      <c r="AN48" s="110"/>
      <c r="AO48" s="110">
        <v>504.00000000000006</v>
      </c>
      <c r="AP48" s="110"/>
      <c r="AQ48" s="110">
        <v>504</v>
      </c>
      <c r="AR48" s="110"/>
      <c r="AS48" s="110">
        <v>504</v>
      </c>
      <c r="AT48" s="110"/>
      <c r="AU48" s="110">
        <v>504</v>
      </c>
      <c r="AV48" s="110"/>
      <c r="AW48" s="110">
        <v>504</v>
      </c>
      <c r="AX48" s="110"/>
      <c r="AY48" s="110">
        <v>504.00000000000006</v>
      </c>
    </row>
    <row r="49" spans="1:52">
      <c r="A49" s="110"/>
      <c r="B49" s="165" t="s">
        <v>346</v>
      </c>
      <c r="C49" s="110"/>
      <c r="D49" s="110"/>
      <c r="E49" s="110"/>
      <c r="F49" s="110">
        <v>56</v>
      </c>
      <c r="G49" s="110"/>
      <c r="H49" s="110">
        <v>56</v>
      </c>
      <c r="I49" s="110"/>
      <c r="J49" s="110">
        <v>56</v>
      </c>
      <c r="K49" s="110"/>
      <c r="L49" s="110">
        <v>56</v>
      </c>
      <c r="M49" s="110"/>
      <c r="N49" s="110">
        <v>56</v>
      </c>
      <c r="O49" s="110"/>
      <c r="P49" s="110"/>
      <c r="Q49" s="110">
        <v>56</v>
      </c>
      <c r="R49" s="110"/>
      <c r="S49" s="110">
        <v>56</v>
      </c>
      <c r="T49" s="110"/>
      <c r="U49" s="110">
        <v>56</v>
      </c>
      <c r="V49" s="110"/>
      <c r="W49" s="110">
        <v>56</v>
      </c>
      <c r="X49" s="110"/>
      <c r="Y49" s="110">
        <v>56</v>
      </c>
      <c r="Z49" s="110"/>
      <c r="AA49" s="110">
        <v>56</v>
      </c>
      <c r="AB49" s="110"/>
      <c r="AC49" s="110">
        <v>56</v>
      </c>
      <c r="AD49" s="110"/>
      <c r="AE49" s="110">
        <v>56</v>
      </c>
      <c r="AF49" s="110"/>
      <c r="AG49" s="110">
        <v>56</v>
      </c>
      <c r="AH49" s="110"/>
      <c r="AI49" s="110">
        <v>56</v>
      </c>
      <c r="AJ49" s="110"/>
      <c r="AK49" s="110"/>
      <c r="AL49" s="110">
        <v>56</v>
      </c>
      <c r="AM49" s="110"/>
      <c r="AN49" s="110"/>
      <c r="AO49" s="110">
        <v>56</v>
      </c>
      <c r="AP49" s="110"/>
      <c r="AQ49" s="110">
        <v>56</v>
      </c>
      <c r="AR49" s="110"/>
      <c r="AS49" s="110">
        <v>56</v>
      </c>
      <c r="AT49" s="110"/>
      <c r="AU49" s="110">
        <v>56</v>
      </c>
      <c r="AV49" s="110"/>
      <c r="AW49" s="110">
        <v>56</v>
      </c>
      <c r="AX49" s="110"/>
      <c r="AY49" s="110">
        <v>56</v>
      </c>
    </row>
    <row r="50" spans="1:52">
      <c r="A50" s="110"/>
      <c r="B50" s="165" t="s">
        <v>347</v>
      </c>
      <c r="C50" s="110"/>
      <c r="D50" s="110">
        <f>D44-D47</f>
        <v>927.8842332128047</v>
      </c>
      <c r="E50" s="110">
        <f t="shared" ref="E50:AY50" si="15">E44-E47</f>
        <v>0</v>
      </c>
      <c r="F50" s="110">
        <f t="shared" si="15"/>
        <v>1367.8</v>
      </c>
      <c r="G50" s="110">
        <f t="shared" si="15"/>
        <v>1354.7211105903114</v>
      </c>
      <c r="H50" s="110">
        <f t="shared" si="15"/>
        <v>178.72111059031158</v>
      </c>
      <c r="I50" s="110">
        <f t="shared" si="15"/>
        <v>1354.7211105903114</v>
      </c>
      <c r="J50" s="110">
        <f t="shared" si="15"/>
        <v>178.72111059031158</v>
      </c>
      <c r="K50" s="110">
        <f t="shared" si="15"/>
        <v>1354.7211105903114</v>
      </c>
      <c r="L50" s="110">
        <f t="shared" si="15"/>
        <v>178.72111059031158</v>
      </c>
      <c r="M50" s="110">
        <f t="shared" si="15"/>
        <v>1354.7211105903114</v>
      </c>
      <c r="N50" s="110">
        <f t="shared" si="15"/>
        <v>178.72111059031158</v>
      </c>
      <c r="O50" s="110">
        <f t="shared" si="15"/>
        <v>1354.7211105903114</v>
      </c>
      <c r="P50" s="110">
        <f t="shared" si="15"/>
        <v>0</v>
      </c>
      <c r="Q50" s="110">
        <f t="shared" si="15"/>
        <v>1367.8</v>
      </c>
      <c r="R50" s="110">
        <f t="shared" si="15"/>
        <v>1354.7211105903114</v>
      </c>
      <c r="S50" s="110">
        <f t="shared" si="15"/>
        <v>178.72111059031158</v>
      </c>
      <c r="T50" s="110">
        <f t="shared" si="15"/>
        <v>0</v>
      </c>
      <c r="U50" s="110">
        <f t="shared" si="15"/>
        <v>1367.8</v>
      </c>
      <c r="V50" s="110">
        <f t="shared" si="15"/>
        <v>1354.7211105903114</v>
      </c>
      <c r="W50" s="110">
        <f t="shared" si="15"/>
        <v>178.72111059031158</v>
      </c>
      <c r="X50" s="110">
        <f t="shared" si="15"/>
        <v>0</v>
      </c>
      <c r="Y50" s="110">
        <f t="shared" si="15"/>
        <v>1367.8</v>
      </c>
      <c r="Z50" s="110">
        <f t="shared" si="15"/>
        <v>1354.7211105903114</v>
      </c>
      <c r="AA50" s="110">
        <f t="shared" si="15"/>
        <v>178.72111059031158</v>
      </c>
      <c r="AB50" s="110">
        <f t="shared" si="15"/>
        <v>1354.7211105903114</v>
      </c>
      <c r="AC50" s="110">
        <f t="shared" si="15"/>
        <v>178.72111059031158</v>
      </c>
      <c r="AD50" s="110">
        <f t="shared" si="15"/>
        <v>1354.7211105903114</v>
      </c>
      <c r="AE50" s="110">
        <f t="shared" si="15"/>
        <v>178.72111059031158</v>
      </c>
      <c r="AF50" s="110">
        <f t="shared" si="15"/>
        <v>1354.7211105903114</v>
      </c>
      <c r="AG50" s="110">
        <f t="shared" si="15"/>
        <v>178.72111059031158</v>
      </c>
      <c r="AH50" s="110">
        <f t="shared" si="15"/>
        <v>1354.7211105903114</v>
      </c>
      <c r="AI50" s="110">
        <f t="shared" si="15"/>
        <v>178.72111059031158</v>
      </c>
      <c r="AJ50" s="110">
        <f t="shared" si="15"/>
        <v>1354.7211105903114</v>
      </c>
      <c r="AK50" s="110">
        <f t="shared" si="15"/>
        <v>0</v>
      </c>
      <c r="AL50" s="110">
        <f t="shared" si="15"/>
        <v>1367.8</v>
      </c>
      <c r="AM50" s="110">
        <f t="shared" si="15"/>
        <v>1354.7211105903114</v>
      </c>
      <c r="AN50" s="110">
        <f t="shared" si="15"/>
        <v>0</v>
      </c>
      <c r="AO50" s="110">
        <f t="shared" si="15"/>
        <v>1367.8</v>
      </c>
      <c r="AP50" s="110">
        <f t="shared" si="15"/>
        <v>1354.7211105903114</v>
      </c>
      <c r="AQ50" s="110">
        <f t="shared" si="15"/>
        <v>178.72111059031158</v>
      </c>
      <c r="AR50" s="110">
        <f t="shared" si="15"/>
        <v>1354.7211105903114</v>
      </c>
      <c r="AS50" s="110">
        <f t="shared" si="15"/>
        <v>178.72111059031158</v>
      </c>
      <c r="AT50" s="110">
        <f t="shared" si="15"/>
        <v>1354.7211105903114</v>
      </c>
      <c r="AU50" s="110">
        <f t="shared" si="15"/>
        <v>178.72111059031158</v>
      </c>
      <c r="AV50" s="110">
        <f t="shared" si="15"/>
        <v>1354.7211105903114</v>
      </c>
      <c r="AW50" s="110">
        <f t="shared" si="15"/>
        <v>178.72111059031158</v>
      </c>
      <c r="AX50" s="110">
        <f t="shared" si="15"/>
        <v>0</v>
      </c>
      <c r="AY50" s="110">
        <f t="shared" si="15"/>
        <v>1367.8</v>
      </c>
    </row>
    <row r="51" spans="1:52">
      <c r="A51" s="110"/>
      <c r="B51" s="165" t="s">
        <v>348</v>
      </c>
      <c r="C51" s="110"/>
      <c r="D51" s="110">
        <f>D45-D48</f>
        <v>397.66467137691637</v>
      </c>
      <c r="E51" s="110">
        <f t="shared" ref="E51:AY51" si="16">E45-E48</f>
        <v>0</v>
      </c>
      <c r="F51" s="110">
        <f t="shared" si="16"/>
        <v>586.20000000000027</v>
      </c>
      <c r="G51" s="110">
        <f t="shared" si="16"/>
        <v>580.59476168156209</v>
      </c>
      <c r="H51" s="110">
        <f t="shared" si="16"/>
        <v>76.59476168156209</v>
      </c>
      <c r="I51" s="110">
        <f t="shared" si="16"/>
        <v>580.59476168156209</v>
      </c>
      <c r="J51" s="110">
        <f t="shared" si="16"/>
        <v>76.59476168156209</v>
      </c>
      <c r="K51" s="110">
        <f t="shared" si="16"/>
        <v>580.59476168156209</v>
      </c>
      <c r="L51" s="110">
        <f t="shared" si="16"/>
        <v>76.59476168156209</v>
      </c>
      <c r="M51" s="110">
        <f t="shared" si="16"/>
        <v>580.59476168156209</v>
      </c>
      <c r="N51" s="110">
        <f t="shared" si="16"/>
        <v>76.59476168156209</v>
      </c>
      <c r="O51" s="110">
        <f t="shared" si="16"/>
        <v>580.59476168156209</v>
      </c>
      <c r="P51" s="110">
        <f t="shared" si="16"/>
        <v>0</v>
      </c>
      <c r="Q51" s="110">
        <f t="shared" si="16"/>
        <v>586.20000000000027</v>
      </c>
      <c r="R51" s="110">
        <f t="shared" si="16"/>
        <v>580.59476168156209</v>
      </c>
      <c r="S51" s="110">
        <f t="shared" si="16"/>
        <v>76.59476168156209</v>
      </c>
      <c r="T51" s="110">
        <f t="shared" si="16"/>
        <v>0</v>
      </c>
      <c r="U51" s="110">
        <f t="shared" si="16"/>
        <v>586.20000000000027</v>
      </c>
      <c r="V51" s="110">
        <f t="shared" si="16"/>
        <v>580.59476168156209</v>
      </c>
      <c r="W51" s="110">
        <f t="shared" si="16"/>
        <v>76.59476168156209</v>
      </c>
      <c r="X51" s="110">
        <f t="shared" si="16"/>
        <v>0</v>
      </c>
      <c r="Y51" s="110">
        <f t="shared" si="16"/>
        <v>586.20000000000027</v>
      </c>
      <c r="Z51" s="110">
        <f t="shared" si="16"/>
        <v>580.59476168156209</v>
      </c>
      <c r="AA51" s="110">
        <f t="shared" si="16"/>
        <v>76.59476168156209</v>
      </c>
      <c r="AB51" s="110">
        <f t="shared" si="16"/>
        <v>580.59476168156209</v>
      </c>
      <c r="AC51" s="110">
        <f t="shared" si="16"/>
        <v>76.59476168156209</v>
      </c>
      <c r="AD51" s="110">
        <f t="shared" si="16"/>
        <v>580.59476168156209</v>
      </c>
      <c r="AE51" s="110">
        <f t="shared" si="16"/>
        <v>76.59476168156209</v>
      </c>
      <c r="AF51" s="110">
        <f t="shared" si="16"/>
        <v>580.59476168156209</v>
      </c>
      <c r="AG51" s="110">
        <f t="shared" si="16"/>
        <v>76.59476168156209</v>
      </c>
      <c r="AH51" s="110">
        <f t="shared" si="16"/>
        <v>580.59476168156209</v>
      </c>
      <c r="AI51" s="110">
        <f t="shared" si="16"/>
        <v>76.59476168156209</v>
      </c>
      <c r="AJ51" s="110">
        <f t="shared" si="16"/>
        <v>580.59476168156209</v>
      </c>
      <c r="AK51" s="110">
        <f t="shared" si="16"/>
        <v>0</v>
      </c>
      <c r="AL51" s="110">
        <f t="shared" si="16"/>
        <v>586.20000000000027</v>
      </c>
      <c r="AM51" s="110">
        <f t="shared" si="16"/>
        <v>580.59476168156209</v>
      </c>
      <c r="AN51" s="110">
        <f t="shared" si="16"/>
        <v>0</v>
      </c>
      <c r="AO51" s="110">
        <f t="shared" si="16"/>
        <v>586.20000000000027</v>
      </c>
      <c r="AP51" s="110">
        <f t="shared" si="16"/>
        <v>580.59476168156209</v>
      </c>
      <c r="AQ51" s="110">
        <f t="shared" si="16"/>
        <v>76.59476168156209</v>
      </c>
      <c r="AR51" s="110">
        <f t="shared" si="16"/>
        <v>580.59476168156209</v>
      </c>
      <c r="AS51" s="110">
        <f t="shared" si="16"/>
        <v>76.59476168156209</v>
      </c>
      <c r="AT51" s="110">
        <f t="shared" si="16"/>
        <v>580.59476168156209</v>
      </c>
      <c r="AU51" s="110">
        <f t="shared" si="16"/>
        <v>76.59476168156209</v>
      </c>
      <c r="AV51" s="110">
        <f t="shared" si="16"/>
        <v>580.59476168156209</v>
      </c>
      <c r="AW51" s="110">
        <f t="shared" si="16"/>
        <v>76.59476168156209</v>
      </c>
      <c r="AX51" s="110">
        <f t="shared" si="16"/>
        <v>0</v>
      </c>
      <c r="AY51" s="110">
        <f t="shared" si="16"/>
        <v>586.20000000000027</v>
      </c>
    </row>
    <row r="52" spans="1:52">
      <c r="A52" s="110"/>
      <c r="B52" s="165" t="s">
        <v>349</v>
      </c>
      <c r="C52" s="110"/>
      <c r="D52" s="110">
        <v>3</v>
      </c>
      <c r="E52" s="110">
        <v>1</v>
      </c>
      <c r="F52" s="110">
        <v>1</v>
      </c>
      <c r="G52" s="110">
        <v>1</v>
      </c>
      <c r="H52" s="110">
        <v>2</v>
      </c>
      <c r="I52" s="110">
        <v>1</v>
      </c>
      <c r="J52" s="110">
        <v>1</v>
      </c>
      <c r="K52" s="110">
        <v>2</v>
      </c>
      <c r="L52" s="110">
        <v>1</v>
      </c>
      <c r="M52" s="110">
        <v>3</v>
      </c>
      <c r="N52" s="110">
        <v>2</v>
      </c>
      <c r="O52" s="110">
        <v>1</v>
      </c>
      <c r="P52" s="110">
        <v>1</v>
      </c>
      <c r="Q52" s="110">
        <v>1</v>
      </c>
      <c r="R52" s="110">
        <v>1</v>
      </c>
      <c r="S52" s="110">
        <v>3</v>
      </c>
      <c r="T52" s="110">
        <v>1</v>
      </c>
      <c r="U52" s="110">
        <v>2</v>
      </c>
      <c r="V52" s="110">
        <v>2</v>
      </c>
      <c r="W52" s="110">
        <v>2</v>
      </c>
      <c r="X52" s="110">
        <v>2</v>
      </c>
      <c r="Y52" s="110">
        <v>2</v>
      </c>
      <c r="Z52" s="110">
        <v>1</v>
      </c>
      <c r="AA52" s="110">
        <v>3</v>
      </c>
      <c r="AB52" s="110">
        <v>1</v>
      </c>
      <c r="AC52" s="110">
        <v>1</v>
      </c>
      <c r="AD52" s="110">
        <v>1</v>
      </c>
      <c r="AE52" s="110">
        <v>2</v>
      </c>
      <c r="AF52" s="110">
        <v>1</v>
      </c>
      <c r="AG52" s="110">
        <v>1</v>
      </c>
      <c r="AH52" s="110">
        <v>3</v>
      </c>
      <c r="AI52" s="110">
        <v>2</v>
      </c>
      <c r="AJ52" s="110">
        <v>1</v>
      </c>
      <c r="AK52" s="110">
        <v>2</v>
      </c>
      <c r="AL52" s="110">
        <v>1</v>
      </c>
      <c r="AM52" s="110">
        <v>1</v>
      </c>
      <c r="AN52" s="110">
        <v>2</v>
      </c>
      <c r="AO52" s="110">
        <v>1</v>
      </c>
      <c r="AP52" s="110">
        <v>1</v>
      </c>
      <c r="AQ52" s="110">
        <v>1</v>
      </c>
      <c r="AR52" s="110">
        <v>1</v>
      </c>
      <c r="AS52" s="110">
        <v>1</v>
      </c>
      <c r="AT52" s="110">
        <v>2</v>
      </c>
      <c r="AU52" s="110">
        <v>2</v>
      </c>
      <c r="AV52" s="110">
        <v>3</v>
      </c>
      <c r="AW52" s="110">
        <v>1</v>
      </c>
      <c r="AX52" s="110">
        <v>2</v>
      </c>
      <c r="AY52" s="110">
        <v>1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997920</v>
      </c>
      <c r="G53" s="110">
        <v>0</v>
      </c>
      <c r="H53" s="110">
        <v>997920</v>
      </c>
      <c r="I53" s="110">
        <v>0</v>
      </c>
      <c r="J53" s="110">
        <v>997920</v>
      </c>
      <c r="K53" s="110">
        <v>0</v>
      </c>
      <c r="L53" s="110">
        <v>997920</v>
      </c>
      <c r="M53" s="110">
        <v>0</v>
      </c>
      <c r="N53" s="110">
        <v>997920</v>
      </c>
      <c r="O53" s="110">
        <v>0</v>
      </c>
      <c r="P53" s="110">
        <v>0</v>
      </c>
      <c r="Q53" s="110">
        <v>997920</v>
      </c>
      <c r="R53" s="110">
        <v>0</v>
      </c>
      <c r="S53" s="110">
        <v>997920</v>
      </c>
      <c r="T53" s="110">
        <v>0</v>
      </c>
      <c r="U53" s="110">
        <v>997920</v>
      </c>
      <c r="V53" s="110">
        <v>0</v>
      </c>
      <c r="W53" s="110">
        <v>997920</v>
      </c>
      <c r="X53" s="110">
        <v>0</v>
      </c>
      <c r="Y53" s="110">
        <v>997920</v>
      </c>
      <c r="Z53" s="110">
        <v>0</v>
      </c>
      <c r="AA53" s="110">
        <v>997920</v>
      </c>
      <c r="AB53" s="110">
        <v>0</v>
      </c>
      <c r="AC53" s="110">
        <v>997920</v>
      </c>
      <c r="AD53" s="110">
        <v>0</v>
      </c>
      <c r="AE53" s="110">
        <v>997920</v>
      </c>
      <c r="AF53" s="110">
        <v>0</v>
      </c>
      <c r="AG53" s="110">
        <v>997920</v>
      </c>
      <c r="AH53" s="110">
        <v>0</v>
      </c>
      <c r="AI53" s="110">
        <v>997920</v>
      </c>
      <c r="AJ53" s="110">
        <v>0</v>
      </c>
      <c r="AK53" s="110">
        <v>0</v>
      </c>
      <c r="AL53" s="110">
        <v>997920</v>
      </c>
      <c r="AM53" s="110">
        <v>0</v>
      </c>
      <c r="AN53" s="110">
        <v>0</v>
      </c>
      <c r="AO53" s="110">
        <v>997920</v>
      </c>
      <c r="AP53" s="110">
        <v>0</v>
      </c>
      <c r="AQ53" s="110">
        <v>997920</v>
      </c>
      <c r="AR53" s="110">
        <v>0</v>
      </c>
      <c r="AS53" s="110">
        <v>997920</v>
      </c>
      <c r="AT53" s="110">
        <v>0</v>
      </c>
      <c r="AU53" s="110">
        <v>997920</v>
      </c>
      <c r="AV53" s="110">
        <v>0</v>
      </c>
      <c r="AW53" s="110">
        <v>997920</v>
      </c>
      <c r="AX53" s="110">
        <v>0</v>
      </c>
      <c r="AY53" s="110">
        <v>997920</v>
      </c>
      <c r="AZ53" s="100">
        <f>SUM($D$53:$AY$53)</f>
        <v>21954240</v>
      </c>
    </row>
    <row r="54" spans="1:52">
      <c r="A54" s="125"/>
      <c r="B54" s="140" t="s">
        <v>351</v>
      </c>
      <c r="C54" s="125"/>
      <c r="D54" s="125">
        <v>426495.36005174281</v>
      </c>
      <c r="E54" s="125">
        <v>0</v>
      </c>
      <c r="F54" s="125">
        <v>628699.50000000012</v>
      </c>
      <c r="G54" s="125">
        <v>622687.88190347538</v>
      </c>
      <c r="H54" s="125">
        <v>82147.881903475354</v>
      </c>
      <c r="I54" s="125">
        <v>622687.88190347538</v>
      </c>
      <c r="J54" s="125">
        <v>82147.881903475354</v>
      </c>
      <c r="K54" s="125">
        <v>622687.88190347538</v>
      </c>
      <c r="L54" s="125">
        <v>82147.881903475354</v>
      </c>
      <c r="M54" s="125">
        <v>622687.88190347538</v>
      </c>
      <c r="N54" s="125">
        <v>82147.881903475354</v>
      </c>
      <c r="O54" s="125">
        <v>622687.88190347538</v>
      </c>
      <c r="P54" s="125">
        <v>0</v>
      </c>
      <c r="Q54" s="125">
        <v>628699.50000000012</v>
      </c>
      <c r="R54" s="125">
        <v>622687.88190347538</v>
      </c>
      <c r="S54" s="125">
        <v>82147.881903475354</v>
      </c>
      <c r="T54" s="125">
        <v>0</v>
      </c>
      <c r="U54" s="125">
        <v>628699.50000000012</v>
      </c>
      <c r="V54" s="125">
        <v>622687.88190347538</v>
      </c>
      <c r="W54" s="125">
        <v>82147.881903475354</v>
      </c>
      <c r="X54" s="125">
        <v>0</v>
      </c>
      <c r="Y54" s="125">
        <v>628699.50000000012</v>
      </c>
      <c r="Z54" s="125">
        <v>622687.88190347538</v>
      </c>
      <c r="AA54" s="125">
        <v>82147.881903475354</v>
      </c>
      <c r="AB54" s="125">
        <v>622687.88190347538</v>
      </c>
      <c r="AC54" s="125">
        <v>82147.881903475354</v>
      </c>
      <c r="AD54" s="125">
        <v>622687.88190347538</v>
      </c>
      <c r="AE54" s="125">
        <v>82147.881903475354</v>
      </c>
      <c r="AF54" s="125">
        <v>622687.88190347538</v>
      </c>
      <c r="AG54" s="125">
        <v>82147.881903475354</v>
      </c>
      <c r="AH54" s="125">
        <v>622687.88190347538</v>
      </c>
      <c r="AI54" s="125">
        <v>82147.881903475354</v>
      </c>
      <c r="AJ54" s="125">
        <v>622687.88190347538</v>
      </c>
      <c r="AK54" s="125">
        <v>0</v>
      </c>
      <c r="AL54" s="125">
        <v>628699.50000000012</v>
      </c>
      <c r="AM54" s="125">
        <v>622687.88190347538</v>
      </c>
      <c r="AN54" s="125">
        <v>0</v>
      </c>
      <c r="AO54" s="125">
        <v>628699.50000000012</v>
      </c>
      <c r="AP54" s="125">
        <v>622687.88190347538</v>
      </c>
      <c r="AQ54" s="125">
        <v>82147.881903475354</v>
      </c>
      <c r="AR54" s="125">
        <v>622687.88190347538</v>
      </c>
      <c r="AS54" s="125">
        <v>82147.881903475354</v>
      </c>
      <c r="AT54" s="125">
        <v>622687.88190347538</v>
      </c>
      <c r="AU54" s="125">
        <v>82147.881903475354</v>
      </c>
      <c r="AV54" s="125">
        <v>622687.88190347538</v>
      </c>
      <c r="AW54" s="125">
        <v>82147.881903475354</v>
      </c>
      <c r="AX54" s="125">
        <v>0</v>
      </c>
      <c r="AY54" s="125">
        <v>628699.50000000012</v>
      </c>
      <c r="AZ54" s="100">
        <f>SUM($D$54:$AY$54)</f>
        <v>17267991.962866426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4">
      <c r="A1" s="102" t="s">
        <v>284</v>
      </c>
    </row>
    <row r="2" spans="1:54">
      <c r="A2" s="100" t="s">
        <v>285</v>
      </c>
      <c r="B2" s="107" t="s">
        <v>22</v>
      </c>
    </row>
    <row r="3" spans="1:54">
      <c r="A3" s="100" t="s">
        <v>286</v>
      </c>
      <c r="B3" s="108">
        <v>40000</v>
      </c>
      <c r="C3" s="109"/>
    </row>
    <row r="4" spans="1:54">
      <c r="B4" s="110"/>
      <c r="C4" s="110"/>
    </row>
    <row r="5" spans="1:54">
      <c r="C5" s="111" t="s">
        <v>287</v>
      </c>
    </row>
    <row r="6" spans="1:54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4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4">
      <c r="A8" s="102" t="s">
        <v>292</v>
      </c>
      <c r="B8" s="114"/>
      <c r="AY8" s="110"/>
    </row>
    <row r="9" spans="1:54">
      <c r="A9" s="115" t="s">
        <v>125</v>
      </c>
      <c r="B9" s="116">
        <v>1</v>
      </c>
      <c r="C9" s="117" t="s">
        <v>293</v>
      </c>
      <c r="D9" s="117">
        <v>4578.989669510006</v>
      </c>
      <c r="E9" s="117">
        <v>4578.989669510006</v>
      </c>
      <c r="F9" s="117">
        <v>4578.989669510006</v>
      </c>
      <c r="G9" s="117">
        <v>4578.989669510006</v>
      </c>
      <c r="H9" s="117">
        <v>3778.8735562965867</v>
      </c>
      <c r="I9" s="117">
        <v>4578.989669510006</v>
      </c>
      <c r="J9" s="117">
        <v>2700.1850308949124</v>
      </c>
      <c r="K9" s="117">
        <v>4578.989669510006</v>
      </c>
      <c r="L9" s="117">
        <v>4578.989669510006</v>
      </c>
      <c r="M9" s="117">
        <v>4578.989669510006</v>
      </c>
      <c r="N9" s="117">
        <v>4578.989669510006</v>
      </c>
      <c r="O9" s="117">
        <v>4578.989669510006</v>
      </c>
      <c r="P9" s="117">
        <v>4578.989669510006</v>
      </c>
      <c r="Q9" s="117">
        <v>4578.989669510006</v>
      </c>
      <c r="R9" s="117">
        <v>4578.989669510006</v>
      </c>
      <c r="S9" s="117">
        <v>4578.989669510006</v>
      </c>
      <c r="T9" s="117">
        <v>4578.989669510006</v>
      </c>
      <c r="U9" s="117">
        <v>4578.989669510006</v>
      </c>
      <c r="V9" s="117">
        <v>4578.989669510006</v>
      </c>
      <c r="W9" s="117">
        <v>4578.989669510006</v>
      </c>
      <c r="X9" s="117">
        <v>4578.989669510006</v>
      </c>
      <c r="Y9" s="117">
        <v>4578.989669510006</v>
      </c>
      <c r="Z9" s="117">
        <v>4578.989669510006</v>
      </c>
      <c r="AA9" s="117">
        <v>4578.989669510006</v>
      </c>
      <c r="AB9" s="117">
        <v>4578.989669510006</v>
      </c>
      <c r="AC9" s="117">
        <v>4578.989669510006</v>
      </c>
      <c r="AD9" s="117">
        <v>4578.989669510006</v>
      </c>
      <c r="AE9" s="117">
        <v>4578.989669510006</v>
      </c>
      <c r="AF9" s="117">
        <v>4578.989669510006</v>
      </c>
      <c r="AG9" s="117">
        <v>4578.989669510006</v>
      </c>
      <c r="AH9" s="117">
        <v>4578.989669510006</v>
      </c>
      <c r="AI9" s="117">
        <v>4578.989669510006</v>
      </c>
      <c r="AJ9" s="117">
        <v>2719.9294049408518</v>
      </c>
      <c r="AK9" s="117">
        <v>4578.989669510006</v>
      </c>
      <c r="AL9" s="117">
        <v>4578.989669510006</v>
      </c>
      <c r="AM9" s="117">
        <v>4578.989669510006</v>
      </c>
      <c r="AN9" s="117">
        <v>4578.989669510006</v>
      </c>
      <c r="AO9" s="117">
        <v>4578.989669510006</v>
      </c>
      <c r="AP9" s="117">
        <v>4578.989669510006</v>
      </c>
      <c r="AQ9" s="117">
        <v>3883.9778186083204</v>
      </c>
      <c r="AR9" s="117">
        <v>3886.7475140551428</v>
      </c>
      <c r="AS9" s="117">
        <v>3889.498477784427</v>
      </c>
      <c r="AT9" s="117">
        <v>3892.2302658896087</v>
      </c>
      <c r="AU9" s="117">
        <v>3894.9424376364159</v>
      </c>
      <c r="AV9" s="117">
        <v>3897.6345555419725</v>
      </c>
      <c r="AW9" s="117">
        <v>2728.9801063768314</v>
      </c>
      <c r="AX9" s="117">
        <v>4578.989669510006</v>
      </c>
      <c r="AY9" s="117">
        <v>4578.989669510006</v>
      </c>
    </row>
    <row r="10" spans="1:54">
      <c r="A10" s="118" t="s">
        <v>133</v>
      </c>
      <c r="B10" s="119">
        <v>1</v>
      </c>
      <c r="C10" s="106" t="s">
        <v>293</v>
      </c>
      <c r="D10" s="100">
        <v>2532</v>
      </c>
      <c r="E10" s="100">
        <v>120</v>
      </c>
      <c r="F10" s="100">
        <v>219.04469075989707</v>
      </c>
      <c r="G10" s="100">
        <v>140.09322600000002</v>
      </c>
      <c r="H10" s="100">
        <v>140.09322600000002</v>
      </c>
      <c r="I10" s="100">
        <v>219.04469075989707</v>
      </c>
      <c r="J10" s="100">
        <v>140.09322600000002</v>
      </c>
      <c r="K10" s="100">
        <v>219.04469075989707</v>
      </c>
      <c r="L10" s="100">
        <v>153.81618704038357</v>
      </c>
      <c r="M10" s="100">
        <v>219.04469075989707</v>
      </c>
      <c r="N10" s="100">
        <v>78.95146475989705</v>
      </c>
      <c r="O10" s="100">
        <v>219.04469075989707</v>
      </c>
      <c r="P10" s="100">
        <v>78.95146475989705</v>
      </c>
      <c r="Q10" s="100">
        <v>198.95146475989705</v>
      </c>
      <c r="R10" s="100">
        <v>140.09322600000002</v>
      </c>
      <c r="S10" s="100">
        <v>120</v>
      </c>
      <c r="T10" s="100">
        <v>219.04469075989707</v>
      </c>
      <c r="U10" s="100">
        <v>140.09322600000002</v>
      </c>
      <c r="V10" s="100">
        <v>219.04469075989707</v>
      </c>
      <c r="W10" s="100">
        <v>120</v>
      </c>
      <c r="X10" s="100">
        <v>78.95146475989705</v>
      </c>
      <c r="Y10" s="100">
        <v>140.09322600000002</v>
      </c>
      <c r="Z10" s="100">
        <v>78.95146475989705</v>
      </c>
      <c r="AA10" s="100">
        <v>219.04469075989707</v>
      </c>
      <c r="AB10" s="100">
        <v>219.04469075989707</v>
      </c>
      <c r="AC10" s="100">
        <v>219.04469075989707</v>
      </c>
      <c r="AD10" s="100">
        <v>219.04469075989707</v>
      </c>
      <c r="AE10" s="100">
        <v>219.04469075989707</v>
      </c>
      <c r="AF10" s="100">
        <v>219.04469075989707</v>
      </c>
      <c r="AG10" s="100">
        <v>140.09322600000002</v>
      </c>
      <c r="AH10" s="100">
        <v>78.95146475989705</v>
      </c>
      <c r="AI10" s="100">
        <v>219.04469075989707</v>
      </c>
      <c r="AJ10" s="100">
        <v>219.04469075989707</v>
      </c>
      <c r="AK10" s="100">
        <v>198.95146475989705</v>
      </c>
      <c r="AL10" s="100">
        <v>154.56540191732967</v>
      </c>
      <c r="AM10" s="100">
        <v>78.95146475989705</v>
      </c>
      <c r="AN10" s="100">
        <v>140.09322600000002</v>
      </c>
      <c r="AO10" s="100">
        <v>219.04469075989707</v>
      </c>
      <c r="AP10" s="100">
        <v>198.95146475989705</v>
      </c>
      <c r="AQ10" s="100">
        <v>219.04469075989707</v>
      </c>
      <c r="AR10" s="100">
        <v>219.04469075989707</v>
      </c>
      <c r="AS10" s="100">
        <v>58.642853953310514</v>
      </c>
      <c r="AT10" s="100">
        <v>178.74795209562393</v>
      </c>
      <c r="AU10" s="100">
        <v>0</v>
      </c>
      <c r="AV10" s="100">
        <v>198.95146475989705</v>
      </c>
      <c r="AW10" s="100">
        <v>59.058914532226915</v>
      </c>
      <c r="AX10" s="100">
        <v>179.16106893735736</v>
      </c>
      <c r="AY10" s="100">
        <v>14.815611477598909</v>
      </c>
      <c r="AZ10" s="100">
        <v>198.95146475989705</v>
      </c>
    </row>
    <row r="11" spans="1:54">
      <c r="B11" s="119">
        <v>2</v>
      </c>
      <c r="C11" s="106" t="s">
        <v>293</v>
      </c>
      <c r="D11" s="100">
        <v>102</v>
      </c>
      <c r="E11" s="100">
        <v>671.09780917944227</v>
      </c>
      <c r="F11" s="100">
        <v>84.580584000000016</v>
      </c>
      <c r="I11" s="100">
        <v>0</v>
      </c>
      <c r="K11" s="100">
        <v>54.654594980340434</v>
      </c>
      <c r="N11" s="100">
        <v>0</v>
      </c>
      <c r="O11" s="100">
        <v>140.09322600000002</v>
      </c>
      <c r="Q11" s="100">
        <v>140.09322600000002</v>
      </c>
      <c r="R11" s="100">
        <v>0</v>
      </c>
      <c r="S11" s="100">
        <v>78.95146475989705</v>
      </c>
      <c r="U11" s="100">
        <v>0</v>
      </c>
      <c r="V11" s="100">
        <v>78.95146475989705</v>
      </c>
      <c r="Y11" s="100">
        <v>140.09322600000002</v>
      </c>
      <c r="Z11" s="100">
        <v>0</v>
      </c>
      <c r="AA11" s="100">
        <v>0</v>
      </c>
      <c r="AB11" s="100">
        <v>0</v>
      </c>
      <c r="AC11" s="100">
        <v>0</v>
      </c>
      <c r="AF11" s="100">
        <v>0</v>
      </c>
      <c r="AI11" s="100">
        <v>140.09322600000002</v>
      </c>
      <c r="AL11" s="100">
        <v>20.093226000000016</v>
      </c>
      <c r="AN11" s="100">
        <v>0</v>
      </c>
      <c r="AO11" s="100">
        <v>78.95146475989705</v>
      </c>
      <c r="AR11" s="100">
        <v>0</v>
      </c>
      <c r="AS11" s="100">
        <v>0</v>
      </c>
      <c r="AT11" s="100">
        <v>140.09322600000002</v>
      </c>
      <c r="AU11" s="100">
        <v>0</v>
      </c>
      <c r="AV11" s="100">
        <v>0</v>
      </c>
      <c r="AW11" s="100">
        <v>20.093226000000016</v>
      </c>
      <c r="AX11" s="100">
        <v>140.09322600000002</v>
      </c>
      <c r="AY11" s="100">
        <v>20.093226000000016</v>
      </c>
      <c r="AZ11" s="100">
        <v>140.09322600000002</v>
      </c>
      <c r="BA11" s="100">
        <v>0</v>
      </c>
    </row>
    <row r="12" spans="1:54">
      <c r="B12" s="120">
        <v>3</v>
      </c>
      <c r="C12" s="106" t="s">
        <v>293</v>
      </c>
      <c r="F12" s="100">
        <v>0</v>
      </c>
      <c r="I12" s="100">
        <v>78.95146475989705</v>
      </c>
      <c r="J12" s="100">
        <v>0</v>
      </c>
      <c r="S12" s="100">
        <v>20.093226000000016</v>
      </c>
      <c r="U12" s="100">
        <v>20.093226000000016</v>
      </c>
      <c r="Y12" s="100">
        <v>20.093226000000016</v>
      </c>
      <c r="AA12" s="100">
        <v>78.95146475989705</v>
      </c>
      <c r="AB12" s="100">
        <v>140.09322600000002</v>
      </c>
      <c r="AI12" s="100">
        <v>78.95146475989705</v>
      </c>
      <c r="AR12" s="100">
        <v>20.093226000000016</v>
      </c>
      <c r="AV12" s="100">
        <v>20.093226000000016</v>
      </c>
      <c r="AW12" s="100">
        <v>140.09322600000002</v>
      </c>
      <c r="BB12" s="100">
        <v>20.093226000000016</v>
      </c>
    </row>
    <row r="13" spans="1:54">
      <c r="B13" s="120">
        <v>4</v>
      </c>
      <c r="C13" s="106" t="s">
        <v>293</v>
      </c>
    </row>
    <row r="14" spans="1:54">
      <c r="A14" s="115" t="s">
        <v>134</v>
      </c>
      <c r="B14" s="121">
        <v>1</v>
      </c>
      <c r="C14" s="117" t="s">
        <v>293</v>
      </c>
      <c r="D14" s="117">
        <v>4619.4940083967103</v>
      </c>
      <c r="E14" s="117">
        <f t="shared" ref="E14:AZ14" si="0">D$172*SUM(D$122:D$169)</f>
        <v>3297.3493629945615</v>
      </c>
      <c r="F14" s="117">
        <f t="shared" si="0"/>
        <v>2482.0913693645443</v>
      </c>
      <c r="G14" s="117">
        <f t="shared" si="0"/>
        <v>1930.1170201202383</v>
      </c>
      <c r="H14" s="117">
        <f t="shared" si="0"/>
        <v>1571.389213540162</v>
      </c>
      <c r="I14" s="117">
        <f t="shared" si="0"/>
        <v>1328.4285760054684</v>
      </c>
      <c r="J14" s="117">
        <f t="shared" si="0"/>
        <v>1166.9418045797202</v>
      </c>
      <c r="K14" s="117">
        <f t="shared" si="0"/>
        <v>1044.4656009415735</v>
      </c>
      <c r="L14" s="117">
        <f t="shared" si="0"/>
        <v>1002.8463549856107</v>
      </c>
      <c r="M14" s="117">
        <f t="shared" si="0"/>
        <v>931.36488426186088</v>
      </c>
      <c r="N14" s="117">
        <f t="shared" si="0"/>
        <v>877.39072896099719</v>
      </c>
      <c r="O14" s="117">
        <f t="shared" si="0"/>
        <v>839.84542573634462</v>
      </c>
      <c r="P14" s="117">
        <f t="shared" si="0"/>
        <v>857.9113046725937</v>
      </c>
      <c r="Q14" s="117">
        <f t="shared" si="0"/>
        <v>804.99496039837697</v>
      </c>
      <c r="R14" s="117">
        <f t="shared" si="0"/>
        <v>800.80975584662531</v>
      </c>
      <c r="S14" s="117">
        <f t="shared" si="0"/>
        <v>774.93361175307314</v>
      </c>
      <c r="T14" s="117">
        <f t="shared" si="0"/>
        <v>768.29803216887967</v>
      </c>
      <c r="U14" s="117">
        <f t="shared" si="0"/>
        <v>758.76442295325307</v>
      </c>
      <c r="V14" s="117">
        <f t="shared" si="0"/>
        <v>787.44752184034598</v>
      </c>
      <c r="W14" s="117">
        <f t="shared" si="0"/>
        <v>793.14622675207715</v>
      </c>
      <c r="X14" s="117">
        <f t="shared" si="0"/>
        <v>795.05259687634293</v>
      </c>
      <c r="Y14" s="117">
        <f t="shared" si="0"/>
        <v>812.25922335816335</v>
      </c>
      <c r="Z14" s="117">
        <f t="shared" si="0"/>
        <v>803.66768935718596</v>
      </c>
      <c r="AA14" s="117">
        <f t="shared" si="0"/>
        <v>787.71843620503807</v>
      </c>
      <c r="AB14" s="117">
        <f t="shared" si="0"/>
        <v>800.41992338602245</v>
      </c>
      <c r="AC14" s="117">
        <f t="shared" si="0"/>
        <v>794.21146668409051</v>
      </c>
      <c r="AD14" s="117">
        <f t="shared" si="0"/>
        <v>787.98049529493517</v>
      </c>
      <c r="AE14" s="117">
        <f t="shared" si="0"/>
        <v>785.3804318073378</v>
      </c>
      <c r="AF14" s="117">
        <f t="shared" si="0"/>
        <v>776.40104355115079</v>
      </c>
      <c r="AG14" s="117">
        <f t="shared" si="0"/>
        <v>766.56754365557822</v>
      </c>
      <c r="AH14" s="117">
        <f t="shared" si="0"/>
        <v>769.58116760821326</v>
      </c>
      <c r="AI14" s="117">
        <f t="shared" si="0"/>
        <v>784.1829265917529</v>
      </c>
      <c r="AJ14" s="117">
        <f t="shared" si="0"/>
        <v>787.92695592828409</v>
      </c>
      <c r="AK14" s="117">
        <f t="shared" si="0"/>
        <v>785.07864114352742</v>
      </c>
      <c r="AL14" s="117">
        <f t="shared" si="0"/>
        <v>804.58169415077589</v>
      </c>
      <c r="AM14" s="117">
        <f t="shared" si="0"/>
        <v>817.26596895313867</v>
      </c>
      <c r="AN14" s="117">
        <f t="shared" si="0"/>
        <v>810.2512603439028</v>
      </c>
      <c r="AO14" s="117">
        <f t="shared" si="0"/>
        <v>825.1046416550447</v>
      </c>
      <c r="AP14" s="117">
        <f t="shared" si="0"/>
        <v>841.57418388948486</v>
      </c>
      <c r="AQ14" s="117">
        <f t="shared" si="0"/>
        <v>805.31712501953029</v>
      </c>
      <c r="AR14" s="117">
        <f t="shared" si="0"/>
        <v>828.10578232718797</v>
      </c>
      <c r="AS14" s="117">
        <f t="shared" si="0"/>
        <v>809.62411334396722</v>
      </c>
      <c r="AT14" s="117">
        <f t="shared" si="0"/>
        <v>807.42959804657187</v>
      </c>
      <c r="AU14" s="117">
        <f t="shared" si="0"/>
        <v>803.20319582543527</v>
      </c>
      <c r="AV14" s="117">
        <f t="shared" si="0"/>
        <v>805.26674991482912</v>
      </c>
      <c r="AW14" s="117">
        <f t="shared" si="0"/>
        <v>807.80663377753069</v>
      </c>
      <c r="AX14" s="117">
        <f t="shared" si="0"/>
        <v>813.08993320563422</v>
      </c>
      <c r="AY14" s="117">
        <f t="shared" si="0"/>
        <v>800.21122173964523</v>
      </c>
      <c r="AZ14" s="110">
        <f t="shared" si="0"/>
        <v>782.68964261651502</v>
      </c>
      <c r="BA14" s="107">
        <f>SUM($E14:$AZ14)</f>
        <v>46016.486464133122</v>
      </c>
    </row>
    <row r="15" spans="1:54">
      <c r="A15" s="122" t="s">
        <v>123</v>
      </c>
      <c r="B15" s="123">
        <v>1</v>
      </c>
      <c r="C15" s="124" t="s">
        <v>293</v>
      </c>
      <c r="D15" s="124">
        <v>1269.9289161901002</v>
      </c>
      <c r="E15" s="124">
        <v>1269.9289161901002</v>
      </c>
      <c r="F15" s="124">
        <v>1269.9289161901002</v>
      </c>
      <c r="G15" s="124">
        <v>1269.9289161901002</v>
      </c>
      <c r="H15" s="124">
        <v>1269.9289161901002</v>
      </c>
      <c r="I15" s="124">
        <v>1269.9289161901002</v>
      </c>
      <c r="J15" s="124">
        <v>1269.9289161901002</v>
      </c>
      <c r="K15" s="124">
        <v>1269.9289161901002</v>
      </c>
      <c r="L15" s="124">
        <v>1269.9289161901002</v>
      </c>
      <c r="M15" s="124">
        <v>1269.9289161901002</v>
      </c>
      <c r="N15" s="124">
        <v>1269.9289161901002</v>
      </c>
      <c r="O15" s="124">
        <v>1269.9289161901002</v>
      </c>
      <c r="P15" s="124">
        <v>1269.9289161901002</v>
      </c>
      <c r="Q15" s="124">
        <v>1269.9289161901002</v>
      </c>
      <c r="R15" s="124">
        <v>1269.9289161901002</v>
      </c>
      <c r="S15" s="124">
        <v>1269.9289161901002</v>
      </c>
      <c r="T15" s="124">
        <v>1269.9289161901002</v>
      </c>
      <c r="U15" s="124">
        <v>1269.9289161901002</v>
      </c>
      <c r="V15" s="124">
        <v>1269.9289161901002</v>
      </c>
      <c r="W15" s="124">
        <v>1269.9289161901002</v>
      </c>
      <c r="X15" s="124">
        <v>1269.9289161901002</v>
      </c>
      <c r="Y15" s="124">
        <v>1269.9289161901002</v>
      </c>
      <c r="Z15" s="124">
        <v>1269.9289161901002</v>
      </c>
      <c r="AA15" s="124">
        <v>1269.9289161901002</v>
      </c>
      <c r="AB15" s="124">
        <v>1269.9289161901002</v>
      </c>
      <c r="AC15" s="124">
        <v>1269.9289161901002</v>
      </c>
      <c r="AD15" s="124">
        <v>1269.9289161901002</v>
      </c>
      <c r="AE15" s="124">
        <v>1269.9289161901002</v>
      </c>
      <c r="AF15" s="124">
        <v>1269.9289161901002</v>
      </c>
      <c r="AG15" s="124">
        <v>1269.9289161901002</v>
      </c>
      <c r="AH15" s="124">
        <v>1269.9289161901002</v>
      </c>
      <c r="AI15" s="124">
        <v>1269.9289161901002</v>
      </c>
      <c r="AJ15" s="124">
        <v>1269.9289161901002</v>
      </c>
      <c r="AK15" s="124">
        <v>1269.9289161901002</v>
      </c>
      <c r="AL15" s="124">
        <v>1269.9289161901002</v>
      </c>
      <c r="AM15" s="124">
        <v>1269.9289161901002</v>
      </c>
      <c r="AN15" s="124">
        <v>1269.9289161901002</v>
      </c>
      <c r="AO15" s="124">
        <v>1269.9289161901002</v>
      </c>
      <c r="AP15" s="124">
        <v>1269.9289161901002</v>
      </c>
      <c r="AQ15" s="124">
        <v>1269.9289161901002</v>
      </c>
      <c r="AR15" s="124">
        <v>1269.9289161901002</v>
      </c>
      <c r="AS15" s="124">
        <v>1269.9289161901002</v>
      </c>
      <c r="AT15" s="124">
        <v>1269.9289161901002</v>
      </c>
      <c r="AU15" s="124">
        <v>1269.9289161901002</v>
      </c>
      <c r="AV15" s="124">
        <v>1269.9289161901002</v>
      </c>
      <c r="AW15" s="124">
        <v>1269.9289161901002</v>
      </c>
      <c r="AX15" s="124">
        <v>1269.9289161901002</v>
      </c>
      <c r="AY15" s="124">
        <v>1269.9289161901002</v>
      </c>
      <c r="AZ15" s="100">
        <v>0</v>
      </c>
    </row>
    <row r="16" spans="1:54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/>
      <c r="H16" s="110"/>
      <c r="I16" s="110">
        <v>0</v>
      </c>
      <c r="J16" s="110"/>
      <c r="K16" s="110">
        <v>0</v>
      </c>
      <c r="L16" s="110"/>
      <c r="M16" s="110"/>
      <c r="N16" s="110">
        <v>0</v>
      </c>
      <c r="O16" s="110">
        <v>0</v>
      </c>
      <c r="P16" s="110"/>
      <c r="Q16" s="110">
        <v>0</v>
      </c>
      <c r="R16" s="110">
        <v>0</v>
      </c>
      <c r="S16" s="110">
        <v>0</v>
      </c>
      <c r="T16" s="110"/>
      <c r="U16" s="110">
        <v>0</v>
      </c>
      <c r="V16" s="110">
        <v>0</v>
      </c>
      <c r="W16" s="110"/>
      <c r="X16" s="110"/>
      <c r="Y16" s="110">
        <v>0</v>
      </c>
      <c r="Z16" s="110">
        <v>0</v>
      </c>
      <c r="AA16" s="110">
        <v>0</v>
      </c>
      <c r="AB16" s="110">
        <v>0</v>
      </c>
      <c r="AC16" s="110">
        <v>0</v>
      </c>
      <c r="AD16" s="110"/>
      <c r="AE16" s="110"/>
      <c r="AF16" s="110">
        <v>0</v>
      </c>
      <c r="AG16" s="110"/>
      <c r="AH16" s="110"/>
      <c r="AI16" s="110">
        <v>0</v>
      </c>
      <c r="AJ16" s="110"/>
      <c r="AK16" s="110"/>
      <c r="AL16" s="110">
        <v>0</v>
      </c>
      <c r="AM16" s="110"/>
      <c r="AN16" s="110">
        <v>0</v>
      </c>
      <c r="AO16" s="110">
        <v>0</v>
      </c>
      <c r="AP16" s="110"/>
      <c r="AQ16" s="110"/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10">
        <v>0</v>
      </c>
      <c r="AZ16" s="100">
        <v>0</v>
      </c>
      <c r="BA16" s="100">
        <v>0</v>
      </c>
    </row>
    <row r="17" spans="1:54">
      <c r="A17" s="110"/>
      <c r="B17" s="119">
        <v>3</v>
      </c>
      <c r="C17" s="109" t="s">
        <v>293</v>
      </c>
      <c r="D17" s="106"/>
      <c r="E17" s="110"/>
      <c r="F17" s="110">
        <v>0</v>
      </c>
      <c r="G17" s="110"/>
      <c r="H17" s="110"/>
      <c r="I17" s="110">
        <v>0</v>
      </c>
      <c r="J17" s="110">
        <v>0</v>
      </c>
      <c r="K17" s="110"/>
      <c r="L17" s="110"/>
      <c r="M17" s="110"/>
      <c r="N17" s="110"/>
      <c r="O17" s="110"/>
      <c r="P17" s="110"/>
      <c r="Q17" s="110"/>
      <c r="R17" s="110"/>
      <c r="S17" s="110">
        <v>0</v>
      </c>
      <c r="T17" s="110"/>
      <c r="U17" s="110">
        <v>0</v>
      </c>
      <c r="V17" s="110"/>
      <c r="W17" s="110"/>
      <c r="X17" s="110"/>
      <c r="Y17" s="110">
        <v>0</v>
      </c>
      <c r="Z17" s="110"/>
      <c r="AA17" s="110">
        <v>0</v>
      </c>
      <c r="AB17" s="110">
        <v>0</v>
      </c>
      <c r="AC17" s="110"/>
      <c r="AD17" s="110"/>
      <c r="AE17" s="110"/>
      <c r="AF17" s="110"/>
      <c r="AG17" s="110"/>
      <c r="AH17" s="110"/>
      <c r="AI17" s="110">
        <v>0</v>
      </c>
      <c r="AJ17" s="110"/>
      <c r="AK17" s="110"/>
      <c r="AL17" s="110"/>
      <c r="AM17" s="110"/>
      <c r="AN17" s="110"/>
      <c r="AO17" s="110"/>
      <c r="AP17" s="110"/>
      <c r="AQ17" s="110"/>
      <c r="AR17" s="110">
        <v>0</v>
      </c>
      <c r="AS17" s="110"/>
      <c r="AT17" s="110"/>
      <c r="AU17" s="110"/>
      <c r="AV17" s="110">
        <v>0</v>
      </c>
      <c r="AW17" s="110">
        <v>0</v>
      </c>
      <c r="AX17" s="110"/>
      <c r="AY17" s="110"/>
      <c r="BB17" s="100">
        <v>0</v>
      </c>
    </row>
    <row r="18" spans="1:54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4">
      <c r="A20" s="102" t="s">
        <v>294</v>
      </c>
    </row>
    <row r="21" spans="1:54">
      <c r="A21" s="126" t="s">
        <v>125</v>
      </c>
      <c r="B21" s="123">
        <v>1</v>
      </c>
      <c r="C21" s="124" t="s">
        <v>293</v>
      </c>
      <c r="D21" s="124">
        <v>4578.989669510006</v>
      </c>
      <c r="E21" s="124">
        <v>4292.0163948795453</v>
      </c>
      <c r="F21" s="124">
        <v>3745.5705858295332</v>
      </c>
      <c r="G21" s="124">
        <v>1907.6697435894334</v>
      </c>
      <c r="H21" s="124">
        <v>147.98441005333348</v>
      </c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4">
      <c r="A22" s="109"/>
      <c r="B22" s="120">
        <v>2</v>
      </c>
      <c r="C22" s="110" t="s">
        <v>293</v>
      </c>
      <c r="D22" s="110">
        <v>0</v>
      </c>
      <c r="E22" s="110">
        <v>0</v>
      </c>
      <c r="F22" s="110">
        <v>0</v>
      </c>
      <c r="G22" s="110">
        <v>330.4190836804728</v>
      </c>
      <c r="H22" s="110">
        <v>1993.3199259205726</v>
      </c>
      <c r="I22" s="110">
        <v>1889.7447553711061</v>
      </c>
      <c r="J22" s="110">
        <v>421.66012269866542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4">
      <c r="A23" s="109"/>
      <c r="B23" s="127">
        <v>3</v>
      </c>
      <c r="C23" s="110" t="s">
        <v>293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574.14439087214691</v>
      </c>
      <c r="K23" s="110">
        <v>2301.6331091909697</v>
      </c>
      <c r="L23" s="110">
        <v>921.11318458896233</v>
      </c>
      <c r="M23" s="110">
        <v>292.91866947172957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4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751.6964376203714</v>
      </c>
      <c r="M24" s="125">
        <v>1141.0718463059502</v>
      </c>
      <c r="N24" s="125">
        <v>1949.8800713126591</v>
      </c>
      <c r="O24" s="125">
        <v>1172.2728624109845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4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4">
      <c r="A26" s="109"/>
      <c r="B26" s="119">
        <v>2</v>
      </c>
      <c r="C26" s="109" t="s">
        <v>293</v>
      </c>
      <c r="D26" s="110">
        <v>11.879277545903586</v>
      </c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4">
      <c r="A27" s="109"/>
      <c r="B27" s="120">
        <v>3</v>
      </c>
      <c r="C27" s="109" t="s">
        <v>293</v>
      </c>
      <c r="D27" s="110">
        <v>0</v>
      </c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4">
      <c r="A28" s="109"/>
      <c r="B28" s="120">
        <v>4</v>
      </c>
      <c r="C28" s="109" t="s">
        <v>293</v>
      </c>
      <c r="D28" s="110">
        <v>0</v>
      </c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4">
      <c r="A29" s="109"/>
      <c r="B29" s="127">
        <v>5</v>
      </c>
      <c r="C29" s="109" t="s">
        <v>293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4">
      <c r="A30" s="109"/>
      <c r="B30" s="127">
        <v>6</v>
      </c>
      <c r="C30" s="109" t="s">
        <v>293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4">
      <c r="A31" s="109"/>
      <c r="B31" s="130">
        <v>7</v>
      </c>
      <c r="C31" s="109" t="s">
        <v>293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4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>
        <v>388.0618723605582</v>
      </c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>
        <v>1280.9877662836461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>
        <v>0</v>
      </c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>
        <v>0</v>
      </c>
      <c r="E41" s="106">
        <v>0</v>
      </c>
      <c r="F41" s="106">
        <v>0</v>
      </c>
      <c r="G41" s="106">
        <v>913.92298443020491</v>
      </c>
      <c r="H41" s="106">
        <v>180.84295494529371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>
        <v>0</v>
      </c>
      <c r="E42" s="106">
        <v>0</v>
      </c>
      <c r="F42" s="106">
        <v>0</v>
      </c>
      <c r="G42" s="106">
        <v>0</v>
      </c>
      <c r="H42" s="106">
        <v>744.28264585469333</v>
      </c>
      <c r="I42" s="106">
        <v>2344.7492513192519</v>
      </c>
      <c r="J42" s="106">
        <v>428.25978435202438</v>
      </c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725.21505760294463</v>
      </c>
      <c r="K43" s="106">
        <v>2353.8561149536881</v>
      </c>
      <c r="L43" s="106">
        <v>1576.9777348852858</v>
      </c>
      <c r="M43" s="106">
        <v>294.93387640279616</v>
      </c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811.80115061386255</v>
      </c>
      <c r="M44" s="106">
        <v>2428.4427730313596</v>
      </c>
      <c r="N44" s="106">
        <v>1959.3401655976004</v>
      </c>
      <c r="O44" s="106">
        <v>1182.6424287812583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>
        <v>0</v>
      </c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>
        <v>0</v>
      </c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>
        <v>0</v>
      </c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>
        <v>0</v>
      </c>
      <c r="E89" s="110">
        <v>0</v>
      </c>
      <c r="F89" s="110">
        <v>0</v>
      </c>
      <c r="G89" s="110">
        <v>0</v>
      </c>
      <c r="H89" s="110">
        <v>0</v>
      </c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46038.301102266822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0</v>
      </c>
      <c r="D95" s="110">
        <v>0</v>
      </c>
      <c r="E95" s="110">
        <v>286.97327463046076</v>
      </c>
      <c r="F95" s="110">
        <v>833.4190836804728</v>
      </c>
      <c r="G95" s="110">
        <v>2671.3199259205726</v>
      </c>
      <c r="H95" s="110">
        <v>3630.889146243253</v>
      </c>
      <c r="I95" s="110">
        <v>4578.989669510006</v>
      </c>
      <c r="J95" s="110">
        <v>2700.1850308949124</v>
      </c>
      <c r="K95" s="110">
        <v>4578.989669510006</v>
      </c>
      <c r="L95" s="110">
        <v>4578.989669510006</v>
      </c>
      <c r="M95" s="110">
        <v>4578.989669510006</v>
      </c>
      <c r="N95" s="110">
        <v>4578.989669510006</v>
      </c>
      <c r="O95" s="110">
        <v>4578.989669510006</v>
      </c>
      <c r="P95" s="110">
        <v>4578.989669510006</v>
      </c>
      <c r="Q95" s="110">
        <v>4578.989669510006</v>
      </c>
      <c r="R95" s="110">
        <v>4578.989669510006</v>
      </c>
      <c r="S95" s="110">
        <v>4578.989669510006</v>
      </c>
      <c r="T95" s="110">
        <v>4578.989669510006</v>
      </c>
      <c r="U95" s="110">
        <v>4578.989669510006</v>
      </c>
      <c r="V95" s="110">
        <v>4578.989669510006</v>
      </c>
      <c r="W95" s="110">
        <v>4578.989669510006</v>
      </c>
      <c r="X95" s="110">
        <v>4578.989669510006</v>
      </c>
      <c r="Y95" s="110">
        <v>4578.989669510006</v>
      </c>
      <c r="Z95" s="110">
        <v>4578.989669510006</v>
      </c>
      <c r="AA95" s="110">
        <v>4578.989669510006</v>
      </c>
      <c r="AB95" s="110">
        <v>4578.989669510006</v>
      </c>
      <c r="AC95" s="110">
        <v>4578.989669510006</v>
      </c>
      <c r="AD95" s="110">
        <v>4578.989669510006</v>
      </c>
      <c r="AE95" s="110">
        <v>4578.989669510006</v>
      </c>
      <c r="AF95" s="110">
        <v>4578.989669510006</v>
      </c>
      <c r="AG95" s="110">
        <v>4578.989669510006</v>
      </c>
      <c r="AH95" s="110">
        <v>4578.989669510006</v>
      </c>
      <c r="AI95" s="110">
        <v>4578.989669510006</v>
      </c>
      <c r="AJ95" s="110">
        <v>2719.9294049408518</v>
      </c>
      <c r="AK95" s="110">
        <v>4578.989669510006</v>
      </c>
      <c r="AL95" s="110">
        <v>4578.989669510006</v>
      </c>
      <c r="AM95" s="110">
        <v>4578.989669510006</v>
      </c>
      <c r="AN95" s="110">
        <v>4578.989669510006</v>
      </c>
      <c r="AO95" s="110">
        <v>4578.989669510006</v>
      </c>
      <c r="AP95" s="110">
        <v>4578.989669510006</v>
      </c>
      <c r="AQ95" s="110">
        <v>3883.9778186083204</v>
      </c>
      <c r="AR95" s="110">
        <v>3886.7475140551428</v>
      </c>
      <c r="AS95" s="110">
        <v>3889.498477784427</v>
      </c>
      <c r="AT95" s="110">
        <v>3892.2302658896087</v>
      </c>
      <c r="AU95" s="110">
        <v>3894.9424376364159</v>
      </c>
      <c r="AV95" s="110">
        <v>3897.6345555419725</v>
      </c>
      <c r="AW95" s="110">
        <v>2728.9801063768314</v>
      </c>
      <c r="AX95" s="110">
        <v>4578.989669510006</v>
      </c>
      <c r="AY95" s="110">
        <v>4578.989669510006</v>
      </c>
    </row>
    <row r="96" spans="1:52">
      <c r="A96" s="109"/>
      <c r="B96" s="120">
        <v>2</v>
      </c>
      <c r="C96" s="110">
        <v>0</v>
      </c>
      <c r="D96" s="110">
        <v>0</v>
      </c>
      <c r="E96" s="110">
        <v>0</v>
      </c>
      <c r="F96" s="110">
        <v>0</v>
      </c>
      <c r="G96" s="110">
        <v>0</v>
      </c>
      <c r="H96" s="110">
        <v>0</v>
      </c>
      <c r="I96" s="110">
        <v>1111.1443908721469</v>
      </c>
      <c r="J96" s="110">
        <v>4157.3295468113411</v>
      </c>
      <c r="K96" s="110">
        <v>2700.1850308949124</v>
      </c>
      <c r="L96" s="110">
        <v>4578.989669510006</v>
      </c>
      <c r="M96" s="110">
        <v>4578.989669510006</v>
      </c>
      <c r="N96" s="110">
        <v>4578.989669510006</v>
      </c>
      <c r="O96" s="110">
        <v>4578.989669510006</v>
      </c>
      <c r="P96" s="110">
        <v>4578.989669510006</v>
      </c>
      <c r="Q96" s="110">
        <v>4578.989669510006</v>
      </c>
      <c r="R96" s="110">
        <v>4578.989669510006</v>
      </c>
      <c r="S96" s="110">
        <v>4578.989669510006</v>
      </c>
      <c r="T96" s="110">
        <v>4578.989669510006</v>
      </c>
      <c r="U96" s="110">
        <v>4578.989669510006</v>
      </c>
      <c r="V96" s="110">
        <v>4578.989669510006</v>
      </c>
      <c r="W96" s="110">
        <v>4578.989669510006</v>
      </c>
      <c r="X96" s="110">
        <v>4578.989669510006</v>
      </c>
      <c r="Y96" s="110">
        <v>4578.989669510006</v>
      </c>
      <c r="Z96" s="110">
        <v>4578.989669510006</v>
      </c>
      <c r="AA96" s="110">
        <v>4578.989669510006</v>
      </c>
      <c r="AB96" s="110">
        <v>4578.989669510006</v>
      </c>
      <c r="AC96" s="110">
        <v>4578.989669510006</v>
      </c>
      <c r="AD96" s="110">
        <v>4578.989669510006</v>
      </c>
      <c r="AE96" s="110">
        <v>4578.989669510006</v>
      </c>
      <c r="AF96" s="110">
        <v>4578.989669510006</v>
      </c>
      <c r="AG96" s="110">
        <v>4578.989669510006</v>
      </c>
      <c r="AH96" s="110">
        <v>4578.989669510006</v>
      </c>
      <c r="AI96" s="110">
        <v>4578.989669510006</v>
      </c>
      <c r="AJ96" s="110">
        <v>4578.989669510006</v>
      </c>
      <c r="AK96" s="110">
        <v>2719.9294049408518</v>
      </c>
      <c r="AL96" s="110">
        <v>4578.989669510006</v>
      </c>
      <c r="AM96" s="110">
        <v>4578.989669510006</v>
      </c>
      <c r="AN96" s="110">
        <v>4578.989669510006</v>
      </c>
      <c r="AO96" s="110">
        <v>4578.989669510006</v>
      </c>
      <c r="AP96" s="110">
        <v>4578.989669510006</v>
      </c>
      <c r="AQ96" s="110">
        <v>4578.989669510006</v>
      </c>
      <c r="AR96" s="110">
        <v>3883.9778186083204</v>
      </c>
      <c r="AS96" s="110">
        <v>3886.7475140551428</v>
      </c>
      <c r="AT96" s="110">
        <v>3889.498477784427</v>
      </c>
      <c r="AU96" s="110">
        <v>3892.2302658896087</v>
      </c>
      <c r="AV96" s="110">
        <v>3894.9424376364159</v>
      </c>
      <c r="AW96" s="110">
        <v>3897.6345555419725</v>
      </c>
      <c r="AX96" s="110">
        <v>2728.9801063768314</v>
      </c>
      <c r="AY96" s="110">
        <v>4578.989669510006</v>
      </c>
    </row>
    <row r="97" spans="1:52">
      <c r="A97" s="109"/>
      <c r="B97" s="127">
        <v>3</v>
      </c>
      <c r="C97" s="110">
        <v>0</v>
      </c>
      <c r="D97" s="110">
        <v>0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10">
        <v>1358.6964376203714</v>
      </c>
      <c r="L97" s="110">
        <v>1779.0718463059502</v>
      </c>
      <c r="M97" s="110">
        <v>4286.0710000382769</v>
      </c>
      <c r="N97" s="110">
        <v>4578.989669510006</v>
      </c>
      <c r="O97" s="110">
        <v>4578.989669510006</v>
      </c>
      <c r="P97" s="110">
        <v>4578.989669510006</v>
      </c>
      <c r="Q97" s="110">
        <v>4578.989669510006</v>
      </c>
      <c r="R97" s="110">
        <v>4578.989669510006</v>
      </c>
      <c r="S97" s="110">
        <v>4578.989669510006</v>
      </c>
      <c r="T97" s="110">
        <v>4578.989669510006</v>
      </c>
      <c r="U97" s="110">
        <v>4578.989669510006</v>
      </c>
      <c r="V97" s="110">
        <v>4578.989669510006</v>
      </c>
      <c r="W97" s="110">
        <v>4578.989669510006</v>
      </c>
      <c r="X97" s="110">
        <v>4578.989669510006</v>
      </c>
      <c r="Y97" s="110">
        <v>4578.989669510006</v>
      </c>
      <c r="Z97" s="110">
        <v>4578.989669510006</v>
      </c>
      <c r="AA97" s="110">
        <v>4578.989669510006</v>
      </c>
      <c r="AB97" s="110">
        <v>4578.989669510006</v>
      </c>
      <c r="AC97" s="110">
        <v>4578.989669510006</v>
      </c>
      <c r="AD97" s="110">
        <v>4578.989669510006</v>
      </c>
      <c r="AE97" s="110">
        <v>4578.989669510006</v>
      </c>
      <c r="AF97" s="110">
        <v>4578.989669510006</v>
      </c>
      <c r="AG97" s="110">
        <v>4578.989669510006</v>
      </c>
      <c r="AH97" s="110">
        <v>4578.989669510006</v>
      </c>
      <c r="AI97" s="110">
        <v>4578.989669510006</v>
      </c>
      <c r="AJ97" s="110">
        <v>4578.989669510006</v>
      </c>
      <c r="AK97" s="110">
        <v>4578.989669510006</v>
      </c>
      <c r="AL97" s="110">
        <v>2719.9294049408518</v>
      </c>
      <c r="AM97" s="110">
        <v>4578.989669510006</v>
      </c>
      <c r="AN97" s="110">
        <v>4578.989669510006</v>
      </c>
      <c r="AO97" s="110">
        <v>4578.989669510006</v>
      </c>
      <c r="AP97" s="110">
        <v>4578.989669510006</v>
      </c>
      <c r="AQ97" s="110">
        <v>4578.989669510006</v>
      </c>
      <c r="AR97" s="110">
        <v>4578.989669510006</v>
      </c>
      <c r="AS97" s="110">
        <v>3883.9778186083204</v>
      </c>
      <c r="AT97" s="110">
        <v>3886.7475140551428</v>
      </c>
      <c r="AU97" s="110">
        <v>3889.498477784427</v>
      </c>
      <c r="AV97" s="110">
        <v>3892.2302658896087</v>
      </c>
      <c r="AW97" s="110">
        <v>3894.9424376364159</v>
      </c>
      <c r="AX97" s="110">
        <v>3897.6345555419725</v>
      </c>
      <c r="AY97" s="110">
        <v>2728.9801063768314</v>
      </c>
    </row>
    <row r="98" spans="1:52">
      <c r="A98" s="109"/>
      <c r="B98" s="130">
        <v>4</v>
      </c>
      <c r="C98" s="106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1695.1909287256178</v>
      </c>
      <c r="O98" s="110">
        <v>3406.7168070990215</v>
      </c>
      <c r="P98" s="110">
        <v>4578.989669510006</v>
      </c>
      <c r="Q98" s="110">
        <v>4578.989669510006</v>
      </c>
      <c r="R98" s="110">
        <v>4578.989669510006</v>
      </c>
      <c r="S98" s="110">
        <v>4578.989669510006</v>
      </c>
      <c r="T98" s="110">
        <v>4578.989669510006</v>
      </c>
      <c r="U98" s="110">
        <v>4578.989669510006</v>
      </c>
      <c r="V98" s="110">
        <v>4578.989669510006</v>
      </c>
      <c r="W98" s="110">
        <v>4578.989669510006</v>
      </c>
      <c r="X98" s="110">
        <v>4578.989669510006</v>
      </c>
      <c r="Y98" s="110">
        <v>4578.989669510006</v>
      </c>
      <c r="Z98" s="110">
        <v>4578.989669510006</v>
      </c>
      <c r="AA98" s="110">
        <v>4578.989669510006</v>
      </c>
      <c r="AB98" s="110">
        <v>4578.989669510006</v>
      </c>
      <c r="AC98" s="110">
        <v>4578.989669510006</v>
      </c>
      <c r="AD98" s="110">
        <v>4578.989669510006</v>
      </c>
      <c r="AE98" s="110">
        <v>4578.989669510006</v>
      </c>
      <c r="AF98" s="110">
        <v>4578.989669510006</v>
      </c>
      <c r="AG98" s="110">
        <v>4578.989669510006</v>
      </c>
      <c r="AH98" s="110">
        <v>4578.989669510006</v>
      </c>
      <c r="AI98" s="110">
        <v>4578.989669510006</v>
      </c>
      <c r="AJ98" s="110">
        <v>4578.989669510006</v>
      </c>
      <c r="AK98" s="110">
        <v>4578.989669510006</v>
      </c>
      <c r="AL98" s="110">
        <v>4578.989669510006</v>
      </c>
      <c r="AM98" s="110">
        <v>2719.9294049408518</v>
      </c>
      <c r="AN98" s="110">
        <v>4578.989669510006</v>
      </c>
      <c r="AO98" s="110">
        <v>4578.989669510006</v>
      </c>
      <c r="AP98" s="110">
        <v>4578.989669510006</v>
      </c>
      <c r="AQ98" s="110">
        <v>4578.989669510006</v>
      </c>
      <c r="AR98" s="110">
        <v>4578.989669510006</v>
      </c>
      <c r="AS98" s="110">
        <v>4578.989669510006</v>
      </c>
      <c r="AT98" s="110">
        <v>3883.9778186083204</v>
      </c>
      <c r="AU98" s="110">
        <v>3886.7475140551428</v>
      </c>
      <c r="AV98" s="110">
        <v>3889.498477784427</v>
      </c>
      <c r="AW98" s="110">
        <v>3892.2302658896087</v>
      </c>
      <c r="AX98" s="110">
        <v>3894.9424376364159</v>
      </c>
      <c r="AY98" s="110">
        <v>3897.6345555419725</v>
      </c>
    </row>
    <row r="99" spans="1:52">
      <c r="A99" s="128"/>
      <c r="B99" s="132" t="s">
        <v>296</v>
      </c>
      <c r="C99" s="125">
        <v>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1145.1909287256178</v>
      </c>
      <c r="P99" s="125">
        <v>2912.7168070990215</v>
      </c>
      <c r="Q99" s="125">
        <v>4120.989669510006</v>
      </c>
      <c r="R99" s="125">
        <v>3965.989669510006</v>
      </c>
      <c r="S99" s="125">
        <v>3944.989669510006</v>
      </c>
      <c r="T99" s="125">
        <v>3916.989669510006</v>
      </c>
      <c r="U99" s="125">
        <v>4062.989669510006</v>
      </c>
      <c r="V99" s="125">
        <v>4068.989669510006</v>
      </c>
      <c r="W99" s="125">
        <v>4084.989669510006</v>
      </c>
      <c r="X99" s="125">
        <v>3963.989669510006</v>
      </c>
      <c r="Y99" s="125">
        <v>4027.989669510006</v>
      </c>
      <c r="Z99" s="125">
        <v>3934.989669510006</v>
      </c>
      <c r="AA99" s="125">
        <v>3880.989669510006</v>
      </c>
      <c r="AB99" s="125">
        <v>4055.989669510006</v>
      </c>
      <c r="AC99" s="125">
        <v>4016.989669510006</v>
      </c>
      <c r="AD99" s="125">
        <v>3959.989669510006</v>
      </c>
      <c r="AE99" s="125">
        <v>4022.989669510006</v>
      </c>
      <c r="AF99" s="125">
        <v>3983.989669510006</v>
      </c>
      <c r="AG99" s="125">
        <v>3969.989669510006</v>
      </c>
      <c r="AH99" s="125">
        <v>3987.989669510006</v>
      </c>
      <c r="AI99" s="125">
        <v>3977.989669510006</v>
      </c>
      <c r="AJ99" s="125">
        <v>4092.989669510006</v>
      </c>
      <c r="AK99" s="125">
        <v>3946.989669510006</v>
      </c>
      <c r="AL99" s="125">
        <v>3975.989669510006</v>
      </c>
      <c r="AM99" s="125">
        <v>3928.989669510006</v>
      </c>
      <c r="AN99" s="125">
        <v>2070.9294049408518</v>
      </c>
      <c r="AO99" s="125">
        <v>3926.989669510006</v>
      </c>
      <c r="AP99" s="125">
        <v>3961.989669510006</v>
      </c>
      <c r="AQ99" s="125">
        <v>3946.989669510006</v>
      </c>
      <c r="AR99" s="125">
        <v>4057.989669510006</v>
      </c>
      <c r="AS99" s="125">
        <v>4032.989669510006</v>
      </c>
      <c r="AT99" s="125">
        <v>3966.989669510006</v>
      </c>
      <c r="AU99" s="125">
        <v>3184.9778186083204</v>
      </c>
      <c r="AV99" s="125">
        <v>3207.7475140551428</v>
      </c>
      <c r="AW99" s="125">
        <v>3151.498477784427</v>
      </c>
      <c r="AX99" s="125">
        <v>3122.2302658896087</v>
      </c>
      <c r="AY99" s="125">
        <v>3223.9424376364159</v>
      </c>
      <c r="AZ99" s="107">
        <f>SUM($D99:$AY99)</f>
        <v>137807.9340705295</v>
      </c>
    </row>
    <row r="100" spans="1:52">
      <c r="A100" s="131" t="s">
        <v>133</v>
      </c>
      <c r="B100" s="119">
        <v>1</v>
      </c>
      <c r="C100" s="106">
        <v>450</v>
      </c>
      <c r="D100" s="106">
        <v>2532</v>
      </c>
      <c r="E100" s="106">
        <v>120</v>
      </c>
      <c r="F100" s="106">
        <v>219.04469075989707</v>
      </c>
      <c r="G100" s="106">
        <v>140.09322600000002</v>
      </c>
      <c r="H100" s="106">
        <v>140.09322600000002</v>
      </c>
      <c r="I100" s="106">
        <v>219.04469075989707</v>
      </c>
      <c r="J100" s="106">
        <v>140.09322600000002</v>
      </c>
      <c r="K100" s="106">
        <v>219.04469075989707</v>
      </c>
      <c r="L100" s="106">
        <v>153.81618704038357</v>
      </c>
      <c r="M100" s="106">
        <v>219.04469075989707</v>
      </c>
      <c r="N100" s="106">
        <v>78.95146475989705</v>
      </c>
      <c r="O100" s="106">
        <v>219.04469075989707</v>
      </c>
      <c r="P100" s="106">
        <v>78.95146475989705</v>
      </c>
      <c r="Q100" s="106">
        <v>198.95146475989705</v>
      </c>
      <c r="R100" s="106">
        <v>140.09322600000002</v>
      </c>
      <c r="S100" s="106">
        <v>120</v>
      </c>
      <c r="T100" s="106">
        <v>219.04469075989707</v>
      </c>
      <c r="U100" s="106">
        <v>140.09322600000002</v>
      </c>
      <c r="V100" s="106">
        <v>219.04469075989707</v>
      </c>
      <c r="W100" s="106">
        <v>120</v>
      </c>
      <c r="X100" s="106">
        <v>78.95146475989705</v>
      </c>
      <c r="Y100" s="106">
        <v>140.09322600000002</v>
      </c>
      <c r="Z100" s="106">
        <v>78.95146475989705</v>
      </c>
      <c r="AA100" s="106">
        <v>219.04469075989707</v>
      </c>
      <c r="AB100" s="106">
        <v>219.04469075989707</v>
      </c>
      <c r="AC100" s="106">
        <v>219.04469075989707</v>
      </c>
      <c r="AD100" s="106">
        <v>219.04469075989707</v>
      </c>
      <c r="AE100" s="106">
        <v>219.04469075989707</v>
      </c>
      <c r="AF100" s="106">
        <v>219.04469075989707</v>
      </c>
      <c r="AG100" s="106">
        <v>140.09322600000002</v>
      </c>
      <c r="AH100" s="106">
        <v>78.95146475989705</v>
      </c>
      <c r="AI100" s="106">
        <v>219.04469075989707</v>
      </c>
      <c r="AJ100" s="106">
        <v>219.04469075989707</v>
      </c>
      <c r="AK100" s="106">
        <v>198.95146475989705</v>
      </c>
      <c r="AL100" s="106">
        <v>154.56540191732967</v>
      </c>
      <c r="AM100" s="106">
        <v>78.95146475989705</v>
      </c>
      <c r="AN100" s="106">
        <v>140.09322600000002</v>
      </c>
      <c r="AO100" s="106">
        <v>219.04469075989707</v>
      </c>
      <c r="AP100" s="106">
        <v>198.95146475989705</v>
      </c>
      <c r="AQ100" s="106">
        <v>219.04469075989707</v>
      </c>
      <c r="AR100" s="106">
        <v>219.04469075989707</v>
      </c>
      <c r="AS100" s="106">
        <v>58.642853953310514</v>
      </c>
      <c r="AT100" s="106">
        <v>178.74795209562393</v>
      </c>
      <c r="AU100" s="106">
        <v>0</v>
      </c>
      <c r="AV100" s="106">
        <v>198.95146475989705</v>
      </c>
      <c r="AW100" s="106">
        <v>59.058914532226915</v>
      </c>
      <c r="AX100" s="106">
        <v>179.16106893735736</v>
      </c>
      <c r="AY100" s="106">
        <v>14.815611477598909</v>
      </c>
    </row>
    <row r="101" spans="1:52">
      <c r="A101" s="109"/>
      <c r="B101" s="119">
        <v>2</v>
      </c>
      <c r="C101" s="106">
        <v>432.55174462658954</v>
      </c>
      <c r="D101" s="106">
        <v>130.67246708068595</v>
      </c>
      <c r="E101" s="106">
        <v>2086.7702762601284</v>
      </c>
      <c r="F101" s="106">
        <v>204.58058400000002</v>
      </c>
      <c r="G101" s="106">
        <v>219.04469075989707</v>
      </c>
      <c r="H101" s="106">
        <v>2.8421709430404007E-14</v>
      </c>
      <c r="I101" s="106">
        <v>0</v>
      </c>
      <c r="J101" s="106">
        <v>0</v>
      </c>
      <c r="K101" s="106">
        <v>54.654594980340448</v>
      </c>
      <c r="L101" s="106">
        <v>0</v>
      </c>
      <c r="M101" s="106">
        <v>0</v>
      </c>
      <c r="N101" s="106">
        <v>0</v>
      </c>
      <c r="O101" s="106">
        <v>140.09322600000002</v>
      </c>
      <c r="P101" s="106">
        <v>2.8421709430404007E-14</v>
      </c>
      <c r="Q101" s="106">
        <v>140.09322600000002</v>
      </c>
      <c r="R101" s="106">
        <v>0</v>
      </c>
      <c r="S101" s="106">
        <v>78.95146475989705</v>
      </c>
      <c r="T101" s="106">
        <v>0</v>
      </c>
      <c r="U101" s="106">
        <v>0</v>
      </c>
      <c r="V101" s="106">
        <v>78.95146475989705</v>
      </c>
      <c r="W101" s="106">
        <v>0</v>
      </c>
      <c r="X101" s="106">
        <v>0</v>
      </c>
      <c r="Y101" s="106">
        <v>140.09322600000002</v>
      </c>
      <c r="Z101" s="106">
        <v>0</v>
      </c>
      <c r="AA101" s="106">
        <v>0</v>
      </c>
      <c r="AB101" s="106">
        <v>0</v>
      </c>
      <c r="AC101" s="106">
        <v>2.8421709430404007E-14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140.09322600000002</v>
      </c>
      <c r="AJ101" s="106">
        <v>2.8421709430404007E-14</v>
      </c>
      <c r="AK101" s="106">
        <v>0</v>
      </c>
      <c r="AL101" s="106">
        <v>20.093226000000016</v>
      </c>
      <c r="AM101" s="106">
        <v>0</v>
      </c>
      <c r="AN101" s="106">
        <v>0</v>
      </c>
      <c r="AO101" s="106">
        <v>78.95146475989705</v>
      </c>
      <c r="AP101" s="106">
        <v>0</v>
      </c>
      <c r="AQ101" s="106">
        <v>0</v>
      </c>
      <c r="AR101" s="106">
        <v>0</v>
      </c>
      <c r="AS101" s="106">
        <v>0</v>
      </c>
      <c r="AT101" s="106">
        <v>140.09322600000002</v>
      </c>
      <c r="AU101" s="106">
        <v>0</v>
      </c>
      <c r="AV101" s="106">
        <v>0</v>
      </c>
      <c r="AW101" s="106">
        <v>20.093226000000016</v>
      </c>
      <c r="AX101" s="106">
        <v>140.09322600000002</v>
      </c>
      <c r="AY101" s="106">
        <v>20.093226000000016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1120.7702762601284</v>
      </c>
      <c r="G102" s="106">
        <v>118.35086026012843</v>
      </c>
      <c r="H102" s="106">
        <v>0</v>
      </c>
      <c r="I102" s="106">
        <v>78.95146475989705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20.093226000000016</v>
      </c>
      <c r="T102" s="106">
        <v>0</v>
      </c>
      <c r="U102" s="106">
        <v>20.093226000000016</v>
      </c>
      <c r="V102" s="106">
        <v>0</v>
      </c>
      <c r="W102" s="106">
        <v>0</v>
      </c>
      <c r="X102" s="106">
        <v>0</v>
      </c>
      <c r="Y102" s="106">
        <v>20.093226000000016</v>
      </c>
      <c r="Z102" s="106">
        <v>0</v>
      </c>
      <c r="AA102" s="106">
        <v>78.95146475989705</v>
      </c>
      <c r="AB102" s="106">
        <v>140.09322600000002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78.95146475989705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20.093226000000016</v>
      </c>
      <c r="AS102" s="106">
        <v>0</v>
      </c>
      <c r="AT102" s="106">
        <v>0</v>
      </c>
      <c r="AU102" s="106">
        <v>0</v>
      </c>
      <c r="AV102" s="106">
        <v>20.093226000000016</v>
      </c>
      <c r="AW102" s="106">
        <v>140.09322600000002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4610.4919692299954</v>
      </c>
      <c r="D109" s="106">
        <v>4619.4940083967103</v>
      </c>
      <c r="E109" s="106">
        <v>3297.3493629945615</v>
      </c>
      <c r="F109" s="106">
        <v>2482.0913693645443</v>
      </c>
      <c r="G109" s="106">
        <v>1930.1170201202383</v>
      </c>
      <c r="H109" s="106">
        <v>1571.389213540162</v>
      </c>
      <c r="I109" s="106">
        <v>1328.4285760054684</v>
      </c>
      <c r="J109" s="106">
        <v>1166.9418045797202</v>
      </c>
      <c r="K109" s="106">
        <v>1044.4656009415735</v>
      </c>
      <c r="L109" s="106">
        <v>1002.8463549856107</v>
      </c>
      <c r="M109" s="106">
        <v>931.36488426186088</v>
      </c>
      <c r="N109" s="106">
        <v>877.39072896099719</v>
      </c>
      <c r="O109" s="106">
        <v>839.84542573634462</v>
      </c>
      <c r="P109" s="106">
        <v>857.9113046725937</v>
      </c>
      <c r="Q109" s="106">
        <v>804.99496039837697</v>
      </c>
      <c r="R109" s="106">
        <v>800.80975584662531</v>
      </c>
      <c r="S109" s="106">
        <v>774.93361175307314</v>
      </c>
      <c r="T109" s="106">
        <v>768.29803216887967</v>
      </c>
      <c r="U109" s="106">
        <v>758.76442295325307</v>
      </c>
      <c r="V109" s="106">
        <v>787.44752184034598</v>
      </c>
      <c r="W109" s="106">
        <v>793.14622675207715</v>
      </c>
      <c r="X109" s="106">
        <v>795.05259687634293</v>
      </c>
      <c r="Y109" s="106">
        <v>812.25922335816335</v>
      </c>
      <c r="Z109" s="106">
        <v>803.66768935718596</v>
      </c>
      <c r="AA109" s="106">
        <v>787.71843620503807</v>
      </c>
      <c r="AB109" s="106">
        <v>800.41992338602245</v>
      </c>
      <c r="AC109" s="106">
        <v>794.21146668409051</v>
      </c>
      <c r="AD109" s="106">
        <v>787.98049529493517</v>
      </c>
      <c r="AE109" s="106">
        <v>785.3804318073378</v>
      </c>
      <c r="AF109" s="106">
        <v>776.40104355115079</v>
      </c>
      <c r="AG109" s="106">
        <v>766.56754365557822</v>
      </c>
      <c r="AH109" s="106">
        <v>769.58116760821326</v>
      </c>
      <c r="AI109" s="106">
        <v>784.1829265917529</v>
      </c>
      <c r="AJ109" s="106">
        <v>787.92695592828409</v>
      </c>
      <c r="AK109" s="106">
        <v>785.07864114352742</v>
      </c>
      <c r="AL109" s="106">
        <v>804.58169415077589</v>
      </c>
      <c r="AM109" s="106">
        <v>817.26596895313867</v>
      </c>
      <c r="AN109" s="106">
        <v>810.2512603439028</v>
      </c>
      <c r="AO109" s="106">
        <v>825.1046416550447</v>
      </c>
      <c r="AP109" s="106">
        <v>841.57418388948486</v>
      </c>
      <c r="AQ109" s="106">
        <v>805.31712501953029</v>
      </c>
      <c r="AR109" s="106">
        <v>828.10578232718797</v>
      </c>
      <c r="AS109" s="106">
        <v>809.62411334396722</v>
      </c>
      <c r="AT109" s="106">
        <v>807.42959804657187</v>
      </c>
      <c r="AU109" s="106">
        <v>803.20319582543527</v>
      </c>
      <c r="AV109" s="106">
        <v>805.26674991482912</v>
      </c>
      <c r="AW109" s="106">
        <v>807.80663377753069</v>
      </c>
      <c r="AX109" s="106">
        <v>813.08993320563422</v>
      </c>
      <c r="AY109" s="106">
        <v>800.21122173964523</v>
      </c>
    </row>
    <row r="110" spans="1:52">
      <c r="A110" s="109"/>
      <c r="B110" s="119">
        <v>2</v>
      </c>
      <c r="C110" s="106">
        <v>4622.8104700205367</v>
      </c>
      <c r="D110" s="106">
        <v>4610.4919692299954</v>
      </c>
      <c r="E110" s="106">
        <v>4619.4940083967103</v>
      </c>
      <c r="F110" s="106">
        <v>3297.3493629945615</v>
      </c>
      <c r="G110" s="106">
        <v>2482.0913693645443</v>
      </c>
      <c r="H110" s="106">
        <v>1930.1170201202383</v>
      </c>
      <c r="I110" s="106">
        <v>1571.389213540162</v>
      </c>
      <c r="J110" s="106">
        <v>1328.4285760054684</v>
      </c>
      <c r="K110" s="106">
        <v>1166.9418045797202</v>
      </c>
      <c r="L110" s="106">
        <v>1044.4656009415735</v>
      </c>
      <c r="M110" s="106">
        <v>1002.8463549856107</v>
      </c>
      <c r="N110" s="106">
        <v>931.36488426186088</v>
      </c>
      <c r="O110" s="106">
        <v>877.39072896099719</v>
      </c>
      <c r="P110" s="106">
        <v>839.84542573634462</v>
      </c>
      <c r="Q110" s="106">
        <v>857.9113046725937</v>
      </c>
      <c r="R110" s="106">
        <v>804.99496039837697</v>
      </c>
      <c r="S110" s="106">
        <v>800.80975584662531</v>
      </c>
      <c r="T110" s="106">
        <v>774.93361175307314</v>
      </c>
      <c r="U110" s="106">
        <v>768.29803216887967</v>
      </c>
      <c r="V110" s="106">
        <v>758.76442295325307</v>
      </c>
      <c r="W110" s="106">
        <v>787.44752184034598</v>
      </c>
      <c r="X110" s="106">
        <v>793.14622675207715</v>
      </c>
      <c r="Y110" s="106">
        <v>795.05259687634293</v>
      </c>
      <c r="Z110" s="106">
        <v>812.25922335816335</v>
      </c>
      <c r="AA110" s="106">
        <v>803.66768935718596</v>
      </c>
      <c r="AB110" s="106">
        <v>787.71843620503807</v>
      </c>
      <c r="AC110" s="106">
        <v>800.41992338602245</v>
      </c>
      <c r="AD110" s="106">
        <v>794.21146668409051</v>
      </c>
      <c r="AE110" s="106">
        <v>787.98049529493517</v>
      </c>
      <c r="AF110" s="106">
        <v>785.3804318073378</v>
      </c>
      <c r="AG110" s="106">
        <v>776.40104355115079</v>
      </c>
      <c r="AH110" s="106">
        <v>766.56754365557822</v>
      </c>
      <c r="AI110" s="106">
        <v>769.58116760821326</v>
      </c>
      <c r="AJ110" s="106">
        <v>784.1829265917529</v>
      </c>
      <c r="AK110" s="106">
        <v>787.92695592828409</v>
      </c>
      <c r="AL110" s="106">
        <v>785.07864114352742</v>
      </c>
      <c r="AM110" s="106">
        <v>804.58169415077589</v>
      </c>
      <c r="AN110" s="106">
        <v>817.26596895313867</v>
      </c>
      <c r="AO110" s="106">
        <v>810.2512603439028</v>
      </c>
      <c r="AP110" s="106">
        <v>825.1046416550447</v>
      </c>
      <c r="AQ110" s="106">
        <v>841.57418388948486</v>
      </c>
      <c r="AR110" s="106">
        <v>805.31712501953029</v>
      </c>
      <c r="AS110" s="106">
        <v>828.10578232718797</v>
      </c>
      <c r="AT110" s="106">
        <v>809.62411334396722</v>
      </c>
      <c r="AU110" s="106">
        <v>807.42959804657187</v>
      </c>
      <c r="AV110" s="106">
        <v>803.20319582543527</v>
      </c>
      <c r="AW110" s="106">
        <v>805.26674991482912</v>
      </c>
      <c r="AX110" s="106">
        <v>807.80663377753069</v>
      </c>
      <c r="AY110" s="106">
        <v>813.08993320563422</v>
      </c>
    </row>
    <row r="111" spans="1:52">
      <c r="A111" s="109"/>
      <c r="B111" s="119">
        <v>3</v>
      </c>
      <c r="C111" s="106">
        <v>4650.6582502133042</v>
      </c>
      <c r="D111" s="106">
        <v>4622.8104700205367</v>
      </c>
      <c r="E111" s="106">
        <v>4610.4919692299954</v>
      </c>
      <c r="F111" s="106">
        <v>4619.4940083967103</v>
      </c>
      <c r="G111" s="106">
        <v>3297.3493629945615</v>
      </c>
      <c r="H111" s="106">
        <v>2482.0913693645443</v>
      </c>
      <c r="I111" s="106">
        <v>1930.1170201202383</v>
      </c>
      <c r="J111" s="106">
        <v>1571.389213540162</v>
      </c>
      <c r="K111" s="106">
        <v>1328.4285760054684</v>
      </c>
      <c r="L111" s="106">
        <v>1166.9418045797202</v>
      </c>
      <c r="M111" s="106">
        <v>1044.4656009415735</v>
      </c>
      <c r="N111" s="106">
        <v>1002.8463549856107</v>
      </c>
      <c r="O111" s="106">
        <v>931.36488426186088</v>
      </c>
      <c r="P111" s="106">
        <v>877.39072896099719</v>
      </c>
      <c r="Q111" s="106">
        <v>839.84542573634462</v>
      </c>
      <c r="R111" s="106">
        <v>857.9113046725937</v>
      </c>
      <c r="S111" s="106">
        <v>804.99496039837697</v>
      </c>
      <c r="T111" s="106">
        <v>800.80975584662531</v>
      </c>
      <c r="U111" s="106">
        <v>774.93361175307314</v>
      </c>
      <c r="V111" s="106">
        <v>768.29803216887967</v>
      </c>
      <c r="W111" s="106">
        <v>758.76442295325307</v>
      </c>
      <c r="X111" s="106">
        <v>787.44752184034598</v>
      </c>
      <c r="Y111" s="106">
        <v>793.14622675207715</v>
      </c>
      <c r="Z111" s="106">
        <v>795.05259687634293</v>
      </c>
      <c r="AA111" s="106">
        <v>812.25922335816335</v>
      </c>
      <c r="AB111" s="106">
        <v>803.66768935718596</v>
      </c>
      <c r="AC111" s="106">
        <v>787.71843620503807</v>
      </c>
      <c r="AD111" s="106">
        <v>800.41992338602245</v>
      </c>
      <c r="AE111" s="106">
        <v>794.21146668409051</v>
      </c>
      <c r="AF111" s="106">
        <v>787.98049529493517</v>
      </c>
      <c r="AG111" s="106">
        <v>785.3804318073378</v>
      </c>
      <c r="AH111" s="106">
        <v>776.40104355115079</v>
      </c>
      <c r="AI111" s="106">
        <v>766.56754365557822</v>
      </c>
      <c r="AJ111" s="106">
        <v>769.58116760821326</v>
      </c>
      <c r="AK111" s="106">
        <v>784.1829265917529</v>
      </c>
      <c r="AL111" s="106">
        <v>787.92695592828409</v>
      </c>
      <c r="AM111" s="106">
        <v>785.07864114352742</v>
      </c>
      <c r="AN111" s="106">
        <v>804.58169415077589</v>
      </c>
      <c r="AO111" s="106">
        <v>817.26596895313867</v>
      </c>
      <c r="AP111" s="106">
        <v>810.2512603439028</v>
      </c>
      <c r="AQ111" s="106">
        <v>825.1046416550447</v>
      </c>
      <c r="AR111" s="106">
        <v>841.57418388948486</v>
      </c>
      <c r="AS111" s="106">
        <v>805.31712501953029</v>
      </c>
      <c r="AT111" s="106">
        <v>828.10578232718797</v>
      </c>
      <c r="AU111" s="106">
        <v>809.62411334396722</v>
      </c>
      <c r="AV111" s="106">
        <v>807.42959804657187</v>
      </c>
      <c r="AW111" s="106">
        <v>803.20319582543527</v>
      </c>
      <c r="AX111" s="106">
        <v>805.26674991482912</v>
      </c>
      <c r="AY111" s="106">
        <v>807.80663377753069</v>
      </c>
    </row>
    <row r="112" spans="1:52">
      <c r="A112" s="109"/>
      <c r="B112" s="120">
        <v>4</v>
      </c>
      <c r="C112" s="106">
        <v>4617.9368491519799</v>
      </c>
      <c r="D112" s="106">
        <v>4650.6582502133042</v>
      </c>
      <c r="E112" s="106">
        <v>4622.8104700205367</v>
      </c>
      <c r="F112" s="106">
        <v>4610.4919692299954</v>
      </c>
      <c r="G112" s="106">
        <v>4619.4940083967103</v>
      </c>
      <c r="H112" s="106">
        <v>3297.3493629945615</v>
      </c>
      <c r="I112" s="106">
        <v>2482.0913693645443</v>
      </c>
      <c r="J112" s="106">
        <v>1930.1170201202383</v>
      </c>
      <c r="K112" s="106">
        <v>1571.389213540162</v>
      </c>
      <c r="L112" s="106">
        <v>1328.4285760054684</v>
      </c>
      <c r="M112" s="106">
        <v>1166.9418045797202</v>
      </c>
      <c r="N112" s="106">
        <v>1044.4656009415735</v>
      </c>
      <c r="O112" s="106">
        <v>1002.8463549856107</v>
      </c>
      <c r="P112" s="106">
        <v>931.36488426186088</v>
      </c>
      <c r="Q112" s="106">
        <v>877.39072896099719</v>
      </c>
      <c r="R112" s="106">
        <v>839.84542573634462</v>
      </c>
      <c r="S112" s="106">
        <v>857.9113046725937</v>
      </c>
      <c r="T112" s="106">
        <v>804.99496039837697</v>
      </c>
      <c r="U112" s="106">
        <v>800.80975584662531</v>
      </c>
      <c r="V112" s="106">
        <v>774.93361175307314</v>
      </c>
      <c r="W112" s="106">
        <v>768.29803216887967</v>
      </c>
      <c r="X112" s="106">
        <v>758.76442295325307</v>
      </c>
      <c r="Y112" s="106">
        <v>787.44752184034598</v>
      </c>
      <c r="Z112" s="106">
        <v>793.14622675207715</v>
      </c>
      <c r="AA112" s="106">
        <v>795.05259687634293</v>
      </c>
      <c r="AB112" s="106">
        <v>812.25922335816335</v>
      </c>
      <c r="AC112" s="106">
        <v>803.66768935718596</v>
      </c>
      <c r="AD112" s="106">
        <v>787.71843620503807</v>
      </c>
      <c r="AE112" s="106">
        <v>800.41992338602245</v>
      </c>
      <c r="AF112" s="106">
        <v>794.21146668409051</v>
      </c>
      <c r="AG112" s="106">
        <v>787.98049529493517</v>
      </c>
      <c r="AH112" s="106">
        <v>785.3804318073378</v>
      </c>
      <c r="AI112" s="106">
        <v>776.40104355115079</v>
      </c>
      <c r="AJ112" s="106">
        <v>766.56754365557822</v>
      </c>
      <c r="AK112" s="106">
        <v>769.58116760821326</v>
      </c>
      <c r="AL112" s="106">
        <v>784.1829265917529</v>
      </c>
      <c r="AM112" s="106">
        <v>787.92695592828409</v>
      </c>
      <c r="AN112" s="106">
        <v>785.07864114352742</v>
      </c>
      <c r="AO112" s="106">
        <v>804.58169415077589</v>
      </c>
      <c r="AP112" s="106">
        <v>817.26596895313867</v>
      </c>
      <c r="AQ112" s="106">
        <v>810.2512603439028</v>
      </c>
      <c r="AR112" s="106">
        <v>825.1046416550447</v>
      </c>
      <c r="AS112" s="106">
        <v>841.57418388948486</v>
      </c>
      <c r="AT112" s="106">
        <v>805.31712501953029</v>
      </c>
      <c r="AU112" s="106">
        <v>828.10578232718797</v>
      </c>
      <c r="AV112" s="106">
        <v>809.62411334396722</v>
      </c>
      <c r="AW112" s="106">
        <v>807.42959804657187</v>
      </c>
      <c r="AX112" s="106">
        <v>803.20319582543527</v>
      </c>
      <c r="AY112" s="106">
        <v>805.26674991482912</v>
      </c>
    </row>
    <row r="113" spans="1:52">
      <c r="A113" s="109"/>
      <c r="B113" s="120">
        <v>5</v>
      </c>
      <c r="C113" s="106">
        <v>4656.7559949918395</v>
      </c>
      <c r="D113" s="106">
        <v>4617.9368491519799</v>
      </c>
      <c r="E113" s="106">
        <v>4650.6582502133042</v>
      </c>
      <c r="F113" s="106">
        <v>4622.8104700205367</v>
      </c>
      <c r="G113" s="106">
        <v>4610.4919692299954</v>
      </c>
      <c r="H113" s="106">
        <v>4619.4940083967103</v>
      </c>
      <c r="I113" s="106">
        <v>3297.3493629945615</v>
      </c>
      <c r="J113" s="106">
        <v>2482.0913693645443</v>
      </c>
      <c r="K113" s="106">
        <v>1930.1170201202383</v>
      </c>
      <c r="L113" s="106">
        <v>1571.389213540162</v>
      </c>
      <c r="M113" s="106">
        <v>1328.4285760054684</v>
      </c>
      <c r="N113" s="106">
        <v>1166.9418045797202</v>
      </c>
      <c r="O113" s="106">
        <v>1044.4656009415735</v>
      </c>
      <c r="P113" s="106">
        <v>1002.8463549856107</v>
      </c>
      <c r="Q113" s="106">
        <v>931.36488426186088</v>
      </c>
      <c r="R113" s="106">
        <v>877.39072896099719</v>
      </c>
      <c r="S113" s="106">
        <v>839.84542573634462</v>
      </c>
      <c r="T113" s="106">
        <v>857.9113046725937</v>
      </c>
      <c r="U113" s="106">
        <v>804.99496039837697</v>
      </c>
      <c r="V113" s="106">
        <v>800.80975584662531</v>
      </c>
      <c r="W113" s="106">
        <v>774.93361175307314</v>
      </c>
      <c r="X113" s="106">
        <v>768.29803216887967</v>
      </c>
      <c r="Y113" s="106">
        <v>758.76442295325307</v>
      </c>
      <c r="Z113" s="106">
        <v>787.44752184034598</v>
      </c>
      <c r="AA113" s="106">
        <v>793.14622675207715</v>
      </c>
      <c r="AB113" s="106">
        <v>795.05259687634293</v>
      </c>
      <c r="AC113" s="106">
        <v>812.25922335816335</v>
      </c>
      <c r="AD113" s="106">
        <v>803.66768935718596</v>
      </c>
      <c r="AE113" s="106">
        <v>787.71843620503807</v>
      </c>
      <c r="AF113" s="106">
        <v>800.41992338602245</v>
      </c>
      <c r="AG113" s="106">
        <v>794.21146668409051</v>
      </c>
      <c r="AH113" s="106">
        <v>787.98049529493517</v>
      </c>
      <c r="AI113" s="106">
        <v>785.3804318073378</v>
      </c>
      <c r="AJ113" s="106">
        <v>776.40104355115079</v>
      </c>
      <c r="AK113" s="106">
        <v>766.56754365557822</v>
      </c>
      <c r="AL113" s="106">
        <v>769.58116760821326</v>
      </c>
      <c r="AM113" s="106">
        <v>784.1829265917529</v>
      </c>
      <c r="AN113" s="106">
        <v>787.92695592828409</v>
      </c>
      <c r="AO113" s="106">
        <v>785.07864114352742</v>
      </c>
      <c r="AP113" s="106">
        <v>804.58169415077589</v>
      </c>
      <c r="AQ113" s="106">
        <v>817.26596895313867</v>
      </c>
      <c r="AR113" s="106">
        <v>810.2512603439028</v>
      </c>
      <c r="AS113" s="106">
        <v>825.1046416550447</v>
      </c>
      <c r="AT113" s="106">
        <v>841.57418388948486</v>
      </c>
      <c r="AU113" s="106">
        <v>805.31712501953029</v>
      </c>
      <c r="AV113" s="106">
        <v>828.10578232718797</v>
      </c>
      <c r="AW113" s="106">
        <v>809.62411334396722</v>
      </c>
      <c r="AX113" s="106">
        <v>807.42959804657187</v>
      </c>
      <c r="AY113" s="106">
        <v>803.20319582543527</v>
      </c>
    </row>
    <row r="114" spans="1:52">
      <c r="A114" s="109"/>
      <c r="B114" s="120">
        <v>6</v>
      </c>
      <c r="C114" s="106">
        <v>2022.9877662836461</v>
      </c>
      <c r="D114" s="106">
        <v>4268.6941226312811</v>
      </c>
      <c r="E114" s="106">
        <v>4617.9368491519799</v>
      </c>
      <c r="F114" s="106">
        <v>4650.6582502133042</v>
      </c>
      <c r="G114" s="106">
        <v>4622.8104700205367</v>
      </c>
      <c r="H114" s="106">
        <v>4610.4919692299954</v>
      </c>
      <c r="I114" s="106">
        <v>4619.4940083967103</v>
      </c>
      <c r="J114" s="106">
        <v>3297.3493629945615</v>
      </c>
      <c r="K114" s="106">
        <v>2482.0913693645443</v>
      </c>
      <c r="L114" s="106">
        <v>1930.1170201202383</v>
      </c>
      <c r="M114" s="106">
        <v>1571.389213540162</v>
      </c>
      <c r="N114" s="106">
        <v>1328.4285760054684</v>
      </c>
      <c r="O114" s="106">
        <v>1166.9418045797202</v>
      </c>
      <c r="P114" s="106">
        <v>1044.4656009415735</v>
      </c>
      <c r="Q114" s="106">
        <v>1002.8463549856107</v>
      </c>
      <c r="R114" s="106">
        <v>931.36488426186088</v>
      </c>
      <c r="S114" s="106">
        <v>877.39072896099719</v>
      </c>
      <c r="T114" s="106">
        <v>839.84542573634462</v>
      </c>
      <c r="U114" s="106">
        <v>857.9113046725937</v>
      </c>
      <c r="V114" s="106">
        <v>804.99496039837697</v>
      </c>
      <c r="W114" s="106">
        <v>800.80975584662531</v>
      </c>
      <c r="X114" s="106">
        <v>774.93361175307314</v>
      </c>
      <c r="Y114" s="106">
        <v>768.29803216887967</v>
      </c>
      <c r="Z114" s="106">
        <v>758.76442295325307</v>
      </c>
      <c r="AA114" s="106">
        <v>787.44752184034598</v>
      </c>
      <c r="AB114" s="106">
        <v>793.14622675207715</v>
      </c>
      <c r="AC114" s="106">
        <v>795.05259687634293</v>
      </c>
      <c r="AD114" s="106">
        <v>812.25922335816335</v>
      </c>
      <c r="AE114" s="106">
        <v>803.66768935718596</v>
      </c>
      <c r="AF114" s="106">
        <v>787.71843620503807</v>
      </c>
      <c r="AG114" s="106">
        <v>800.41992338602245</v>
      </c>
      <c r="AH114" s="106">
        <v>794.21146668409051</v>
      </c>
      <c r="AI114" s="106">
        <v>787.98049529493517</v>
      </c>
      <c r="AJ114" s="106">
        <v>785.3804318073378</v>
      </c>
      <c r="AK114" s="106">
        <v>776.40104355115079</v>
      </c>
      <c r="AL114" s="106">
        <v>766.56754365557822</v>
      </c>
      <c r="AM114" s="106">
        <v>769.58116760821326</v>
      </c>
      <c r="AN114" s="106">
        <v>784.1829265917529</v>
      </c>
      <c r="AO114" s="106">
        <v>787.92695592828409</v>
      </c>
      <c r="AP114" s="106">
        <v>785.07864114352742</v>
      </c>
      <c r="AQ114" s="106">
        <v>804.58169415077589</v>
      </c>
      <c r="AR114" s="106">
        <v>817.26596895313867</v>
      </c>
      <c r="AS114" s="106">
        <v>810.2512603439028</v>
      </c>
      <c r="AT114" s="106">
        <v>825.1046416550447</v>
      </c>
      <c r="AU114" s="106">
        <v>841.57418388948486</v>
      </c>
      <c r="AV114" s="106">
        <v>805.31712501953029</v>
      </c>
      <c r="AW114" s="106">
        <v>828.10578232718797</v>
      </c>
      <c r="AX114" s="106">
        <v>809.62411334396722</v>
      </c>
      <c r="AY114" s="106">
        <v>807.42959804657187</v>
      </c>
    </row>
    <row r="115" spans="1:52">
      <c r="A115" s="109"/>
      <c r="B115" s="127">
        <v>7</v>
      </c>
      <c r="C115" s="106">
        <v>0</v>
      </c>
      <c r="D115" s="106">
        <v>0</v>
      </c>
      <c r="E115" s="106">
        <v>3599.6941226312811</v>
      </c>
      <c r="F115" s="106">
        <v>4617.9368491519799</v>
      </c>
      <c r="G115" s="106">
        <v>4650.6582502133042</v>
      </c>
      <c r="H115" s="106">
        <v>4622.8104700205367</v>
      </c>
      <c r="I115" s="106">
        <v>4610.4919692299954</v>
      </c>
      <c r="J115" s="106">
        <v>4619.4940083967103</v>
      </c>
      <c r="K115" s="106">
        <v>3297.3493629945615</v>
      </c>
      <c r="L115" s="106">
        <v>2482.0913693645443</v>
      </c>
      <c r="M115" s="106">
        <v>1930.1170201202383</v>
      </c>
      <c r="N115" s="106">
        <v>1571.389213540162</v>
      </c>
      <c r="O115" s="106">
        <v>1328.4285760054684</v>
      </c>
      <c r="P115" s="106">
        <v>1166.9418045797202</v>
      </c>
      <c r="Q115" s="106">
        <v>1044.4656009415735</v>
      </c>
      <c r="R115" s="106">
        <v>1002.8463549856107</v>
      </c>
      <c r="S115" s="106">
        <v>931.36488426186088</v>
      </c>
      <c r="T115" s="106">
        <v>877.39072896099719</v>
      </c>
      <c r="U115" s="106">
        <v>839.84542573634462</v>
      </c>
      <c r="V115" s="106">
        <v>857.9113046725937</v>
      </c>
      <c r="W115" s="106">
        <v>804.99496039837697</v>
      </c>
      <c r="X115" s="106">
        <v>800.80975584662531</v>
      </c>
      <c r="Y115" s="106">
        <v>774.93361175307314</v>
      </c>
      <c r="Z115" s="106">
        <v>768.29803216887967</v>
      </c>
      <c r="AA115" s="106">
        <v>758.76442295325307</v>
      </c>
      <c r="AB115" s="106">
        <v>787.44752184034598</v>
      </c>
      <c r="AC115" s="106">
        <v>793.14622675207715</v>
      </c>
      <c r="AD115" s="106">
        <v>795.05259687634293</v>
      </c>
      <c r="AE115" s="106">
        <v>812.25922335816335</v>
      </c>
      <c r="AF115" s="106">
        <v>803.66768935718596</v>
      </c>
      <c r="AG115" s="106">
        <v>787.71843620503807</v>
      </c>
      <c r="AH115" s="106">
        <v>800.41992338602245</v>
      </c>
      <c r="AI115" s="106">
        <v>794.21146668409051</v>
      </c>
      <c r="AJ115" s="106">
        <v>787.98049529493517</v>
      </c>
      <c r="AK115" s="106">
        <v>785.3804318073378</v>
      </c>
      <c r="AL115" s="106">
        <v>776.40104355115079</v>
      </c>
      <c r="AM115" s="106">
        <v>766.56754365557822</v>
      </c>
      <c r="AN115" s="106">
        <v>769.58116760821326</v>
      </c>
      <c r="AO115" s="106">
        <v>784.1829265917529</v>
      </c>
      <c r="AP115" s="106">
        <v>787.92695592828409</v>
      </c>
      <c r="AQ115" s="106">
        <v>785.07864114352742</v>
      </c>
      <c r="AR115" s="106">
        <v>804.58169415077589</v>
      </c>
      <c r="AS115" s="106">
        <v>817.26596895313867</v>
      </c>
      <c r="AT115" s="106">
        <v>810.2512603439028</v>
      </c>
      <c r="AU115" s="106">
        <v>825.1046416550447</v>
      </c>
      <c r="AV115" s="106">
        <v>841.57418388948486</v>
      </c>
      <c r="AW115" s="106">
        <v>805.31712501953029</v>
      </c>
      <c r="AX115" s="106">
        <v>828.10578232718797</v>
      </c>
      <c r="AY115" s="106">
        <v>809.62411334396722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0</v>
      </c>
      <c r="F116" s="106">
        <v>2898.6941226312811</v>
      </c>
      <c r="G116" s="106">
        <v>4617.9368491519799</v>
      </c>
      <c r="H116" s="106">
        <v>4650.6582502133042</v>
      </c>
      <c r="I116" s="106">
        <v>4622.8104700205367</v>
      </c>
      <c r="J116" s="106">
        <v>4610.4919692299954</v>
      </c>
      <c r="K116" s="106">
        <v>4619.4940083967103</v>
      </c>
      <c r="L116" s="106">
        <v>3297.3493629945615</v>
      </c>
      <c r="M116" s="106">
        <v>2482.0913693645443</v>
      </c>
      <c r="N116" s="106">
        <v>1930.1170201202383</v>
      </c>
      <c r="O116" s="106">
        <v>1571.389213540162</v>
      </c>
      <c r="P116" s="106">
        <v>1328.4285760054684</v>
      </c>
      <c r="Q116" s="106">
        <v>1166.9418045797202</v>
      </c>
      <c r="R116" s="106">
        <v>1044.4656009415735</v>
      </c>
      <c r="S116" s="106">
        <v>1002.8463549856107</v>
      </c>
      <c r="T116" s="106">
        <v>931.36488426186088</v>
      </c>
      <c r="U116" s="106">
        <v>877.39072896099719</v>
      </c>
      <c r="V116" s="106">
        <v>839.84542573634462</v>
      </c>
      <c r="W116" s="106">
        <v>857.9113046725937</v>
      </c>
      <c r="X116" s="106">
        <v>804.99496039837697</v>
      </c>
      <c r="Y116" s="106">
        <v>800.80975584662531</v>
      </c>
      <c r="Z116" s="106">
        <v>774.93361175307314</v>
      </c>
      <c r="AA116" s="106">
        <v>768.29803216887967</v>
      </c>
      <c r="AB116" s="106">
        <v>758.76442295325307</v>
      </c>
      <c r="AC116" s="106">
        <v>787.44752184034598</v>
      </c>
      <c r="AD116" s="106">
        <v>793.14622675207715</v>
      </c>
      <c r="AE116" s="106">
        <v>795.05259687634293</v>
      </c>
      <c r="AF116" s="106">
        <v>812.25922335816335</v>
      </c>
      <c r="AG116" s="106">
        <v>803.66768935718596</v>
      </c>
      <c r="AH116" s="106">
        <v>787.71843620503807</v>
      </c>
      <c r="AI116" s="106">
        <v>800.41992338602245</v>
      </c>
      <c r="AJ116" s="106">
        <v>794.21146668409051</v>
      </c>
      <c r="AK116" s="106">
        <v>787.98049529493517</v>
      </c>
      <c r="AL116" s="106">
        <v>785.3804318073378</v>
      </c>
      <c r="AM116" s="106">
        <v>776.40104355115079</v>
      </c>
      <c r="AN116" s="106">
        <v>766.56754365557822</v>
      </c>
      <c r="AO116" s="106">
        <v>769.58116760821326</v>
      </c>
      <c r="AP116" s="106">
        <v>784.1829265917529</v>
      </c>
      <c r="AQ116" s="106">
        <v>787.92695592828409</v>
      </c>
      <c r="AR116" s="106">
        <v>785.07864114352742</v>
      </c>
      <c r="AS116" s="106">
        <v>804.58169415077589</v>
      </c>
      <c r="AT116" s="106">
        <v>817.26596895313867</v>
      </c>
      <c r="AU116" s="106">
        <v>810.2512603439028</v>
      </c>
      <c r="AV116" s="106">
        <v>825.1046416550447</v>
      </c>
      <c r="AW116" s="106">
        <v>841.57418388948486</v>
      </c>
      <c r="AX116" s="106">
        <v>805.31712501953029</v>
      </c>
      <c r="AY116" s="106">
        <v>828.10578232718797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1279.7711382010762</v>
      </c>
      <c r="H117" s="106">
        <v>4437.0938942066859</v>
      </c>
      <c r="I117" s="106">
        <v>4650.6582502133042</v>
      </c>
      <c r="J117" s="106">
        <v>4622.8104700205367</v>
      </c>
      <c r="K117" s="106">
        <v>4610.4919692299954</v>
      </c>
      <c r="L117" s="106">
        <v>4619.4940083967103</v>
      </c>
      <c r="M117" s="106">
        <v>3297.3493629945615</v>
      </c>
      <c r="N117" s="106">
        <v>2482.0913693645443</v>
      </c>
      <c r="O117" s="106">
        <v>1930.1170201202383</v>
      </c>
      <c r="P117" s="106">
        <v>1571.389213540162</v>
      </c>
      <c r="Q117" s="106">
        <v>1328.4285760054684</v>
      </c>
      <c r="R117" s="106">
        <v>1166.9418045797202</v>
      </c>
      <c r="S117" s="106">
        <v>1044.4656009415735</v>
      </c>
      <c r="T117" s="106">
        <v>1002.8463549856107</v>
      </c>
      <c r="U117" s="106">
        <v>931.36488426186088</v>
      </c>
      <c r="V117" s="106">
        <v>877.39072896099719</v>
      </c>
      <c r="W117" s="106">
        <v>839.84542573634462</v>
      </c>
      <c r="X117" s="106">
        <v>857.9113046725937</v>
      </c>
      <c r="Y117" s="106">
        <v>804.99496039837697</v>
      </c>
      <c r="Z117" s="106">
        <v>800.80975584662531</v>
      </c>
      <c r="AA117" s="106">
        <v>774.93361175307314</v>
      </c>
      <c r="AB117" s="106">
        <v>768.29803216887967</v>
      </c>
      <c r="AC117" s="106">
        <v>758.76442295325307</v>
      </c>
      <c r="AD117" s="106">
        <v>787.44752184034598</v>
      </c>
      <c r="AE117" s="106">
        <v>793.14622675207715</v>
      </c>
      <c r="AF117" s="106">
        <v>795.05259687634293</v>
      </c>
      <c r="AG117" s="106">
        <v>812.25922335816335</v>
      </c>
      <c r="AH117" s="106">
        <v>803.66768935718596</v>
      </c>
      <c r="AI117" s="106">
        <v>787.71843620503807</v>
      </c>
      <c r="AJ117" s="106">
        <v>800.41992338602245</v>
      </c>
      <c r="AK117" s="106">
        <v>794.21146668409051</v>
      </c>
      <c r="AL117" s="106">
        <v>787.98049529493517</v>
      </c>
      <c r="AM117" s="106">
        <v>785.3804318073378</v>
      </c>
      <c r="AN117" s="106">
        <v>776.40104355115079</v>
      </c>
      <c r="AO117" s="106">
        <v>766.56754365557822</v>
      </c>
      <c r="AP117" s="106">
        <v>769.58116760821326</v>
      </c>
      <c r="AQ117" s="106">
        <v>784.1829265917529</v>
      </c>
      <c r="AR117" s="106">
        <v>787.92695592828409</v>
      </c>
      <c r="AS117" s="106">
        <v>785.07864114352742</v>
      </c>
      <c r="AT117" s="106">
        <v>804.58169415077589</v>
      </c>
      <c r="AU117" s="106">
        <v>817.26596895313867</v>
      </c>
      <c r="AV117" s="106">
        <v>810.2512603439028</v>
      </c>
      <c r="AW117" s="106">
        <v>825.1046416550447</v>
      </c>
      <c r="AX117" s="106">
        <v>841.57418388948486</v>
      </c>
      <c r="AY117" s="106">
        <v>805.31712501953029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1378.6808886226627</v>
      </c>
      <c r="J118" s="106">
        <v>4222.3984658612799</v>
      </c>
      <c r="K118" s="106">
        <v>4622.8104700205367</v>
      </c>
      <c r="L118" s="106">
        <v>4610.4919692299954</v>
      </c>
      <c r="M118" s="106">
        <v>4619.4940083967103</v>
      </c>
      <c r="N118" s="106">
        <v>3297.3493629945615</v>
      </c>
      <c r="O118" s="106">
        <v>2482.0913693645443</v>
      </c>
      <c r="P118" s="106">
        <v>1930.1170201202383</v>
      </c>
      <c r="Q118" s="106">
        <v>1571.389213540162</v>
      </c>
      <c r="R118" s="106">
        <v>1328.4285760054684</v>
      </c>
      <c r="S118" s="106">
        <v>1166.9418045797202</v>
      </c>
      <c r="T118" s="106">
        <v>1044.4656009415735</v>
      </c>
      <c r="U118" s="106">
        <v>1002.8463549856107</v>
      </c>
      <c r="V118" s="106">
        <v>931.36488426186088</v>
      </c>
      <c r="W118" s="106">
        <v>877.39072896099719</v>
      </c>
      <c r="X118" s="106">
        <v>839.84542573634462</v>
      </c>
      <c r="Y118" s="106">
        <v>857.9113046725937</v>
      </c>
      <c r="Z118" s="106">
        <v>804.99496039837697</v>
      </c>
      <c r="AA118" s="106">
        <v>800.80975584662531</v>
      </c>
      <c r="AB118" s="106">
        <v>774.93361175307314</v>
      </c>
      <c r="AC118" s="106">
        <v>768.29803216887967</v>
      </c>
      <c r="AD118" s="106">
        <v>758.76442295325307</v>
      </c>
      <c r="AE118" s="106">
        <v>787.44752184034598</v>
      </c>
      <c r="AF118" s="106">
        <v>793.14622675207715</v>
      </c>
      <c r="AG118" s="106">
        <v>795.05259687634293</v>
      </c>
      <c r="AH118" s="106">
        <v>812.25922335816335</v>
      </c>
      <c r="AI118" s="106">
        <v>803.66768935718596</v>
      </c>
      <c r="AJ118" s="106">
        <v>787.71843620503807</v>
      </c>
      <c r="AK118" s="106">
        <v>800.41992338602245</v>
      </c>
      <c r="AL118" s="106">
        <v>794.21146668409051</v>
      </c>
      <c r="AM118" s="106">
        <v>787.98049529493517</v>
      </c>
      <c r="AN118" s="106">
        <v>785.3804318073378</v>
      </c>
      <c r="AO118" s="106">
        <v>776.40104355115079</v>
      </c>
      <c r="AP118" s="106">
        <v>766.56754365557822</v>
      </c>
      <c r="AQ118" s="106">
        <v>769.58116760821326</v>
      </c>
      <c r="AR118" s="106">
        <v>784.1829265917529</v>
      </c>
      <c r="AS118" s="106">
        <v>787.92695592828409</v>
      </c>
      <c r="AT118" s="106">
        <v>785.07864114352742</v>
      </c>
      <c r="AU118" s="106">
        <v>804.58169415077589</v>
      </c>
      <c r="AV118" s="106">
        <v>817.26596895313867</v>
      </c>
      <c r="AW118" s="106">
        <v>810.2512603439028</v>
      </c>
      <c r="AX118" s="106">
        <v>825.1046416550447</v>
      </c>
      <c r="AY118" s="106">
        <v>841.57418388948486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1389.5246402597459</v>
      </c>
      <c r="L119" s="106">
        <v>3045.8327351352509</v>
      </c>
      <c r="M119" s="106">
        <v>4315.5580928271993</v>
      </c>
      <c r="N119" s="106">
        <v>4619.4940083967103</v>
      </c>
      <c r="O119" s="106">
        <v>3297.3493629945615</v>
      </c>
      <c r="P119" s="106">
        <v>2482.0913693645443</v>
      </c>
      <c r="Q119" s="106">
        <v>1930.1170201202383</v>
      </c>
      <c r="R119" s="106">
        <v>1571.389213540162</v>
      </c>
      <c r="S119" s="106">
        <v>1328.4285760054684</v>
      </c>
      <c r="T119" s="106">
        <v>1166.9418045797202</v>
      </c>
      <c r="U119" s="106">
        <v>1044.4656009415735</v>
      </c>
      <c r="V119" s="106">
        <v>1002.8463549856107</v>
      </c>
      <c r="W119" s="106">
        <v>931.36488426186088</v>
      </c>
      <c r="X119" s="106">
        <v>877.39072896099719</v>
      </c>
      <c r="Y119" s="106">
        <v>839.84542573634462</v>
      </c>
      <c r="Z119" s="106">
        <v>857.9113046725937</v>
      </c>
      <c r="AA119" s="106">
        <v>804.99496039837697</v>
      </c>
      <c r="AB119" s="106">
        <v>800.80975584662531</v>
      </c>
      <c r="AC119" s="106">
        <v>774.93361175307314</v>
      </c>
      <c r="AD119" s="106">
        <v>768.29803216887967</v>
      </c>
      <c r="AE119" s="106">
        <v>758.76442295325307</v>
      </c>
      <c r="AF119" s="106">
        <v>787.44752184034598</v>
      </c>
      <c r="AG119" s="106">
        <v>793.14622675207715</v>
      </c>
      <c r="AH119" s="106">
        <v>795.05259687634293</v>
      </c>
      <c r="AI119" s="106">
        <v>812.25922335816335</v>
      </c>
      <c r="AJ119" s="106">
        <v>803.66768935718596</v>
      </c>
      <c r="AK119" s="106">
        <v>787.71843620503807</v>
      </c>
      <c r="AL119" s="106">
        <v>800.41992338602245</v>
      </c>
      <c r="AM119" s="106">
        <v>794.21146668409051</v>
      </c>
      <c r="AN119" s="106">
        <v>787.98049529493517</v>
      </c>
      <c r="AO119" s="106">
        <v>785.3804318073378</v>
      </c>
      <c r="AP119" s="106">
        <v>776.40104355115079</v>
      </c>
      <c r="AQ119" s="106">
        <v>766.56754365557822</v>
      </c>
      <c r="AR119" s="106">
        <v>769.58116760821326</v>
      </c>
      <c r="AS119" s="106">
        <v>784.1829265917529</v>
      </c>
      <c r="AT119" s="106">
        <v>787.92695592828409</v>
      </c>
      <c r="AU119" s="106">
        <v>785.07864114352742</v>
      </c>
      <c r="AV119" s="106">
        <v>804.58169415077589</v>
      </c>
      <c r="AW119" s="106">
        <v>817.26596895313867</v>
      </c>
      <c r="AX119" s="106">
        <v>810.2512603439028</v>
      </c>
      <c r="AY119" s="106">
        <v>825.1046416550447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1703.4153658346786</v>
      </c>
      <c r="O120" s="106">
        <v>3436.851579615452</v>
      </c>
      <c r="P120" s="106">
        <v>3297.3493629945615</v>
      </c>
      <c r="Q120" s="106">
        <v>2482.0913693645443</v>
      </c>
      <c r="R120" s="106">
        <v>1930.1170201202383</v>
      </c>
      <c r="S120" s="106">
        <v>1571.389213540162</v>
      </c>
      <c r="T120" s="106">
        <v>1328.4285760054684</v>
      </c>
      <c r="U120" s="106">
        <v>1166.9418045797202</v>
      </c>
      <c r="V120" s="106">
        <v>1044.4656009415735</v>
      </c>
      <c r="W120" s="106">
        <v>1002.8463549856107</v>
      </c>
      <c r="X120" s="106">
        <v>931.36488426186088</v>
      </c>
      <c r="Y120" s="106">
        <v>877.39072896099719</v>
      </c>
      <c r="Z120" s="106">
        <v>839.84542573634462</v>
      </c>
      <c r="AA120" s="106">
        <v>857.9113046725937</v>
      </c>
      <c r="AB120" s="106">
        <v>804.99496039837697</v>
      </c>
      <c r="AC120" s="106">
        <v>800.80975584662531</v>
      </c>
      <c r="AD120" s="106">
        <v>774.93361175307314</v>
      </c>
      <c r="AE120" s="106">
        <v>753.59469030661</v>
      </c>
      <c r="AF120" s="106">
        <v>758.76442295325307</v>
      </c>
      <c r="AG120" s="106">
        <v>768.94188865953197</v>
      </c>
      <c r="AH120" s="106">
        <v>793.14622675207715</v>
      </c>
      <c r="AI120" s="106">
        <v>795.05259687634293</v>
      </c>
      <c r="AJ120" s="106">
        <v>812.25922335816335</v>
      </c>
      <c r="AK120" s="106">
        <v>803.66768935718596</v>
      </c>
      <c r="AL120" s="106">
        <v>787.71843620503807</v>
      </c>
      <c r="AM120" s="106">
        <v>800.41992338602245</v>
      </c>
      <c r="AN120" s="106">
        <v>794.21146668409051</v>
      </c>
      <c r="AO120" s="106">
        <v>787.98049529493517</v>
      </c>
      <c r="AP120" s="106">
        <v>785.3804318073378</v>
      </c>
      <c r="AQ120" s="106">
        <v>776.40104355115079</v>
      </c>
      <c r="AR120" s="106">
        <v>766.56754365557822</v>
      </c>
      <c r="AS120" s="106">
        <v>769.58116760821326</v>
      </c>
      <c r="AT120" s="106">
        <v>784.1829265917529</v>
      </c>
      <c r="AU120" s="106">
        <v>787.92695592828409</v>
      </c>
      <c r="AV120" s="106">
        <v>785.07864114352742</v>
      </c>
      <c r="AW120" s="106">
        <v>804.58169415077589</v>
      </c>
      <c r="AX120" s="106">
        <v>817.26596895313867</v>
      </c>
      <c r="AY120" s="106">
        <v>810.2512603439028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1102.8319138871007</v>
      </c>
      <c r="P121" s="125">
        <v>2697.1991775224178</v>
      </c>
      <c r="Q121" s="125">
        <v>2779.7897381151852</v>
      </c>
      <c r="R121" s="125">
        <v>1784.9106403331307</v>
      </c>
      <c r="S121" s="125">
        <v>1310.1039050842637</v>
      </c>
      <c r="T121" s="125">
        <v>868.99792039697184</v>
      </c>
      <c r="U121" s="125">
        <v>705.79350097957058</v>
      </c>
      <c r="V121" s="125">
        <v>521.651914624558</v>
      </c>
      <c r="W121" s="125">
        <v>409.4339322840035</v>
      </c>
      <c r="X121" s="125">
        <v>536.87793393297909</v>
      </c>
      <c r="Y121" s="125">
        <v>256.77677718986865</v>
      </c>
      <c r="Z121" s="125">
        <v>237.01477081585676</v>
      </c>
      <c r="AA121" s="125">
        <v>156.95201534375133</v>
      </c>
      <c r="AB121" s="125">
        <v>202.67301945416773</v>
      </c>
      <c r="AC121" s="125">
        <v>140.48029754680078</v>
      </c>
      <c r="AD121" s="125">
        <v>116.01762246492137</v>
      </c>
      <c r="AE121" s="125">
        <v>0</v>
      </c>
      <c r="AF121" s="125">
        <v>32.401716686392319</v>
      </c>
      <c r="AG121" s="125">
        <v>0</v>
      </c>
      <c r="AH121" s="125">
        <v>85.64383340665745</v>
      </c>
      <c r="AI121" s="125">
        <v>251.69499583827894</v>
      </c>
      <c r="AJ121" s="125">
        <v>86.458014799959301</v>
      </c>
      <c r="AK121" s="125">
        <v>147.2445656449014</v>
      </c>
      <c r="AL121" s="125">
        <v>77.585611659366009</v>
      </c>
      <c r="AM121" s="125">
        <v>139.89394511726061</v>
      </c>
      <c r="AN121" s="125">
        <v>67.551039715304455</v>
      </c>
      <c r="AO121" s="125">
        <v>67.071499739246065</v>
      </c>
      <c r="AP121" s="125">
        <v>140.24768559735378</v>
      </c>
      <c r="AQ121" s="125">
        <v>207.51606804697849</v>
      </c>
      <c r="AR121" s="125">
        <v>162.82354120174841</v>
      </c>
      <c r="AS121" s="125">
        <v>38.642461296198576</v>
      </c>
      <c r="AT121" s="125">
        <v>202.33189776804443</v>
      </c>
      <c r="AU121" s="125">
        <v>47.682409978779901</v>
      </c>
      <c r="AV121" s="125">
        <v>181.92695592828409</v>
      </c>
      <c r="AW121" s="125">
        <v>52.894693272410336</v>
      </c>
      <c r="AX121" s="125">
        <v>98.891002191441544</v>
      </c>
      <c r="AY121" s="125">
        <v>134.69024637853988</v>
      </c>
      <c r="AZ121" s="107">
        <f>SUM($D121:$AY121)</f>
        <v>16050.697264242692</v>
      </c>
    </row>
    <row r="122" spans="1:52">
      <c r="A122" s="131" t="s">
        <v>123</v>
      </c>
      <c r="B122" s="119">
        <v>1</v>
      </c>
      <c r="C122" s="106">
        <v>5242.6487703439288</v>
      </c>
      <c r="D122" s="106">
        <v>1269.9289161901002</v>
      </c>
      <c r="E122" s="106">
        <v>1269.9289161901002</v>
      </c>
      <c r="F122" s="106">
        <v>1269.9289161901002</v>
      </c>
      <c r="G122" s="106">
        <v>1269.9289161901002</v>
      </c>
      <c r="H122" s="106">
        <v>1269.9289161901002</v>
      </c>
      <c r="I122" s="106">
        <v>1269.9289161901002</v>
      </c>
      <c r="J122" s="106">
        <v>1269.9289161901002</v>
      </c>
      <c r="K122" s="106">
        <v>1269.9289161901002</v>
      </c>
      <c r="L122" s="106">
        <v>1269.9289161901002</v>
      </c>
      <c r="M122" s="106">
        <v>1269.9289161901002</v>
      </c>
      <c r="N122" s="106">
        <v>1269.9289161901002</v>
      </c>
      <c r="O122" s="106">
        <v>1269.9289161901002</v>
      </c>
      <c r="P122" s="106">
        <v>1269.9289161901002</v>
      </c>
      <c r="Q122" s="106">
        <v>1269.9289161901002</v>
      </c>
      <c r="R122" s="106">
        <v>1269.9289161901002</v>
      </c>
      <c r="S122" s="106">
        <v>1269.9289161901002</v>
      </c>
      <c r="T122" s="106">
        <v>1269.9289161901002</v>
      </c>
      <c r="U122" s="106">
        <v>1269.9289161901002</v>
      </c>
      <c r="V122" s="106">
        <v>1269.9289161901002</v>
      </c>
      <c r="W122" s="106">
        <v>1269.9289161901002</v>
      </c>
      <c r="X122" s="106">
        <v>1269.9289161901002</v>
      </c>
      <c r="Y122" s="106">
        <v>1269.9289161901002</v>
      </c>
      <c r="Z122" s="106">
        <v>1269.9289161901002</v>
      </c>
      <c r="AA122" s="106">
        <v>1269.9289161901002</v>
      </c>
      <c r="AB122" s="106">
        <v>1269.9289161901002</v>
      </c>
      <c r="AC122" s="106">
        <v>1269.9289161901002</v>
      </c>
      <c r="AD122" s="106">
        <v>1269.9289161901002</v>
      </c>
      <c r="AE122" s="106">
        <v>1269.9289161901002</v>
      </c>
      <c r="AF122" s="106">
        <v>1269.9289161901002</v>
      </c>
      <c r="AG122" s="106">
        <v>1269.9289161901002</v>
      </c>
      <c r="AH122" s="106">
        <v>1269.9289161901002</v>
      </c>
      <c r="AI122" s="106">
        <v>1269.9289161901002</v>
      </c>
      <c r="AJ122" s="106">
        <v>1269.9289161901002</v>
      </c>
      <c r="AK122" s="106">
        <v>1269.9289161901002</v>
      </c>
      <c r="AL122" s="106">
        <v>1269.9289161901002</v>
      </c>
      <c r="AM122" s="106">
        <v>1269.9289161901002</v>
      </c>
      <c r="AN122" s="106">
        <v>1269.9289161901002</v>
      </c>
      <c r="AO122" s="106">
        <v>1269.9289161901002</v>
      </c>
      <c r="AP122" s="106">
        <v>1269.9289161901002</v>
      </c>
      <c r="AQ122" s="106">
        <v>1269.9289161901002</v>
      </c>
      <c r="AR122" s="106">
        <v>1269.9289161901002</v>
      </c>
      <c r="AS122" s="106">
        <v>1269.9289161901002</v>
      </c>
      <c r="AT122" s="106">
        <v>1269.9289161901002</v>
      </c>
      <c r="AU122" s="106">
        <v>1269.9289161901002</v>
      </c>
      <c r="AV122" s="106">
        <v>1269.9289161901002</v>
      </c>
      <c r="AW122" s="106">
        <v>1269.9289161901002</v>
      </c>
      <c r="AX122" s="106">
        <v>1269.9289161901002</v>
      </c>
      <c r="AY122" s="106">
        <v>1269.9289161901002</v>
      </c>
    </row>
    <row r="123" spans="1:52">
      <c r="A123" s="109"/>
      <c r="B123" s="119">
        <v>2</v>
      </c>
      <c r="C123" s="106">
        <v>3504.7957231470414</v>
      </c>
      <c r="D123" s="106">
        <v>3504.7957231470414</v>
      </c>
      <c r="E123" s="106">
        <v>848.96807494350537</v>
      </c>
      <c r="F123" s="106">
        <v>848.96807494350537</v>
      </c>
      <c r="G123" s="106">
        <v>848.96807494350537</v>
      </c>
      <c r="H123" s="106">
        <v>848.96807494350537</v>
      </c>
      <c r="I123" s="106">
        <v>848.96807494350537</v>
      </c>
      <c r="J123" s="106">
        <v>848.96807494350537</v>
      </c>
      <c r="K123" s="106">
        <v>848.96807494350537</v>
      </c>
      <c r="L123" s="106">
        <v>848.96807494350537</v>
      </c>
      <c r="M123" s="106">
        <v>848.96807494350537</v>
      </c>
      <c r="N123" s="106">
        <v>848.96807494350537</v>
      </c>
      <c r="O123" s="106">
        <v>848.96807494350537</v>
      </c>
      <c r="P123" s="106">
        <v>848.96807494350537</v>
      </c>
      <c r="Q123" s="106">
        <v>848.96807494350537</v>
      </c>
      <c r="R123" s="106">
        <v>848.96807494350537</v>
      </c>
      <c r="S123" s="106">
        <v>848.96807494350537</v>
      </c>
      <c r="T123" s="106">
        <v>848.96807494350537</v>
      </c>
      <c r="U123" s="106">
        <v>848.96807494350537</v>
      </c>
      <c r="V123" s="106">
        <v>848.96807494350537</v>
      </c>
      <c r="W123" s="106">
        <v>848.96807494350537</v>
      </c>
      <c r="X123" s="106">
        <v>848.96807494350537</v>
      </c>
      <c r="Y123" s="106">
        <v>848.96807494350537</v>
      </c>
      <c r="Z123" s="106">
        <v>848.96807494350537</v>
      </c>
      <c r="AA123" s="106">
        <v>848.96807494350537</v>
      </c>
      <c r="AB123" s="106">
        <v>848.96807494350537</v>
      </c>
      <c r="AC123" s="106">
        <v>848.96807494350537</v>
      </c>
      <c r="AD123" s="106">
        <v>848.96807494350537</v>
      </c>
      <c r="AE123" s="106">
        <v>848.96807494350537</v>
      </c>
      <c r="AF123" s="106">
        <v>848.96807494350537</v>
      </c>
      <c r="AG123" s="106">
        <v>848.96807494350537</v>
      </c>
      <c r="AH123" s="106">
        <v>848.96807494350537</v>
      </c>
      <c r="AI123" s="106">
        <v>848.96807494350537</v>
      </c>
      <c r="AJ123" s="106">
        <v>848.96807494350537</v>
      </c>
      <c r="AK123" s="106">
        <v>848.96807494350537</v>
      </c>
      <c r="AL123" s="106">
        <v>848.96807494350537</v>
      </c>
      <c r="AM123" s="106">
        <v>848.96807494350537</v>
      </c>
      <c r="AN123" s="106">
        <v>848.96807494350537</v>
      </c>
      <c r="AO123" s="106">
        <v>848.96807494350537</v>
      </c>
      <c r="AP123" s="106">
        <v>848.96807494350537</v>
      </c>
      <c r="AQ123" s="106">
        <v>848.96807494350537</v>
      </c>
      <c r="AR123" s="106">
        <v>848.96807494350537</v>
      </c>
      <c r="AS123" s="106">
        <v>848.96807494350537</v>
      </c>
      <c r="AT123" s="106">
        <v>848.96807494350537</v>
      </c>
      <c r="AU123" s="106">
        <v>848.96807494350537</v>
      </c>
      <c r="AV123" s="106">
        <v>848.96807494350537</v>
      </c>
      <c r="AW123" s="106">
        <v>848.96807494350537</v>
      </c>
      <c r="AX123" s="106">
        <v>848.96807494350537</v>
      </c>
      <c r="AY123" s="106">
        <v>848.96807494350537</v>
      </c>
    </row>
    <row r="124" spans="1:52">
      <c r="A124" s="109"/>
      <c r="B124" s="119">
        <v>3</v>
      </c>
      <c r="C124" s="106">
        <v>2343.012778287637</v>
      </c>
      <c r="D124" s="106">
        <v>2343.012778287637</v>
      </c>
      <c r="E124" s="106">
        <v>2343.012778287637</v>
      </c>
      <c r="F124" s="106">
        <v>567.54892583719243</v>
      </c>
      <c r="G124" s="106">
        <v>567.54892583719243</v>
      </c>
      <c r="H124" s="106">
        <v>567.54892583719243</v>
      </c>
      <c r="I124" s="106">
        <v>567.54892583719243</v>
      </c>
      <c r="J124" s="106">
        <v>567.54892583719243</v>
      </c>
      <c r="K124" s="106">
        <v>567.54892583719243</v>
      </c>
      <c r="L124" s="106">
        <v>567.54892583719243</v>
      </c>
      <c r="M124" s="106">
        <v>527.96169103056218</v>
      </c>
      <c r="N124" s="106">
        <v>414.69731686474478</v>
      </c>
      <c r="O124" s="106">
        <v>469.19735537092203</v>
      </c>
      <c r="P124" s="106">
        <v>309.562564795394</v>
      </c>
      <c r="Q124" s="106">
        <v>296.9368957077404</v>
      </c>
      <c r="R124" s="106">
        <v>218.87532701980138</v>
      </c>
      <c r="S124" s="106">
        <v>198.85751642085376</v>
      </c>
      <c r="T124" s="106">
        <v>170.09710729888388</v>
      </c>
      <c r="U124" s="106">
        <v>256.62652550983302</v>
      </c>
      <c r="V124" s="106">
        <v>273.81802990442469</v>
      </c>
      <c r="W124" s="106">
        <v>279.56905068487748</v>
      </c>
      <c r="X124" s="106">
        <v>331.47694894600295</v>
      </c>
      <c r="Y124" s="106">
        <v>305.5585347059473</v>
      </c>
      <c r="Z124" s="106">
        <v>257.44380339372083</v>
      </c>
      <c r="AA124" s="106">
        <v>295.76087298618938</v>
      </c>
      <c r="AB124" s="106">
        <v>277.031580571841</v>
      </c>
      <c r="AC124" s="106">
        <v>258.23436722627423</v>
      </c>
      <c r="AD124" s="106">
        <v>250.39065473973506</v>
      </c>
      <c r="AE124" s="106">
        <v>223.30218550715438</v>
      </c>
      <c r="AF124" s="106">
        <v>193.63708452588583</v>
      </c>
      <c r="AG124" s="106">
        <v>202.72840092634044</v>
      </c>
      <c r="AH124" s="106">
        <v>246.7780942553527</v>
      </c>
      <c r="AI124" s="106">
        <v>258.07285293990151</v>
      </c>
      <c r="AJ124" s="106">
        <v>249.48023112533383</v>
      </c>
      <c r="AK124" s="106">
        <v>308.31584845864438</v>
      </c>
      <c r="AL124" s="106">
        <v>346.58099280014846</v>
      </c>
      <c r="AM124" s="106">
        <v>325.41944894933238</v>
      </c>
      <c r="AN124" s="106">
        <v>370.22822112481151</v>
      </c>
      <c r="AO124" s="106">
        <v>419.91252871502235</v>
      </c>
      <c r="AP124" s="106">
        <v>310.53445131805603</v>
      </c>
      <c r="AQ124" s="106">
        <v>379.28187872826635</v>
      </c>
      <c r="AR124" s="106">
        <v>323.52751024177599</v>
      </c>
      <c r="AS124" s="106">
        <v>316.90723072852899</v>
      </c>
      <c r="AT124" s="106">
        <v>304.15727903188827</v>
      </c>
      <c r="AU124" s="106">
        <v>310.38248278357986</v>
      </c>
      <c r="AV124" s="106">
        <v>318.04464905885072</v>
      </c>
      <c r="AW124" s="106">
        <v>333.98298360030299</v>
      </c>
      <c r="AX124" s="106">
        <v>295.13127462543434</v>
      </c>
      <c r="AY124" s="106">
        <v>242.27324650129037</v>
      </c>
    </row>
    <row r="125" spans="1:52">
      <c r="A125" s="109"/>
      <c r="B125" s="119">
        <v>4</v>
      </c>
      <c r="C125" s="106">
        <v>1566.3420389847454</v>
      </c>
      <c r="D125" s="106">
        <v>1566.3420389847454</v>
      </c>
      <c r="E125" s="106">
        <v>1566.3420389847454</v>
      </c>
      <c r="F125" s="106">
        <v>1566.3420389847454</v>
      </c>
      <c r="G125" s="106">
        <v>379.41566087792631</v>
      </c>
      <c r="H125" s="106">
        <v>379.41566087792631</v>
      </c>
      <c r="I125" s="106">
        <v>379.41566087792631</v>
      </c>
      <c r="J125" s="106">
        <v>379.41566087792631</v>
      </c>
      <c r="K125" s="106">
        <v>338.87962381041615</v>
      </c>
      <c r="L125" s="106">
        <v>123.23869536902208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1047.1250544710847</v>
      </c>
      <c r="D126" s="106">
        <v>1047.1250544710847</v>
      </c>
      <c r="E126" s="106">
        <v>1047.1250544710847</v>
      </c>
      <c r="F126" s="106">
        <v>1047.1250544710847</v>
      </c>
      <c r="G126" s="106">
        <v>1047.1250544710847</v>
      </c>
      <c r="H126" s="106">
        <v>253.64552229058222</v>
      </c>
      <c r="I126" s="106">
        <v>253.64552229058222</v>
      </c>
      <c r="J126" s="106">
        <v>85.018358331809452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231.88259024767524</v>
      </c>
      <c r="D127" s="106">
        <v>216.03735219489226</v>
      </c>
      <c r="E127" s="106">
        <v>412.44455359396721</v>
      </c>
      <c r="F127" s="106">
        <v>522.74595286996703</v>
      </c>
      <c r="G127" s="106">
        <v>627.48422704664767</v>
      </c>
      <c r="H127" s="106">
        <v>688.01496953070557</v>
      </c>
      <c r="I127" s="106">
        <v>169.56614502731821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31.285410423247356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0.33148378297386499</v>
      </c>
      <c r="D172" s="134">
        <v>0.33148378297386499</v>
      </c>
      <c r="E172" s="134">
        <v>0.33148378297386499</v>
      </c>
      <c r="F172" s="134">
        <v>0.33148378297386499</v>
      </c>
      <c r="G172" s="134">
        <v>0.33148378297386499</v>
      </c>
      <c r="H172" s="134">
        <v>0.33148378297386499</v>
      </c>
      <c r="I172" s="134">
        <v>0.33148378297386499</v>
      </c>
      <c r="J172" s="134">
        <v>0.33148378297386499</v>
      </c>
      <c r="K172" s="134">
        <v>0.33148378297386499</v>
      </c>
      <c r="L172" s="134">
        <v>0.33148378297386499</v>
      </c>
      <c r="M172" s="134">
        <v>0.33148378297386499</v>
      </c>
      <c r="N172" s="134">
        <v>0.33148378297386499</v>
      </c>
      <c r="O172" s="134">
        <v>0.33148378297386499</v>
      </c>
      <c r="P172" s="134">
        <v>0.33148378297386499</v>
      </c>
      <c r="Q172" s="134">
        <v>0.33148378297386499</v>
      </c>
      <c r="R172" s="134">
        <v>0.33148378297386499</v>
      </c>
      <c r="S172" s="134">
        <v>0.33148378297386499</v>
      </c>
      <c r="T172" s="134">
        <v>0.33148378297386499</v>
      </c>
      <c r="U172" s="134">
        <v>0.33148378297386499</v>
      </c>
      <c r="V172" s="134">
        <v>0.33148378297386499</v>
      </c>
      <c r="W172" s="134">
        <v>0.33148378297386499</v>
      </c>
      <c r="X172" s="134">
        <v>0.33148378297386499</v>
      </c>
      <c r="Y172" s="134">
        <v>0.33148378297386499</v>
      </c>
      <c r="Z172" s="134">
        <v>0.33148378297386499</v>
      </c>
      <c r="AA172" s="134">
        <v>0.33148378297386499</v>
      </c>
      <c r="AB172" s="134">
        <v>0.33148378297386499</v>
      </c>
      <c r="AC172" s="134">
        <v>0.33148378297386499</v>
      </c>
      <c r="AD172" s="134">
        <v>0.33148378297386499</v>
      </c>
      <c r="AE172" s="134">
        <v>0.33148378297386499</v>
      </c>
      <c r="AF172" s="134">
        <v>0.33148378297386499</v>
      </c>
      <c r="AG172" s="134">
        <v>0.33148378297386499</v>
      </c>
      <c r="AH172" s="134">
        <v>0.33148378297386499</v>
      </c>
      <c r="AI172" s="134">
        <v>0.33148378297386499</v>
      </c>
      <c r="AJ172" s="134">
        <v>0.33148378297386499</v>
      </c>
      <c r="AK172" s="134">
        <v>0.33148378297386499</v>
      </c>
      <c r="AL172" s="134">
        <v>0.33148378297386499</v>
      </c>
      <c r="AM172" s="134">
        <v>0.33148378297386499</v>
      </c>
      <c r="AN172" s="134">
        <v>0.33148378297386499</v>
      </c>
      <c r="AO172" s="134">
        <v>0.33148378297386499</v>
      </c>
      <c r="AP172" s="134">
        <v>0.33148378297386499</v>
      </c>
      <c r="AQ172" s="134">
        <v>0.33148378297386499</v>
      </c>
      <c r="AR172" s="134">
        <v>0.33148378297386499</v>
      </c>
      <c r="AS172" s="134">
        <v>0.33148378297386499</v>
      </c>
      <c r="AT172" s="134">
        <v>0.33148378297386499</v>
      </c>
      <c r="AU172" s="134">
        <v>0.33148378297386499</v>
      </c>
      <c r="AV172" s="134">
        <v>0.33148378297386499</v>
      </c>
      <c r="AW172" s="134">
        <v>0.33148378297386499</v>
      </c>
      <c r="AX172" s="134">
        <v>0.33148378297386499</v>
      </c>
      <c r="AY172" s="134">
        <v>0.33148378297386499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0</v>
      </c>
      <c r="E175" s="124">
        <f t="shared" si="1"/>
        <v>286.97327463046076</v>
      </c>
      <c r="F175" s="124">
        <f t="shared" si="1"/>
        <v>833.4190836804728</v>
      </c>
      <c r="G175" s="124">
        <f t="shared" si="1"/>
        <v>2671.3199259205726</v>
      </c>
      <c r="H175" s="124">
        <f t="shared" si="1"/>
        <v>3630.889146243253</v>
      </c>
      <c r="I175" s="124">
        <f t="shared" si="1"/>
        <v>5690.1340603821527</v>
      </c>
      <c r="J175" s="124">
        <f t="shared" si="1"/>
        <v>6857.5145777062535</v>
      </c>
      <c r="K175" s="124">
        <f t="shared" si="1"/>
        <v>8637.8711380252898</v>
      </c>
      <c r="L175" s="124">
        <f t="shared" si="1"/>
        <v>10937.051185325963</v>
      </c>
      <c r="M175" s="124">
        <f t="shared" si="1"/>
        <v>13444.050339058289</v>
      </c>
      <c r="N175" s="124">
        <f t="shared" si="1"/>
        <v>15432.159937255636</v>
      </c>
      <c r="O175" s="124">
        <f t="shared" si="1"/>
        <v>17143.68581562904</v>
      </c>
      <c r="P175" s="124">
        <f t="shared" si="1"/>
        <v>18315.958678040024</v>
      </c>
      <c r="Q175" s="124">
        <f t="shared" si="1"/>
        <v>18315.958678040024</v>
      </c>
      <c r="R175" s="124">
        <f t="shared" si="1"/>
        <v>18315.958678040024</v>
      </c>
      <c r="S175" s="124">
        <f t="shared" si="1"/>
        <v>18315.958678040024</v>
      </c>
      <c r="T175" s="124">
        <f t="shared" si="1"/>
        <v>18315.958678040024</v>
      </c>
      <c r="U175" s="124">
        <f t="shared" si="1"/>
        <v>18315.958678040024</v>
      </c>
      <c r="V175" s="124">
        <f t="shared" si="1"/>
        <v>18315.958678040024</v>
      </c>
      <c r="W175" s="124">
        <f t="shared" si="1"/>
        <v>18315.958678040024</v>
      </c>
      <c r="X175" s="124">
        <f t="shared" si="1"/>
        <v>18315.958678040024</v>
      </c>
      <c r="Y175" s="124">
        <f t="shared" si="1"/>
        <v>18315.958678040024</v>
      </c>
      <c r="Z175" s="124">
        <f t="shared" si="1"/>
        <v>18315.958678040024</v>
      </c>
      <c r="AA175" s="124">
        <f t="shared" si="1"/>
        <v>18315.958678040024</v>
      </c>
      <c r="AB175" s="124">
        <f t="shared" si="1"/>
        <v>18315.958678040024</v>
      </c>
      <c r="AC175" s="124">
        <f t="shared" si="1"/>
        <v>18315.958678040024</v>
      </c>
      <c r="AD175" s="124">
        <f t="shared" si="1"/>
        <v>18315.958678040024</v>
      </c>
      <c r="AE175" s="124">
        <f t="shared" si="1"/>
        <v>18315.958678040024</v>
      </c>
      <c r="AF175" s="124">
        <f t="shared" si="1"/>
        <v>18315.958678040024</v>
      </c>
      <c r="AG175" s="124">
        <f t="shared" si="1"/>
        <v>18315.958678040024</v>
      </c>
      <c r="AH175" s="124">
        <f t="shared" si="1"/>
        <v>18315.958678040024</v>
      </c>
      <c r="AI175" s="124">
        <f t="shared" si="1"/>
        <v>18315.958678040024</v>
      </c>
      <c r="AJ175" s="124">
        <f t="shared" si="1"/>
        <v>16456.89841347087</v>
      </c>
      <c r="AK175" s="124">
        <f t="shared" si="1"/>
        <v>16456.89841347087</v>
      </c>
      <c r="AL175" s="124">
        <f t="shared" si="1"/>
        <v>16456.89841347087</v>
      </c>
      <c r="AM175" s="124">
        <f t="shared" si="1"/>
        <v>16456.89841347087</v>
      </c>
      <c r="AN175" s="124">
        <f t="shared" si="1"/>
        <v>18315.958678040024</v>
      </c>
      <c r="AO175" s="124">
        <f t="shared" si="1"/>
        <v>18315.958678040024</v>
      </c>
      <c r="AP175" s="124">
        <f t="shared" si="1"/>
        <v>18315.958678040024</v>
      </c>
      <c r="AQ175" s="124">
        <f t="shared" si="1"/>
        <v>17620.946827138341</v>
      </c>
      <c r="AR175" s="124">
        <f t="shared" si="1"/>
        <v>16928.704671683477</v>
      </c>
      <c r="AS175" s="124">
        <f t="shared" si="1"/>
        <v>16239.213479957896</v>
      </c>
      <c r="AT175" s="124">
        <f t="shared" si="1"/>
        <v>15552.454076337499</v>
      </c>
      <c r="AU175" s="124">
        <f t="shared" si="1"/>
        <v>15563.418695365595</v>
      </c>
      <c r="AV175" s="124">
        <f t="shared" si="1"/>
        <v>15574.305736852426</v>
      </c>
      <c r="AW175" s="124">
        <f t="shared" si="1"/>
        <v>14413.787365444827</v>
      </c>
      <c r="AX175" s="124">
        <f t="shared" si="1"/>
        <v>15100.546769065226</v>
      </c>
      <c r="AY175" s="124">
        <f t="shared" si="1"/>
        <v>15784.594000938816</v>
      </c>
    </row>
    <row r="176" spans="1:52">
      <c r="A176" s="125"/>
      <c r="B176" s="136" t="s">
        <v>299</v>
      </c>
      <c r="C176" s="125" t="s">
        <v>293</v>
      </c>
      <c r="D176" s="125">
        <v>0</v>
      </c>
      <c r="E176" s="125">
        <v>286.97327463046076</v>
      </c>
      <c r="F176" s="125">
        <v>503</v>
      </c>
      <c r="G176" s="125">
        <v>678</v>
      </c>
      <c r="H176" s="125">
        <v>630</v>
      </c>
      <c r="I176" s="125">
        <v>537</v>
      </c>
      <c r="J176" s="125">
        <v>497</v>
      </c>
      <c r="K176" s="125">
        <v>607</v>
      </c>
      <c r="L176" s="125">
        <v>638</v>
      </c>
      <c r="M176" s="125">
        <v>641</v>
      </c>
      <c r="N176" s="125">
        <v>550</v>
      </c>
      <c r="O176" s="125">
        <v>494</v>
      </c>
      <c r="P176" s="125">
        <v>458</v>
      </c>
      <c r="Q176" s="125">
        <v>613</v>
      </c>
      <c r="R176" s="125">
        <v>634</v>
      </c>
      <c r="S176" s="125">
        <v>662</v>
      </c>
      <c r="T176" s="125">
        <v>516</v>
      </c>
      <c r="U176" s="125">
        <v>510</v>
      </c>
      <c r="V176" s="125">
        <v>494</v>
      </c>
      <c r="W176" s="125">
        <v>615</v>
      </c>
      <c r="X176" s="125">
        <v>551</v>
      </c>
      <c r="Y176" s="125">
        <v>644</v>
      </c>
      <c r="Z176" s="125">
        <v>698</v>
      </c>
      <c r="AA176" s="125">
        <v>523</v>
      </c>
      <c r="AB176" s="125">
        <v>562</v>
      </c>
      <c r="AC176" s="125">
        <v>619</v>
      </c>
      <c r="AD176" s="125">
        <v>556</v>
      </c>
      <c r="AE176" s="125">
        <v>595</v>
      </c>
      <c r="AF176" s="125">
        <v>609</v>
      </c>
      <c r="AG176" s="125">
        <v>591</v>
      </c>
      <c r="AH176" s="125">
        <v>601</v>
      </c>
      <c r="AI176" s="125">
        <v>486</v>
      </c>
      <c r="AJ176" s="125">
        <v>632</v>
      </c>
      <c r="AK176" s="125">
        <v>603</v>
      </c>
      <c r="AL176" s="125">
        <v>650</v>
      </c>
      <c r="AM176" s="125">
        <v>649</v>
      </c>
      <c r="AN176" s="125">
        <v>652</v>
      </c>
      <c r="AO176" s="125">
        <v>617</v>
      </c>
      <c r="AP176" s="125">
        <v>632</v>
      </c>
      <c r="AQ176" s="125">
        <v>521</v>
      </c>
      <c r="AR176" s="125">
        <v>546</v>
      </c>
      <c r="AS176" s="125">
        <v>612</v>
      </c>
      <c r="AT176" s="125">
        <v>699</v>
      </c>
      <c r="AU176" s="125">
        <v>679</v>
      </c>
      <c r="AV176" s="125">
        <v>738</v>
      </c>
      <c r="AW176" s="125">
        <v>770</v>
      </c>
      <c r="AX176" s="125">
        <v>671</v>
      </c>
      <c r="AY176" s="125">
        <v>510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2662.6724670806861</v>
      </c>
      <c r="E177" s="124">
        <f t="shared" si="2"/>
        <v>2206.7702762601284</v>
      </c>
      <c r="F177" s="124">
        <f t="shared" si="2"/>
        <v>1544.3955510200256</v>
      </c>
      <c r="G177" s="124">
        <f t="shared" si="2"/>
        <v>477.48877702002551</v>
      </c>
      <c r="H177" s="124">
        <f t="shared" si="2"/>
        <v>140.09322600000004</v>
      </c>
      <c r="I177" s="124">
        <f t="shared" si="2"/>
        <v>297.99615551979412</v>
      </c>
      <c r="J177" s="124">
        <f t="shared" si="2"/>
        <v>140.09322600000002</v>
      </c>
      <c r="K177" s="124">
        <f t="shared" si="2"/>
        <v>273.69928574023754</v>
      </c>
      <c r="L177" s="124">
        <f t="shared" si="2"/>
        <v>153.81618704038357</v>
      </c>
      <c r="M177" s="124">
        <f t="shared" si="2"/>
        <v>219.04469075989707</v>
      </c>
      <c r="N177" s="124">
        <f t="shared" si="2"/>
        <v>78.95146475989705</v>
      </c>
      <c r="O177" s="124">
        <f t="shared" si="2"/>
        <v>359.13791675989705</v>
      </c>
      <c r="P177" s="124">
        <f t="shared" si="2"/>
        <v>78.951464759897078</v>
      </c>
      <c r="Q177" s="124">
        <f t="shared" si="2"/>
        <v>339.04469075989709</v>
      </c>
      <c r="R177" s="124">
        <f t="shared" si="2"/>
        <v>140.09322600000002</v>
      </c>
      <c r="S177" s="124">
        <f t="shared" si="2"/>
        <v>219.04469075989707</v>
      </c>
      <c r="T177" s="124">
        <f t="shared" si="2"/>
        <v>219.04469075989707</v>
      </c>
      <c r="U177" s="124">
        <f t="shared" si="2"/>
        <v>160.18645200000003</v>
      </c>
      <c r="V177" s="124">
        <f t="shared" si="2"/>
        <v>297.99615551979412</v>
      </c>
      <c r="W177" s="124">
        <f t="shared" si="2"/>
        <v>120</v>
      </c>
      <c r="X177" s="124">
        <f t="shared" si="2"/>
        <v>78.95146475989705</v>
      </c>
      <c r="Y177" s="124">
        <f t="shared" si="2"/>
        <v>300.27967800000005</v>
      </c>
      <c r="Z177" s="124">
        <f t="shared" si="2"/>
        <v>78.95146475989705</v>
      </c>
      <c r="AA177" s="124">
        <f t="shared" si="2"/>
        <v>297.99615551979412</v>
      </c>
      <c r="AB177" s="124">
        <f t="shared" si="2"/>
        <v>359.13791675989705</v>
      </c>
      <c r="AC177" s="124">
        <f t="shared" si="2"/>
        <v>219.04469075989709</v>
      </c>
      <c r="AD177" s="124">
        <f t="shared" si="2"/>
        <v>219.04469075989707</v>
      </c>
      <c r="AE177" s="124">
        <f t="shared" si="2"/>
        <v>219.04469075989707</v>
      </c>
      <c r="AF177" s="124">
        <f t="shared" si="2"/>
        <v>219.04469075989707</v>
      </c>
      <c r="AG177" s="124">
        <f t="shared" si="2"/>
        <v>140.09322600000002</v>
      </c>
      <c r="AH177" s="124">
        <f t="shared" si="2"/>
        <v>78.95146475989705</v>
      </c>
      <c r="AI177" s="124">
        <f t="shared" si="2"/>
        <v>438.08938151979407</v>
      </c>
      <c r="AJ177" s="124">
        <f t="shared" si="2"/>
        <v>219.04469075989709</v>
      </c>
      <c r="AK177" s="124">
        <f t="shared" si="2"/>
        <v>198.95146475989705</v>
      </c>
      <c r="AL177" s="124">
        <f t="shared" si="2"/>
        <v>174.65862791732968</v>
      </c>
      <c r="AM177" s="124">
        <f t="shared" si="2"/>
        <v>78.95146475989705</v>
      </c>
      <c r="AN177" s="124">
        <f t="shared" si="2"/>
        <v>140.09322600000002</v>
      </c>
      <c r="AO177" s="124">
        <f t="shared" si="2"/>
        <v>297.99615551979412</v>
      </c>
      <c r="AP177" s="124">
        <f t="shared" si="2"/>
        <v>198.95146475989705</v>
      </c>
      <c r="AQ177" s="124">
        <f t="shared" si="2"/>
        <v>219.04469075989707</v>
      </c>
      <c r="AR177" s="124">
        <f t="shared" si="2"/>
        <v>239.13791675989708</v>
      </c>
      <c r="AS177" s="124">
        <f t="shared" si="2"/>
        <v>58.642853953310514</v>
      </c>
      <c r="AT177" s="124">
        <f t="shared" si="2"/>
        <v>318.84117809562395</v>
      </c>
      <c r="AU177" s="124">
        <f t="shared" si="2"/>
        <v>0</v>
      </c>
      <c r="AV177" s="124">
        <f t="shared" si="2"/>
        <v>219.04469075989707</v>
      </c>
      <c r="AW177" s="124">
        <f t="shared" si="2"/>
        <v>219.24536653222694</v>
      </c>
      <c r="AX177" s="124">
        <f t="shared" si="2"/>
        <v>319.25429493735737</v>
      </c>
      <c r="AY177" s="124">
        <f t="shared" si="2"/>
        <v>34.908837477598922</v>
      </c>
    </row>
    <row r="178" spans="1:51">
      <c r="A178" s="125"/>
      <c r="B178" s="136" t="s">
        <v>299</v>
      </c>
      <c r="C178" s="125" t="s">
        <v>293</v>
      </c>
      <c r="D178" s="125">
        <v>1247</v>
      </c>
      <c r="E178" s="125">
        <v>966</v>
      </c>
      <c r="F178" s="125">
        <v>1207</v>
      </c>
      <c r="G178" s="125">
        <v>477.48877702002551</v>
      </c>
      <c r="H178" s="125">
        <v>140.09322600000004</v>
      </c>
      <c r="I178" s="125">
        <v>297.99615551979412</v>
      </c>
      <c r="J178" s="125">
        <v>140.09322600000002</v>
      </c>
      <c r="K178" s="125">
        <v>273.69928574023754</v>
      </c>
      <c r="L178" s="125">
        <v>153.81618704038357</v>
      </c>
      <c r="M178" s="125">
        <v>219.04469075989707</v>
      </c>
      <c r="N178" s="125">
        <v>78.95146475989705</v>
      </c>
      <c r="O178" s="125">
        <v>359.13791675989705</v>
      </c>
      <c r="P178" s="125">
        <v>78.951464759897078</v>
      </c>
      <c r="Q178" s="125">
        <v>339.04469075989709</v>
      </c>
      <c r="R178" s="125">
        <v>140.09322600000002</v>
      </c>
      <c r="S178" s="125">
        <v>219.04469075989707</v>
      </c>
      <c r="T178" s="125">
        <v>219.04469075989707</v>
      </c>
      <c r="U178" s="125">
        <v>160.18645200000003</v>
      </c>
      <c r="V178" s="125">
        <v>297.99615551979412</v>
      </c>
      <c r="W178" s="125">
        <v>120</v>
      </c>
      <c r="X178" s="125">
        <v>78.95146475989705</v>
      </c>
      <c r="Y178" s="125">
        <v>300.27967800000005</v>
      </c>
      <c r="Z178" s="125">
        <v>78.95146475989705</v>
      </c>
      <c r="AA178" s="125">
        <v>297.99615551979412</v>
      </c>
      <c r="AB178" s="125">
        <v>359.13791675989705</v>
      </c>
      <c r="AC178" s="125">
        <v>219.04469075989709</v>
      </c>
      <c r="AD178" s="125">
        <v>219.04469075989707</v>
      </c>
      <c r="AE178" s="125">
        <v>219.04469075989707</v>
      </c>
      <c r="AF178" s="125">
        <v>219.04469075989707</v>
      </c>
      <c r="AG178" s="125">
        <v>140.09322600000002</v>
      </c>
      <c r="AH178" s="125">
        <v>78.95146475989705</v>
      </c>
      <c r="AI178" s="125">
        <v>438.08938151979407</v>
      </c>
      <c r="AJ178" s="125">
        <v>219.04469075989709</v>
      </c>
      <c r="AK178" s="125">
        <v>198.95146475989705</v>
      </c>
      <c r="AL178" s="125">
        <v>174.65862791732968</v>
      </c>
      <c r="AM178" s="125">
        <v>78.95146475989705</v>
      </c>
      <c r="AN178" s="125">
        <v>140.09322600000002</v>
      </c>
      <c r="AO178" s="125">
        <v>297.99615551979412</v>
      </c>
      <c r="AP178" s="125">
        <v>198.95146475989705</v>
      </c>
      <c r="AQ178" s="125">
        <v>219.04469075989707</v>
      </c>
      <c r="AR178" s="125">
        <v>239.13791675989708</v>
      </c>
      <c r="AS178" s="125">
        <v>58.642853953310514</v>
      </c>
      <c r="AT178" s="125">
        <v>318.84117809562395</v>
      </c>
      <c r="AU178" s="125">
        <v>0</v>
      </c>
      <c r="AV178" s="125">
        <v>219.04469075989707</v>
      </c>
      <c r="AW178" s="125">
        <v>219.24536653222694</v>
      </c>
      <c r="AX178" s="125">
        <v>319.25429493735737</v>
      </c>
      <c r="AY178" s="125">
        <v>34.908837477598922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27390.08566964381</v>
      </c>
      <c r="E179" s="124">
        <f t="shared" si="3"/>
        <v>30018.435032638368</v>
      </c>
      <c r="F179" s="124">
        <f t="shared" si="3"/>
        <v>31799.52640200291</v>
      </c>
      <c r="G179" s="124">
        <f t="shared" si="3"/>
        <v>32110.720437692944</v>
      </c>
      <c r="H179" s="124">
        <f t="shared" si="3"/>
        <v>32221.495558086739</v>
      </c>
      <c r="I179" s="124">
        <f t="shared" si="3"/>
        <v>30491.511128508188</v>
      </c>
      <c r="J179" s="124">
        <f t="shared" si="3"/>
        <v>29851.512260113213</v>
      </c>
      <c r="K179" s="124">
        <f t="shared" si="3"/>
        <v>28063.10403545326</v>
      </c>
      <c r="L179" s="124">
        <f t="shared" si="3"/>
        <v>26099.448015293834</v>
      </c>
      <c r="M179" s="124">
        <f t="shared" si="3"/>
        <v>23690.046288017653</v>
      </c>
      <c r="N179" s="124">
        <f t="shared" si="3"/>
        <v>21955.294289986123</v>
      </c>
      <c r="O179" s="124">
        <f t="shared" si="3"/>
        <v>19909.081921106535</v>
      </c>
      <c r="P179" s="124">
        <f t="shared" si="3"/>
        <v>17330.141646163676</v>
      </c>
      <c r="Q179" s="124">
        <f t="shared" si="3"/>
        <v>14837.787243567491</v>
      </c>
      <c r="R179" s="124">
        <f t="shared" si="3"/>
        <v>13156.505630049571</v>
      </c>
      <c r="S179" s="124">
        <f t="shared" si="3"/>
        <v>12001.322221682405</v>
      </c>
      <c r="T179" s="124">
        <f t="shared" si="3"/>
        <v>11198.231040311124</v>
      </c>
      <c r="U179" s="124">
        <f t="shared" si="3"/>
        <v>10628.566887258909</v>
      </c>
      <c r="V179" s="124">
        <f t="shared" si="3"/>
        <v>10249.072604519535</v>
      </c>
      <c r="W179" s="124">
        <f t="shared" si="3"/>
        <v>9997.7532303300377</v>
      </c>
      <c r="X179" s="124">
        <f t="shared" si="3"/>
        <v>9789.9594722207694</v>
      </c>
      <c r="Y179" s="124">
        <f t="shared" si="3"/>
        <v>9670.8538113170725</v>
      </c>
      <c r="Z179" s="124">
        <f t="shared" si="3"/>
        <v>9597.1307717132622</v>
      </c>
      <c r="AA179" s="124">
        <f t="shared" si="3"/>
        <v>9545.0037821819569</v>
      </c>
      <c r="AB179" s="124">
        <f t="shared" si="3"/>
        <v>9487.5124008953844</v>
      </c>
      <c r="AC179" s="124">
        <f t="shared" si="3"/>
        <v>9476.7289071810974</v>
      </c>
      <c r="AD179" s="124">
        <f t="shared" si="3"/>
        <v>9463.8996466294084</v>
      </c>
      <c r="AE179" s="124">
        <f t="shared" si="3"/>
        <v>9459.643124821403</v>
      </c>
      <c r="AF179" s="124">
        <f t="shared" si="3"/>
        <v>9482.4494780659443</v>
      </c>
      <c r="AG179" s="124">
        <f t="shared" si="3"/>
        <v>9471.7469655874556</v>
      </c>
      <c r="AH179" s="124">
        <f t="shared" si="3"/>
        <v>9472.3862445361356</v>
      </c>
      <c r="AI179" s="124">
        <f t="shared" si="3"/>
        <v>9463.4229443758122</v>
      </c>
      <c r="AJ179" s="124">
        <f t="shared" si="3"/>
        <v>9456.2973034277547</v>
      </c>
      <c r="AK179" s="124">
        <f t="shared" si="3"/>
        <v>9429.1167212131168</v>
      </c>
      <c r="AL179" s="124">
        <f t="shared" si="3"/>
        <v>9430.0307260067075</v>
      </c>
      <c r="AM179" s="124">
        <f t="shared" si="3"/>
        <v>9459.5782587548074</v>
      </c>
      <c r="AN179" s="124">
        <f t="shared" si="3"/>
        <v>9469.4095957126865</v>
      </c>
      <c r="AO179" s="124">
        <f t="shared" si="3"/>
        <v>9500.3027706836419</v>
      </c>
      <c r="AP179" s="124">
        <f t="shared" si="3"/>
        <v>9553.8964592781904</v>
      </c>
      <c r="AQ179" s="124">
        <f t="shared" si="3"/>
        <v>9573.8331524903824</v>
      </c>
      <c r="AR179" s="124">
        <f t="shared" si="3"/>
        <v>9625.53789126642</v>
      </c>
      <c r="AS179" s="124">
        <f t="shared" si="3"/>
        <v>9668.5944609548096</v>
      </c>
      <c r="AT179" s="124">
        <f t="shared" si="3"/>
        <v>9706.4428913931679</v>
      </c>
      <c r="AU179" s="124">
        <f t="shared" si="3"/>
        <v>9725.4631606268485</v>
      </c>
      <c r="AV179" s="124">
        <f t="shared" si="3"/>
        <v>9742.8029546133948</v>
      </c>
      <c r="AW179" s="124">
        <f t="shared" si="3"/>
        <v>9765.5309472473982</v>
      </c>
      <c r="AX179" s="124">
        <f t="shared" si="3"/>
        <v>9774.0391863022578</v>
      </c>
      <c r="AY179" s="124">
        <f t="shared" si="3"/>
        <v>9756.9844390887629</v>
      </c>
    </row>
    <row r="180" spans="1:51">
      <c r="A180" s="125"/>
      <c r="B180" s="136" t="s">
        <v>299</v>
      </c>
      <c r="C180" s="125" t="s">
        <v>293</v>
      </c>
      <c r="D180" s="125">
        <v>669</v>
      </c>
      <c r="E180" s="125">
        <v>701</v>
      </c>
      <c r="F180" s="125">
        <v>705</v>
      </c>
      <c r="G180" s="125">
        <v>535.48849234638283</v>
      </c>
      <c r="H180" s="125">
        <v>713.66375426477146</v>
      </c>
      <c r="I180" s="125">
        <v>653.46583101971805</v>
      </c>
      <c r="J180" s="125">
        <v>479.017710647846</v>
      </c>
      <c r="K180" s="125">
        <v>577.72348964588332</v>
      </c>
      <c r="L180" s="125">
        <v>617.38996210389143</v>
      </c>
      <c r="M180" s="125">
        <v>652.80256139492019</v>
      </c>
      <c r="N180" s="125">
        <v>600.58345194757806</v>
      </c>
      <c r="O180" s="125">
        <v>739.65240209303431</v>
      </c>
      <c r="P180" s="125">
        <v>517.55962487937654</v>
      </c>
      <c r="Q180" s="125">
        <v>697.18072903141365</v>
      </c>
      <c r="R180" s="125">
        <v>620.01311503597447</v>
      </c>
      <c r="S180" s="125">
        <v>702.39129314319018</v>
      </c>
      <c r="T180" s="125">
        <v>622.63507502589778</v>
      </c>
      <c r="U180" s="125">
        <v>645.28988995516215</v>
      </c>
      <c r="V180" s="125">
        <v>635.03166865756998</v>
      </c>
      <c r="W180" s="125">
        <v>465.96842105263158</v>
      </c>
      <c r="X180" s="125">
        <v>674.58810707199223</v>
      </c>
      <c r="Y180" s="125">
        <v>640.37595814514043</v>
      </c>
      <c r="Z180" s="125">
        <v>682.8934103925933</v>
      </c>
      <c r="AA180" s="125">
        <v>655.23828521842597</v>
      </c>
      <c r="AB180" s="125">
        <v>664.51466285157619</v>
      </c>
      <c r="AC180" s="125">
        <v>684.79213338170393</v>
      </c>
      <c r="AD180" s="125">
        <v>789.6369536153428</v>
      </c>
      <c r="AE180" s="125">
        <v>721.19297362021769</v>
      </c>
      <c r="AF180" s="125">
        <v>777.27005613406709</v>
      </c>
      <c r="AG180" s="125">
        <v>683.29805525287452</v>
      </c>
      <c r="AH180" s="125">
        <v>541.45123091379821</v>
      </c>
      <c r="AI180" s="125">
        <v>708.59458207638363</v>
      </c>
      <c r="AJ180" s="125">
        <v>665.01465771326195</v>
      </c>
      <c r="AK180" s="125">
        <v>726.08207769781995</v>
      </c>
      <c r="AL180" s="125">
        <v>647.82449108777746</v>
      </c>
      <c r="AM180" s="125">
        <v>732.86888367071799</v>
      </c>
      <c r="AN180" s="125">
        <v>727.13996694484445</v>
      </c>
      <c r="AO180" s="125">
        <v>647.73280969758139</v>
      </c>
      <c r="AP180" s="125">
        <v>577.86436376035931</v>
      </c>
      <c r="AQ180" s="125">
        <v>613.57750234940238</v>
      </c>
      <c r="AR180" s="125">
        <v>727.92508235937964</v>
      </c>
      <c r="AS180" s="125">
        <v>567.24926984016884</v>
      </c>
      <c r="AT180" s="125">
        <v>736.500516612973</v>
      </c>
      <c r="AU180" s="125">
        <v>606</v>
      </c>
      <c r="AV180" s="125">
        <v>732.18394787111708</v>
      </c>
      <c r="AW180" s="125">
        <v>705.69069195933434</v>
      </c>
      <c r="AX180" s="125">
        <v>682.57572257459879</v>
      </c>
      <c r="AY180" s="125">
        <v>737.78313229844764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6649.892500280941</v>
      </c>
      <c r="E181" s="124">
        <f t="shared" si="4"/>
        <v>5005.7300471064946</v>
      </c>
      <c r="F181" s="124">
        <f t="shared" si="4"/>
        <v>3892.5419431763567</v>
      </c>
      <c r="G181" s="124">
        <f t="shared" si="4"/>
        <v>3169.0816458262948</v>
      </c>
      <c r="H181" s="124">
        <f t="shared" si="4"/>
        <v>2679.0934936645431</v>
      </c>
      <c r="I181" s="124">
        <f t="shared" si="4"/>
        <v>2353.4168510101513</v>
      </c>
      <c r="J181" s="124">
        <f t="shared" si="4"/>
        <v>2106.4143352389597</v>
      </c>
      <c r="K181" s="124">
        <f t="shared" si="4"/>
        <v>2022.4791857956031</v>
      </c>
      <c r="L181" s="124">
        <f t="shared" si="4"/>
        <v>1878.3197280779589</v>
      </c>
      <c r="M181" s="124">
        <f t="shared" si="4"/>
        <v>1769.4679532031701</v>
      </c>
      <c r="N181" s="124">
        <f t="shared" si="4"/>
        <v>1693.7488822620051</v>
      </c>
      <c r="O181" s="124">
        <f t="shared" si="4"/>
        <v>1730.1830418319337</v>
      </c>
      <c r="P181" s="124">
        <f t="shared" si="4"/>
        <v>1623.4645955306221</v>
      </c>
      <c r="Q181" s="124">
        <f t="shared" si="4"/>
        <v>1615.0241309947203</v>
      </c>
      <c r="R181" s="124">
        <f t="shared" si="4"/>
        <v>1562.8387064003334</v>
      </c>
      <c r="S181" s="124">
        <f t="shared" si="4"/>
        <v>1549.4564753855793</v>
      </c>
      <c r="T181" s="124">
        <f t="shared" si="4"/>
        <v>1530.2296754792362</v>
      </c>
      <c r="U181" s="124">
        <f t="shared" si="4"/>
        <v>1588.075994803092</v>
      </c>
      <c r="V181" s="124">
        <f t="shared" si="4"/>
        <v>1599.5687942859527</v>
      </c>
      <c r="W181" s="124">
        <f t="shared" si="4"/>
        <v>1603.4134449421397</v>
      </c>
      <c r="X181" s="124">
        <f t="shared" si="4"/>
        <v>1638.1147167214449</v>
      </c>
      <c r="Y181" s="124">
        <f t="shared" si="4"/>
        <v>1620.7878364823664</v>
      </c>
      <c r="Z181" s="124">
        <f t="shared" si="4"/>
        <v>1588.6223583222879</v>
      </c>
      <c r="AA181" s="124">
        <f t="shared" si="4"/>
        <v>1614.2379407337721</v>
      </c>
      <c r="AB181" s="124">
        <f t="shared" si="4"/>
        <v>1601.7171050213556</v>
      </c>
      <c r="AC181" s="124">
        <f t="shared" si="4"/>
        <v>1589.1508630649441</v>
      </c>
      <c r="AD181" s="124">
        <f t="shared" si="4"/>
        <v>1583.9072140660023</v>
      </c>
      <c r="AE181" s="124">
        <f t="shared" si="4"/>
        <v>1565.7981330896087</v>
      </c>
      <c r="AF181" s="124">
        <f t="shared" si="4"/>
        <v>1545.9665320039126</v>
      </c>
      <c r="AG181" s="124">
        <f t="shared" si="4"/>
        <v>1552.0442244517324</v>
      </c>
      <c r="AH181" s="124">
        <f t="shared" si="4"/>
        <v>1581.4921587972049</v>
      </c>
      <c r="AI181" s="124">
        <f t="shared" si="4"/>
        <v>1589.0428881452226</v>
      </c>
      <c r="AJ181" s="124">
        <f t="shared" si="4"/>
        <v>1583.2985811154117</v>
      </c>
      <c r="AK181" s="124">
        <f t="shared" si="4"/>
        <v>1622.6311454414736</v>
      </c>
      <c r="AL181" s="124">
        <f t="shared" si="4"/>
        <v>1648.2120149806151</v>
      </c>
      <c r="AM181" s="124">
        <f t="shared" si="4"/>
        <v>1634.0651797390349</v>
      </c>
      <c r="AN181" s="124">
        <f t="shared" si="4"/>
        <v>1664.0205706033721</v>
      </c>
      <c r="AO181" s="124">
        <f t="shared" si="4"/>
        <v>1697.2353359591425</v>
      </c>
      <c r="AP181" s="124">
        <f t="shared" si="4"/>
        <v>1624.114317432131</v>
      </c>
      <c r="AQ181" s="124">
        <f t="shared" si="4"/>
        <v>1670.0730875346835</v>
      </c>
      <c r="AR181" s="124">
        <f t="shared" si="4"/>
        <v>1632.8003880314138</v>
      </c>
      <c r="AS181" s="124">
        <f t="shared" si="4"/>
        <v>1628.3746238155625</v>
      </c>
      <c r="AT181" s="124">
        <f t="shared" si="4"/>
        <v>1619.8510743400582</v>
      </c>
      <c r="AU181" s="124">
        <f t="shared" si="4"/>
        <v>1624.0127240023558</v>
      </c>
      <c r="AV181" s="124">
        <f t="shared" si="4"/>
        <v>1629.1350064149251</v>
      </c>
      <c r="AW181" s="124">
        <f t="shared" si="4"/>
        <v>1639.7900415282736</v>
      </c>
      <c r="AX181" s="124">
        <f t="shared" si="4"/>
        <v>1613.8170440193944</v>
      </c>
      <c r="AY181" s="124">
        <f t="shared" si="4"/>
        <v>1578.4805950183807</v>
      </c>
    </row>
    <row r="182" spans="1:51">
      <c r="A182" s="125"/>
      <c r="B182" s="136" t="s">
        <v>299</v>
      </c>
      <c r="C182" s="125" t="s">
        <v>293</v>
      </c>
      <c r="D182" s="125">
        <v>432</v>
      </c>
      <c r="E182" s="125">
        <v>453</v>
      </c>
      <c r="F182" s="125">
        <v>422</v>
      </c>
      <c r="G182" s="125">
        <v>431.48849234638277</v>
      </c>
      <c r="H182" s="125">
        <v>428.66375426477146</v>
      </c>
      <c r="I182" s="125">
        <v>472.46583101971805</v>
      </c>
      <c r="J182" s="125">
        <v>351.017710647846</v>
      </c>
      <c r="K182" s="125">
        <v>482.72348964588338</v>
      </c>
      <c r="L182" s="125">
        <v>501.38996210389149</v>
      </c>
      <c r="M182" s="125">
        <v>505.80256139492019</v>
      </c>
      <c r="N182" s="125">
        <v>375.583451947578</v>
      </c>
      <c r="O182" s="125">
        <v>571.65240209303431</v>
      </c>
      <c r="P182" s="125">
        <v>477.5596248793766</v>
      </c>
      <c r="Q182" s="125">
        <v>547.18072903141365</v>
      </c>
      <c r="R182" s="125">
        <v>515.01311503597447</v>
      </c>
      <c r="S182" s="125">
        <v>530.39129314319018</v>
      </c>
      <c r="T182" s="125">
        <v>424.63507502589783</v>
      </c>
      <c r="U182" s="125">
        <v>465.28988995516221</v>
      </c>
      <c r="V182" s="125">
        <v>471.03166865757004</v>
      </c>
      <c r="W182" s="125">
        <v>422.96842105263158</v>
      </c>
      <c r="X182" s="125">
        <v>483.58810707199228</v>
      </c>
      <c r="Y182" s="125">
        <v>514.37595814514043</v>
      </c>
      <c r="Z182" s="125">
        <v>443.8934103925933</v>
      </c>
      <c r="AA182" s="125">
        <v>488.23828521842597</v>
      </c>
      <c r="AB182" s="125">
        <v>494.51466285157625</v>
      </c>
      <c r="AC182" s="125">
        <v>489.79213338170393</v>
      </c>
      <c r="AD182" s="125">
        <v>511.6369536153428</v>
      </c>
      <c r="AE182" s="125">
        <v>523.19297362021769</v>
      </c>
      <c r="AF182" s="125">
        <v>494.27005613406709</v>
      </c>
      <c r="AG182" s="125">
        <v>456.29805525287446</v>
      </c>
      <c r="AH182" s="125">
        <v>474.45123091379827</v>
      </c>
      <c r="AI182" s="125">
        <v>490.59458207638363</v>
      </c>
      <c r="AJ182" s="125">
        <v>426.01465771326201</v>
      </c>
      <c r="AK182" s="125">
        <v>427.08207769782001</v>
      </c>
      <c r="AL182" s="125">
        <v>473.8244910877774</v>
      </c>
      <c r="AM182" s="125">
        <v>414.86888367071805</v>
      </c>
      <c r="AN182" s="125">
        <v>395.13996694484445</v>
      </c>
      <c r="AO182" s="125">
        <v>537.73280969758139</v>
      </c>
      <c r="AP182" s="125">
        <v>395.86436376035937</v>
      </c>
      <c r="AQ182" s="125">
        <v>497.57750234940232</v>
      </c>
      <c r="AR182" s="125">
        <v>466.92508235937964</v>
      </c>
      <c r="AS182" s="125">
        <v>475.24926984016884</v>
      </c>
      <c r="AT182" s="125">
        <v>460.50051661297306</v>
      </c>
      <c r="AU182" s="125">
        <v>457</v>
      </c>
      <c r="AV182" s="125">
        <v>446.18394787111703</v>
      </c>
      <c r="AW182" s="125">
        <v>495.69069195933434</v>
      </c>
      <c r="AX182" s="125">
        <v>522.57572257459879</v>
      </c>
      <c r="AY182" s="125">
        <v>482.7831322984477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286.97327463046076</v>
      </c>
      <c r="F185" s="124">
        <v>503</v>
      </c>
      <c r="G185" s="124">
        <v>678</v>
      </c>
      <c r="H185" s="124">
        <v>630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537</v>
      </c>
      <c r="J186" s="106">
        <v>497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607</v>
      </c>
      <c r="L187" s="106">
        <v>638</v>
      </c>
      <c r="M187" s="106">
        <v>641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0</v>
      </c>
      <c r="N188" s="106">
        <v>550</v>
      </c>
      <c r="O188" s="106">
        <v>494</v>
      </c>
      <c r="P188" s="106">
        <v>458</v>
      </c>
      <c r="Q188" s="106">
        <v>613</v>
      </c>
      <c r="R188" s="106">
        <v>634</v>
      </c>
      <c r="S188" s="106">
        <v>662</v>
      </c>
      <c r="T188" s="106">
        <v>516</v>
      </c>
      <c r="U188" s="106">
        <v>510</v>
      </c>
      <c r="V188" s="106">
        <v>494</v>
      </c>
      <c r="W188" s="106">
        <v>615</v>
      </c>
      <c r="X188" s="106">
        <v>551</v>
      </c>
      <c r="Y188" s="106">
        <v>644</v>
      </c>
      <c r="Z188" s="106">
        <v>698</v>
      </c>
      <c r="AA188" s="106">
        <v>523</v>
      </c>
      <c r="AB188" s="106">
        <v>562</v>
      </c>
      <c r="AC188" s="106">
        <v>619</v>
      </c>
      <c r="AD188" s="106">
        <v>556</v>
      </c>
      <c r="AE188" s="106">
        <v>595</v>
      </c>
      <c r="AF188" s="106">
        <v>609</v>
      </c>
      <c r="AG188" s="106">
        <v>591</v>
      </c>
      <c r="AH188" s="106">
        <v>601</v>
      </c>
      <c r="AI188" s="106">
        <v>486</v>
      </c>
      <c r="AJ188" s="106">
        <v>632</v>
      </c>
      <c r="AK188" s="106">
        <v>603</v>
      </c>
      <c r="AL188" s="106">
        <v>650</v>
      </c>
      <c r="AM188" s="106">
        <v>649</v>
      </c>
      <c r="AN188" s="106">
        <v>652</v>
      </c>
      <c r="AO188" s="106">
        <v>617</v>
      </c>
      <c r="AP188" s="106">
        <v>632</v>
      </c>
      <c r="AQ188" s="106">
        <v>521</v>
      </c>
      <c r="AR188" s="106">
        <v>546</v>
      </c>
      <c r="AS188" s="106">
        <v>612</v>
      </c>
      <c r="AT188" s="106">
        <v>699</v>
      </c>
      <c r="AU188" s="106">
        <v>679</v>
      </c>
      <c r="AV188" s="106">
        <v>738</v>
      </c>
      <c r="AW188" s="106">
        <v>770</v>
      </c>
      <c r="AX188" s="106">
        <v>671</v>
      </c>
      <c r="AY188" s="106">
        <v>510</v>
      </c>
    </row>
    <row r="189" spans="1:51">
      <c r="A189" s="126" t="s">
        <v>133</v>
      </c>
      <c r="B189" s="123">
        <v>1</v>
      </c>
      <c r="C189" s="124">
        <v>409.44825537341046</v>
      </c>
      <c r="D189" s="124">
        <v>1116.3275329193141</v>
      </c>
      <c r="E189" s="124">
        <v>0</v>
      </c>
      <c r="F189" s="124">
        <v>0</v>
      </c>
      <c r="G189" s="124">
        <v>140.09322599999999</v>
      </c>
      <c r="H189" s="124">
        <v>140.09322600000002</v>
      </c>
      <c r="I189" s="124">
        <v>219.04469075989707</v>
      </c>
      <c r="J189" s="124">
        <v>140.09322600000002</v>
      </c>
      <c r="K189" s="124">
        <v>219.04469075989707</v>
      </c>
      <c r="L189" s="124">
        <v>153.81618704038357</v>
      </c>
      <c r="M189" s="124">
        <v>219.04469075989707</v>
      </c>
      <c r="N189" s="124">
        <v>78.95146475989705</v>
      </c>
      <c r="O189" s="124">
        <v>219.04469075989704</v>
      </c>
      <c r="P189" s="124">
        <v>78.95146475989705</v>
      </c>
      <c r="Q189" s="124">
        <v>198.95146475989705</v>
      </c>
      <c r="R189" s="124">
        <v>140.09322600000002</v>
      </c>
      <c r="S189" s="124">
        <v>120</v>
      </c>
      <c r="T189" s="124">
        <v>219.04469075989707</v>
      </c>
      <c r="U189" s="124">
        <v>140.09322600000002</v>
      </c>
      <c r="V189" s="124">
        <v>219.04469075989707</v>
      </c>
      <c r="W189" s="124">
        <v>120</v>
      </c>
      <c r="X189" s="124">
        <v>78.95146475989705</v>
      </c>
      <c r="Y189" s="124">
        <v>140.09322600000002</v>
      </c>
      <c r="Z189" s="124">
        <v>78.95146475989705</v>
      </c>
      <c r="AA189" s="124">
        <v>219.04469075989707</v>
      </c>
      <c r="AB189" s="124">
        <v>219.04469075989704</v>
      </c>
      <c r="AC189" s="124">
        <v>219.04469075989707</v>
      </c>
      <c r="AD189" s="124">
        <v>219.04469075989707</v>
      </c>
      <c r="AE189" s="124">
        <v>219.04469075989707</v>
      </c>
      <c r="AF189" s="124">
        <v>219.04469075989707</v>
      </c>
      <c r="AG189" s="124">
        <v>140.09322600000002</v>
      </c>
      <c r="AH189" s="124">
        <v>78.95146475989705</v>
      </c>
      <c r="AI189" s="124">
        <v>219.04469075989704</v>
      </c>
      <c r="AJ189" s="124">
        <v>219.04469075989707</v>
      </c>
      <c r="AK189" s="124">
        <v>198.95146475989705</v>
      </c>
      <c r="AL189" s="124">
        <v>154.56540191732967</v>
      </c>
      <c r="AM189" s="124">
        <v>78.95146475989705</v>
      </c>
      <c r="AN189" s="124">
        <v>140.09322600000002</v>
      </c>
      <c r="AO189" s="124">
        <v>219.04469075989707</v>
      </c>
      <c r="AP189" s="124">
        <v>198.95146475989705</v>
      </c>
      <c r="AQ189" s="124">
        <v>219.04469075989707</v>
      </c>
      <c r="AR189" s="124">
        <v>219.04469075989707</v>
      </c>
      <c r="AS189" s="124">
        <v>58.642853953310514</v>
      </c>
      <c r="AT189" s="124">
        <v>178.74795209562393</v>
      </c>
      <c r="AU189" s="124">
        <v>0</v>
      </c>
      <c r="AV189" s="124">
        <v>198.95146475989705</v>
      </c>
      <c r="AW189" s="124">
        <v>59.058914532226908</v>
      </c>
      <c r="AX189" s="124">
        <v>179.16106893735736</v>
      </c>
      <c r="AY189" s="124">
        <v>14.815611477598907</v>
      </c>
    </row>
    <row r="190" spans="1:51">
      <c r="A190" s="109"/>
      <c r="B190" s="119">
        <v>2</v>
      </c>
      <c r="C190" s="106">
        <v>432.55174462658954</v>
      </c>
      <c r="D190" s="106">
        <v>130.67246708068595</v>
      </c>
      <c r="E190" s="106">
        <v>966</v>
      </c>
      <c r="F190" s="106">
        <v>86.229723739871588</v>
      </c>
      <c r="G190" s="106">
        <v>219.04469075989707</v>
      </c>
      <c r="H190" s="106">
        <v>2.8421709430404007E-14</v>
      </c>
      <c r="I190" s="106">
        <v>0</v>
      </c>
      <c r="J190" s="106">
        <v>0</v>
      </c>
      <c r="K190" s="106">
        <v>54.654594980340448</v>
      </c>
      <c r="L190" s="106">
        <v>0</v>
      </c>
      <c r="M190" s="106">
        <v>0</v>
      </c>
      <c r="N190" s="106">
        <v>0</v>
      </c>
      <c r="O190" s="106">
        <v>140.09322600000002</v>
      </c>
      <c r="P190" s="106">
        <v>2.8421709430404007E-14</v>
      </c>
      <c r="Q190" s="106">
        <v>140.09322600000002</v>
      </c>
      <c r="R190" s="106">
        <v>0</v>
      </c>
      <c r="S190" s="106">
        <v>78.95146475989705</v>
      </c>
      <c r="T190" s="106">
        <v>0</v>
      </c>
      <c r="U190" s="106">
        <v>0</v>
      </c>
      <c r="V190" s="106">
        <v>78.95146475989705</v>
      </c>
      <c r="W190" s="106">
        <v>0</v>
      </c>
      <c r="X190" s="106">
        <v>0</v>
      </c>
      <c r="Y190" s="106">
        <v>140.09322600000002</v>
      </c>
      <c r="Z190" s="106">
        <v>0</v>
      </c>
      <c r="AA190" s="106">
        <v>0</v>
      </c>
      <c r="AB190" s="106">
        <v>0</v>
      </c>
      <c r="AC190" s="106">
        <v>2.8421709430404007E-14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140.09322600000002</v>
      </c>
      <c r="AJ190" s="106">
        <v>2.8421709430404007E-14</v>
      </c>
      <c r="AK190" s="106">
        <v>0</v>
      </c>
      <c r="AL190" s="106">
        <v>20.093226000000016</v>
      </c>
      <c r="AM190" s="106">
        <v>0</v>
      </c>
      <c r="AN190" s="106">
        <v>0</v>
      </c>
      <c r="AO190" s="106">
        <v>78.95146475989705</v>
      </c>
      <c r="AP190" s="106">
        <v>0</v>
      </c>
      <c r="AQ190" s="106">
        <v>0</v>
      </c>
      <c r="AR190" s="106">
        <v>0</v>
      </c>
      <c r="AS190" s="106">
        <v>0</v>
      </c>
      <c r="AT190" s="106">
        <v>140.09322600000002</v>
      </c>
      <c r="AU190" s="106">
        <v>0</v>
      </c>
      <c r="AV190" s="106">
        <v>0</v>
      </c>
      <c r="AW190" s="106">
        <v>20.093226000000016</v>
      </c>
      <c r="AX190" s="106">
        <v>140.09322600000002</v>
      </c>
      <c r="AY190" s="106">
        <v>20.093226000000016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1120.7702762601284</v>
      </c>
      <c r="G191" s="106">
        <v>118.35086026012843</v>
      </c>
      <c r="H191" s="106">
        <v>0</v>
      </c>
      <c r="I191" s="106">
        <v>78.95146475989705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20.093226000000016</v>
      </c>
      <c r="T191" s="106">
        <v>0</v>
      </c>
      <c r="U191" s="106">
        <v>20.093226000000016</v>
      </c>
      <c r="V191" s="106">
        <v>0</v>
      </c>
      <c r="W191" s="106">
        <v>0</v>
      </c>
      <c r="X191" s="106">
        <v>0</v>
      </c>
      <c r="Y191" s="106">
        <v>20.093226000000016</v>
      </c>
      <c r="Z191" s="106">
        <v>0</v>
      </c>
      <c r="AA191" s="106">
        <v>78.95146475989705</v>
      </c>
      <c r="AB191" s="106">
        <v>140.09322600000002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78.95146475989705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20.093226000000016</v>
      </c>
      <c r="AS191" s="106">
        <v>0</v>
      </c>
      <c r="AT191" s="106">
        <v>0</v>
      </c>
      <c r="AU191" s="106">
        <v>0</v>
      </c>
      <c r="AV191" s="106">
        <v>20.093226000000016</v>
      </c>
      <c r="AW191" s="106">
        <v>140.09322600000002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742</v>
      </c>
      <c r="D202" s="106">
        <v>669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701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705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535.48849234638283</v>
      </c>
      <c r="H205" s="106">
        <v>713.66375426477146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653.46583101971805</v>
      </c>
      <c r="J206" s="106">
        <v>479.017710647846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577.72348964588332</v>
      </c>
      <c r="L207" s="106">
        <v>617.38996210389143</v>
      </c>
      <c r="M207" s="106">
        <v>652.80256139492019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14.703341862269667</v>
      </c>
      <c r="AE207" s="106">
        <v>0</v>
      </c>
      <c r="AF207" s="106">
        <v>18.505633180814016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600.58345194757806</v>
      </c>
      <c r="O208" s="106">
        <v>739.65240209303431</v>
      </c>
      <c r="P208" s="106">
        <v>517.55962487937654</v>
      </c>
      <c r="Q208" s="106">
        <v>697.18072903141365</v>
      </c>
      <c r="R208" s="106">
        <v>620.01311503597447</v>
      </c>
      <c r="S208" s="106">
        <v>702.39129314319018</v>
      </c>
      <c r="T208" s="106">
        <v>622.63507502589778</v>
      </c>
      <c r="U208" s="106">
        <v>645.28988995516215</v>
      </c>
      <c r="V208" s="106">
        <v>635.03166865756998</v>
      </c>
      <c r="W208" s="106">
        <v>465.96842105263158</v>
      </c>
      <c r="X208" s="106">
        <v>674.58810707199223</v>
      </c>
      <c r="Y208" s="106">
        <v>640.37595814514043</v>
      </c>
      <c r="Z208" s="106">
        <v>682.8934103925933</v>
      </c>
      <c r="AA208" s="106">
        <v>655.23828521842597</v>
      </c>
      <c r="AB208" s="106">
        <v>664.51466285157619</v>
      </c>
      <c r="AC208" s="106">
        <v>684.79213338170393</v>
      </c>
      <c r="AD208" s="106">
        <v>774.93361175307314</v>
      </c>
      <c r="AE208" s="106">
        <v>721.19297362021769</v>
      </c>
      <c r="AF208" s="106">
        <v>758.76442295325307</v>
      </c>
      <c r="AG208" s="106">
        <v>683.29805525287452</v>
      </c>
      <c r="AH208" s="106">
        <v>541.45123091379821</v>
      </c>
      <c r="AI208" s="106">
        <v>708.59458207638363</v>
      </c>
      <c r="AJ208" s="106">
        <v>665.01465771326195</v>
      </c>
      <c r="AK208" s="106">
        <v>726.08207769781995</v>
      </c>
      <c r="AL208" s="106">
        <v>647.82449108777746</v>
      </c>
      <c r="AM208" s="106">
        <v>732.86888367071799</v>
      </c>
      <c r="AN208" s="106">
        <v>727.13996694484445</v>
      </c>
      <c r="AO208" s="106">
        <v>647.73280969758139</v>
      </c>
      <c r="AP208" s="106">
        <v>577.86436376035931</v>
      </c>
      <c r="AQ208" s="106">
        <v>613.57750234940238</v>
      </c>
      <c r="AR208" s="106">
        <v>727.92508235937964</v>
      </c>
      <c r="AS208" s="106">
        <v>567.24926984016884</v>
      </c>
      <c r="AT208" s="106">
        <v>736.500516612973</v>
      </c>
      <c r="AU208" s="106">
        <v>606</v>
      </c>
      <c r="AV208" s="106">
        <v>732.18394787111708</v>
      </c>
      <c r="AW208" s="106">
        <v>705.69069195933434</v>
      </c>
      <c r="AX208" s="106">
        <v>682.57572257459879</v>
      </c>
      <c r="AY208" s="106">
        <v>737.78313229844764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39.587234806630306</v>
      </c>
      <c r="M210" s="110">
        <v>152.85160897244765</v>
      </c>
      <c r="N210" s="110">
        <v>98.351570466270402</v>
      </c>
      <c r="O210" s="110">
        <v>257.98636104179843</v>
      </c>
      <c r="P210" s="110">
        <v>270.61203012945202</v>
      </c>
      <c r="Q210" s="110">
        <v>348.67359881739105</v>
      </c>
      <c r="R210" s="110">
        <v>368.69140941633867</v>
      </c>
      <c r="S210" s="110">
        <v>397.45181853830854</v>
      </c>
      <c r="T210" s="110">
        <v>310.92240032735941</v>
      </c>
      <c r="U210" s="110">
        <v>293.73089593276774</v>
      </c>
      <c r="V210" s="110">
        <v>287.97987515231495</v>
      </c>
      <c r="W210" s="110">
        <v>236.07197689118951</v>
      </c>
      <c r="X210" s="110">
        <v>261.99039113124513</v>
      </c>
      <c r="Y210" s="110">
        <v>310.1051224434716</v>
      </c>
      <c r="Z210" s="110">
        <v>271.78805285100304</v>
      </c>
      <c r="AA210" s="110">
        <v>290.51734526535142</v>
      </c>
      <c r="AB210" s="110">
        <v>309.3145586109182</v>
      </c>
      <c r="AC210" s="110">
        <v>317.15827109745737</v>
      </c>
      <c r="AD210" s="110">
        <v>344.24674033003805</v>
      </c>
      <c r="AE210" s="110">
        <v>373.9118413113066</v>
      </c>
      <c r="AF210" s="110">
        <v>364.82052491085199</v>
      </c>
      <c r="AG210" s="110">
        <v>320.77083158183973</v>
      </c>
      <c r="AH210" s="110">
        <v>309.47607289729092</v>
      </c>
      <c r="AI210" s="110">
        <v>318.0686947118586</v>
      </c>
      <c r="AJ210" s="110">
        <v>259.23307737854805</v>
      </c>
      <c r="AK210" s="110">
        <v>220.96793303704396</v>
      </c>
      <c r="AL210" s="110">
        <v>242.12947688786005</v>
      </c>
      <c r="AM210" s="110">
        <v>197.32070471238092</v>
      </c>
      <c r="AN210" s="110">
        <v>147.63639712217008</v>
      </c>
      <c r="AO210" s="110">
        <v>257.0144745191364</v>
      </c>
      <c r="AP210" s="110">
        <v>188.26704710892608</v>
      </c>
      <c r="AQ210" s="110">
        <v>244.02141559541641</v>
      </c>
      <c r="AR210" s="110">
        <v>250.64169510866344</v>
      </c>
      <c r="AS210" s="110">
        <v>263.39164680530416</v>
      </c>
      <c r="AT210" s="110">
        <v>257.16644305361257</v>
      </c>
      <c r="AU210" s="110">
        <v>249.50427677834173</v>
      </c>
      <c r="AV210" s="110">
        <v>233.56594223688944</v>
      </c>
      <c r="AW210" s="110">
        <v>272.41765121175808</v>
      </c>
      <c r="AX210" s="110">
        <v>325.27567933590205</v>
      </c>
      <c r="AY210" s="110">
        <v>320.81953806076478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0</v>
      </c>
      <c r="J211" s="110">
        <v>40.536037067510165</v>
      </c>
      <c r="K211" s="110">
        <v>256.17696550890423</v>
      </c>
      <c r="L211" s="110">
        <v>379.41566087792631</v>
      </c>
      <c r="M211" s="110">
        <v>352.95095242247254</v>
      </c>
      <c r="N211" s="110">
        <v>277.2318814813076</v>
      </c>
      <c r="O211" s="110">
        <v>313.66604105123588</v>
      </c>
      <c r="P211" s="110">
        <v>206.94759474992458</v>
      </c>
      <c r="Q211" s="110">
        <v>198.5071302140226</v>
      </c>
      <c r="R211" s="110">
        <v>146.32170561963579</v>
      </c>
      <c r="S211" s="110">
        <v>132.93947460488167</v>
      </c>
      <c r="T211" s="110">
        <v>113.71267469853842</v>
      </c>
      <c r="U211" s="110">
        <v>171.55899402239447</v>
      </c>
      <c r="V211" s="110">
        <v>183.05179350525509</v>
      </c>
      <c r="W211" s="110">
        <v>186.89644416144208</v>
      </c>
      <c r="X211" s="110">
        <v>221.59771594074715</v>
      </c>
      <c r="Y211" s="110">
        <v>204.27083570166886</v>
      </c>
      <c r="Z211" s="110">
        <v>172.10535754159028</v>
      </c>
      <c r="AA211" s="110">
        <v>197.72093995307452</v>
      </c>
      <c r="AB211" s="110">
        <v>185.20010424065805</v>
      </c>
      <c r="AC211" s="110">
        <v>172.63386228424656</v>
      </c>
      <c r="AD211" s="110">
        <v>167.39021328530475</v>
      </c>
      <c r="AE211" s="110">
        <v>149.28113230891105</v>
      </c>
      <c r="AF211" s="110">
        <v>129.44953122321513</v>
      </c>
      <c r="AG211" s="110">
        <v>135.5272236710347</v>
      </c>
      <c r="AH211" s="110">
        <v>164.97515801650735</v>
      </c>
      <c r="AI211" s="110">
        <v>172.525887364525</v>
      </c>
      <c r="AJ211" s="110">
        <v>166.78158033471396</v>
      </c>
      <c r="AK211" s="110">
        <v>206.11414466077605</v>
      </c>
      <c r="AL211" s="110">
        <v>231.69501419991735</v>
      </c>
      <c r="AM211" s="110">
        <v>217.54817895833713</v>
      </c>
      <c r="AN211" s="110">
        <v>247.50356982267436</v>
      </c>
      <c r="AO211" s="110">
        <v>280.71833517844499</v>
      </c>
      <c r="AP211" s="110">
        <v>207.59731665143329</v>
      </c>
      <c r="AQ211" s="110">
        <v>253.55608675398591</v>
      </c>
      <c r="AR211" s="110">
        <v>216.2833872507162</v>
      </c>
      <c r="AS211" s="110">
        <v>211.8576230348647</v>
      </c>
      <c r="AT211" s="110">
        <v>203.33407355936049</v>
      </c>
      <c r="AU211" s="110">
        <v>207.49572322165827</v>
      </c>
      <c r="AV211" s="110">
        <v>212.61800563422759</v>
      </c>
      <c r="AW211" s="110">
        <v>223.27304074757623</v>
      </c>
      <c r="AX211" s="110">
        <v>197.3000432386967</v>
      </c>
      <c r="AY211" s="110">
        <v>161.96359423768291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168.62716395877277</v>
      </c>
      <c r="J212" s="110">
        <v>253.64552229058222</v>
      </c>
      <c r="K212" s="110">
        <v>226.54652413697914</v>
      </c>
      <c r="L212" s="110">
        <v>82.3870664193349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483.9827279734028</v>
      </c>
      <c r="D213" s="110">
        <v>287.57552657432785</v>
      </c>
      <c r="E213" s="110">
        <v>177.27412729832804</v>
      </c>
      <c r="F213" s="110">
        <v>72.535853121647392</v>
      </c>
      <c r="G213" s="110">
        <v>12.005110637589496</v>
      </c>
      <c r="H213" s="110">
        <v>0</v>
      </c>
      <c r="I213" s="110">
        <v>169.56614502731821</v>
      </c>
      <c r="J213" s="110">
        <v>56.836151289753637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155.0172720265972</v>
      </c>
      <c r="D214" s="110">
        <v>144.42447342567215</v>
      </c>
      <c r="E214" s="110">
        <v>275.72587270167196</v>
      </c>
      <c r="F214" s="110">
        <v>349.46414687835261</v>
      </c>
      <c r="G214" s="110">
        <v>419.48338170879327</v>
      </c>
      <c r="H214" s="110">
        <v>428.66375426477146</v>
      </c>
      <c r="I214" s="110">
        <v>113.35771780936774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20.914804224259335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2143277.0859464649</v>
      </c>
      <c r="E259" s="124">
        <f t="shared" ref="E259:AX259" si="5">F$14*$B$259</f>
        <v>1613359.3900869538</v>
      </c>
      <c r="F259" s="124">
        <f t="shared" si="5"/>
        <v>1254576.0630781548</v>
      </c>
      <c r="G259" s="124">
        <f t="shared" si="5"/>
        <v>1021402.9888011053</v>
      </c>
      <c r="H259" s="124">
        <f t="shared" si="5"/>
        <v>863478.57440355443</v>
      </c>
      <c r="I259" s="124">
        <f t="shared" si="5"/>
        <v>758512.17297681805</v>
      </c>
      <c r="J259" s="124">
        <f t="shared" si="5"/>
        <v>678902.64061202272</v>
      </c>
      <c r="K259" s="124">
        <f t="shared" si="5"/>
        <v>651850.13074064697</v>
      </c>
      <c r="L259" s="124">
        <f t="shared" si="5"/>
        <v>605387.17477020959</v>
      </c>
      <c r="M259" s="124">
        <f t="shared" si="5"/>
        <v>570303.97382464819</v>
      </c>
      <c r="N259" s="124">
        <f t="shared" si="5"/>
        <v>545899.52672862401</v>
      </c>
      <c r="O259" s="124">
        <f t="shared" si="5"/>
        <v>557642.34803718596</v>
      </c>
      <c r="P259" s="124">
        <f t="shared" si="5"/>
        <v>523246.72425894503</v>
      </c>
      <c r="Q259" s="124">
        <f t="shared" si="5"/>
        <v>520526.34130030643</v>
      </c>
      <c r="R259" s="124">
        <f t="shared" si="5"/>
        <v>503706.84763949754</v>
      </c>
      <c r="S259" s="124">
        <f t="shared" si="5"/>
        <v>499393.7209097718</v>
      </c>
      <c r="T259" s="124">
        <f t="shared" si="5"/>
        <v>493196.87491961452</v>
      </c>
      <c r="U259" s="124">
        <f t="shared" si="5"/>
        <v>511840.88919622492</v>
      </c>
      <c r="V259" s="124">
        <f t="shared" si="5"/>
        <v>515545.04738885013</v>
      </c>
      <c r="W259" s="124">
        <f t="shared" si="5"/>
        <v>516784.1879696229</v>
      </c>
      <c r="X259" s="124">
        <f t="shared" si="5"/>
        <v>527968.49518280616</v>
      </c>
      <c r="Y259" s="124">
        <f t="shared" si="5"/>
        <v>522383.9980821709</v>
      </c>
      <c r="Z259" s="124">
        <f t="shared" si="5"/>
        <v>512016.98353327473</v>
      </c>
      <c r="AA259" s="124">
        <f t="shared" si="5"/>
        <v>520272.95020091458</v>
      </c>
      <c r="AB259" s="124">
        <f t="shared" si="5"/>
        <v>516237.45334465883</v>
      </c>
      <c r="AC259" s="124">
        <f t="shared" si="5"/>
        <v>512187.32194170787</v>
      </c>
      <c r="AD259" s="124">
        <f t="shared" si="5"/>
        <v>510497.28067476954</v>
      </c>
      <c r="AE259" s="124">
        <f t="shared" si="5"/>
        <v>504660.678308248</v>
      </c>
      <c r="AF259" s="124">
        <f t="shared" si="5"/>
        <v>498268.90337612585</v>
      </c>
      <c r="AG259" s="124">
        <f t="shared" si="5"/>
        <v>500227.7589453386</v>
      </c>
      <c r="AH259" s="124">
        <f t="shared" si="5"/>
        <v>509718.90228463936</v>
      </c>
      <c r="AI259" s="124">
        <f t="shared" si="5"/>
        <v>512152.52135338465</v>
      </c>
      <c r="AJ259" s="124">
        <f t="shared" si="5"/>
        <v>510301.11674329283</v>
      </c>
      <c r="AK259" s="124">
        <f t="shared" si="5"/>
        <v>522978.10119800433</v>
      </c>
      <c r="AL259" s="124">
        <f t="shared" si="5"/>
        <v>531222.87981954019</v>
      </c>
      <c r="AM259" s="124">
        <f t="shared" si="5"/>
        <v>526663.31922353688</v>
      </c>
      <c r="AN259" s="124">
        <f t="shared" si="5"/>
        <v>536318.01707577903</v>
      </c>
      <c r="AO259" s="124">
        <f t="shared" si="5"/>
        <v>547023.21952816518</v>
      </c>
      <c r="AP259" s="124">
        <f t="shared" si="5"/>
        <v>523456.13126269472</v>
      </c>
      <c r="AQ259" s="124">
        <f t="shared" si="5"/>
        <v>538268.75851267215</v>
      </c>
      <c r="AR259" s="124">
        <f t="shared" si="5"/>
        <v>526255.67367357865</v>
      </c>
      <c r="AS259" s="124">
        <f t="shared" si="5"/>
        <v>524829.2387302717</v>
      </c>
      <c r="AT259" s="124">
        <f t="shared" si="5"/>
        <v>522082.07728653291</v>
      </c>
      <c r="AU259" s="124">
        <f t="shared" si="5"/>
        <v>523423.38744463894</v>
      </c>
      <c r="AV259" s="124">
        <f t="shared" si="5"/>
        <v>525074.31195539492</v>
      </c>
      <c r="AW259" s="124">
        <f t="shared" si="5"/>
        <v>528508.45658366219</v>
      </c>
      <c r="AX259" s="124">
        <f t="shared" si="5"/>
        <v>520137.29413076938</v>
      </c>
      <c r="AY259" s="124">
        <f>AZ$14*$B$259</f>
        <v>508748.26770073478</v>
      </c>
      <c r="AZ259" s="139">
        <f>SUM($D259:$AY259)</f>
        <v>29910716.201686528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2061279.0382203264</v>
      </c>
      <c r="E260" s="125">
        <f t="shared" ref="E260:AY260" si="6">(E$175-E$176+E$177-E$178+E$179-E$180+E$181-E$182)*$B$260</f>
        <v>2106656.1213602996</v>
      </c>
      <c r="F260" s="125">
        <f t="shared" si="6"/>
        <v>2113972.9787927861</v>
      </c>
      <c r="G260" s="125">
        <f t="shared" si="6"/>
        <v>2178368.7014848227</v>
      </c>
      <c r="H260" s="125">
        <f t="shared" si="6"/>
        <v>2205549.0413678992</v>
      </c>
      <c r="I260" s="125">
        <f t="shared" si="6"/>
        <v>2212327.822671663</v>
      </c>
      <c r="J260" s="125">
        <f t="shared" si="6"/>
        <v>2249304.3451057645</v>
      </c>
      <c r="K260" s="125">
        <f t="shared" si="6"/>
        <v>2223360.4427989433</v>
      </c>
      <c r="L260" s="125">
        <f t="shared" si="6"/>
        <v>2229482.3402693979</v>
      </c>
      <c r="M260" s="125">
        <f t="shared" si="6"/>
        <v>2226237.567449356</v>
      </c>
      <c r="N260" s="125">
        <f t="shared" si="6"/>
        <v>2253302.1723365169</v>
      </c>
      <c r="O260" s="125">
        <f t="shared" si="6"/>
        <v>2218658.7584628863</v>
      </c>
      <c r="P260" s="125">
        <f t="shared" si="6"/>
        <v>2148986.740198534</v>
      </c>
      <c r="Q260" s="125">
        <f t="shared" si="6"/>
        <v>1974684.5156723643</v>
      </c>
      <c r="R260" s="125">
        <f t="shared" si="6"/>
        <v>1875976.6070650788</v>
      </c>
      <c r="S260" s="125">
        <f t="shared" si="6"/>
        <v>1798317.2873292975</v>
      </c>
      <c r="T260" s="125">
        <f t="shared" si="6"/>
        <v>1768868.9546267153</v>
      </c>
      <c r="U260" s="125">
        <f t="shared" si="6"/>
        <v>1734721.3068115022</v>
      </c>
      <c r="V260" s="125">
        <f t="shared" si="6"/>
        <v>1713872.2043718221</v>
      </c>
      <c r="W260" s="125">
        <f t="shared" si="6"/>
        <v>1704791.3106724161</v>
      </c>
      <c r="X260" s="125">
        <f t="shared" si="6"/>
        <v>1682091.3991702953</v>
      </c>
      <c r="Y260" s="125">
        <f t="shared" si="6"/>
        <v>1668530.9045729509</v>
      </c>
      <c r="Z260" s="125">
        <f t="shared" si="6"/>
        <v>1660615.4992374233</v>
      </c>
      <c r="AA260" s="125">
        <f t="shared" si="6"/>
        <v>1668523.4298311339</v>
      </c>
      <c r="AB260" s="125">
        <f t="shared" si="6"/>
        <v>1661049.5314952165</v>
      </c>
      <c r="AC260" s="125">
        <f t="shared" si="6"/>
        <v>1655295.2508913598</v>
      </c>
      <c r="AD260" s="125">
        <f t="shared" si="6"/>
        <v>1650389.497890285</v>
      </c>
      <c r="AE260" s="125">
        <f t="shared" si="6"/>
        <v>1650120.8393226359</v>
      </c>
      <c r="AF260" s="125">
        <f t="shared" si="6"/>
        <v>1647830.0745505048</v>
      </c>
      <c r="AG260" s="125">
        <f t="shared" si="6"/>
        <v>1656549.2254544077</v>
      </c>
      <c r="AH260" s="125">
        <f t="shared" si="6"/>
        <v>1665176.0771727462</v>
      </c>
      <c r="AI260" s="125">
        <f t="shared" si="6"/>
        <v>1660994.1207844974</v>
      </c>
      <c r="AJ260" s="125">
        <f t="shared" si="6"/>
        <v>1546407.8989552509</v>
      </c>
      <c r="AK260" s="125">
        <f t="shared" si="6"/>
        <v>1545148.9274837889</v>
      </c>
      <c r="AL260" s="125">
        <f t="shared" si="6"/>
        <v>1545809.5303369584</v>
      </c>
      <c r="AM260" s="125">
        <f t="shared" si="6"/>
        <v>1545228.2450773963</v>
      </c>
      <c r="AN260" s="125">
        <f t="shared" si="6"/>
        <v>1660506.5346279838</v>
      </c>
      <c r="AO260" s="125">
        <f t="shared" si="6"/>
        <v>1662661.8699172589</v>
      </c>
      <c r="AP260" s="125">
        <f t="shared" si="6"/>
        <v>1673294.4436337773</v>
      </c>
      <c r="AQ260" s="125">
        <f t="shared" si="6"/>
        <v>1633961.8837478759</v>
      </c>
      <c r="AR260" s="125">
        <f t="shared" si="6"/>
        <v>1586771.5671757532</v>
      </c>
      <c r="AS260" s="125">
        <f t="shared" si="6"/>
        <v>1552901.0415028757</v>
      </c>
      <c r="AT260" s="125">
        <f t="shared" si="6"/>
        <v>1498964.8205306865</v>
      </c>
      <c r="AU260" s="125">
        <f t="shared" si="6"/>
        <v>1510253.6747996879</v>
      </c>
      <c r="AV260" s="125">
        <f t="shared" si="6"/>
        <v>1501792.5481283111</v>
      </c>
      <c r="AW260" s="125">
        <f t="shared" si="6"/>
        <v>1430863.6182181097</v>
      </c>
      <c r="AX260" s="125">
        <f t="shared" si="6"/>
        <v>1476735.0932542607</v>
      </c>
      <c r="AY260" s="125">
        <f t="shared" si="6"/>
        <v>1523369.5662269436</v>
      </c>
      <c r="AZ260" s="141">
        <f>SUM($D260:$AY260)</f>
        <v>85820555.371058747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284</v>
      </c>
    </row>
    <row r="2" spans="1:53">
      <c r="A2" s="100" t="s">
        <v>285</v>
      </c>
      <c r="B2" s="107" t="s">
        <v>59</v>
      </c>
    </row>
    <row r="3" spans="1:53">
      <c r="A3" s="100" t="s">
        <v>286</v>
      </c>
      <c r="B3" s="108">
        <v>43000</v>
      </c>
      <c r="C3" s="109"/>
    </row>
    <row r="4" spans="1:53">
      <c r="B4" s="110"/>
      <c r="C4" s="110"/>
    </row>
    <row r="5" spans="1:53">
      <c r="C5" s="111" t="s">
        <v>287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3">
      <c r="A8" s="102" t="s">
        <v>292</v>
      </c>
      <c r="B8" s="114"/>
      <c r="AY8" s="110"/>
    </row>
    <row r="9" spans="1:53">
      <c r="A9" s="115" t="s">
        <v>125</v>
      </c>
      <c r="B9" s="116">
        <v>1</v>
      </c>
      <c r="C9" s="117" t="s">
        <v>293</v>
      </c>
      <c r="D9" s="117">
        <v>6914.5976299545891</v>
      </c>
      <c r="E9" s="117">
        <v>6914.5976299545891</v>
      </c>
      <c r="F9" s="117">
        <v>6914.5976299545891</v>
      </c>
      <c r="G9" s="117">
        <v>6914.5976299545891</v>
      </c>
      <c r="H9" s="117">
        <v>6789.1594911426091</v>
      </c>
      <c r="I9" s="117">
        <v>6914.5976299545891</v>
      </c>
      <c r="J9" s="117">
        <v>6620.048184983807</v>
      </c>
      <c r="K9" s="117">
        <v>6914.5976299545891</v>
      </c>
      <c r="L9" s="117">
        <v>6914.5976299545891</v>
      </c>
      <c r="M9" s="117">
        <v>6914.5976299545891</v>
      </c>
      <c r="N9" s="117">
        <v>6914.5976299545891</v>
      </c>
      <c r="O9" s="117">
        <v>6914.5976299545891</v>
      </c>
      <c r="P9" s="117">
        <v>6914.5976299545891</v>
      </c>
      <c r="Q9" s="117">
        <v>6914.5976299545891</v>
      </c>
      <c r="R9" s="117">
        <v>6914.5976299545891</v>
      </c>
      <c r="S9" s="117">
        <v>6914.5976299545891</v>
      </c>
      <c r="T9" s="117">
        <v>6914.5976299545891</v>
      </c>
      <c r="U9" s="117">
        <v>6914.5976299545891</v>
      </c>
      <c r="V9" s="117">
        <v>6914.5976299545891</v>
      </c>
      <c r="W9" s="117">
        <v>6914.5976299545891</v>
      </c>
      <c r="X9" s="117">
        <v>6914.5976299545891</v>
      </c>
      <c r="Y9" s="117">
        <v>6914.5976299545891</v>
      </c>
      <c r="Z9" s="117">
        <v>6914.5976299545891</v>
      </c>
      <c r="AA9" s="117">
        <v>6914.5976299545891</v>
      </c>
      <c r="AB9" s="117">
        <v>6914.5976299545891</v>
      </c>
      <c r="AC9" s="117">
        <v>6914.5976299545891</v>
      </c>
      <c r="AD9" s="117">
        <v>6914.5976299545891</v>
      </c>
      <c r="AE9" s="117">
        <v>6914.5976299545891</v>
      </c>
      <c r="AF9" s="117">
        <v>6914.5976299545891</v>
      </c>
      <c r="AG9" s="117">
        <v>6914.5976299545891</v>
      </c>
      <c r="AH9" s="117">
        <v>6914.5976299545891</v>
      </c>
      <c r="AI9" s="117">
        <v>6914.5976299545891</v>
      </c>
      <c r="AJ9" s="117">
        <v>6623.143607624882</v>
      </c>
      <c r="AK9" s="117">
        <v>6914.5976299545891</v>
      </c>
      <c r="AL9" s="117">
        <v>6914.5976299545891</v>
      </c>
      <c r="AM9" s="117">
        <v>6914.5976299545891</v>
      </c>
      <c r="AN9" s="117">
        <v>6914.5976299545891</v>
      </c>
      <c r="AO9" s="117">
        <v>6914.5976299545891</v>
      </c>
      <c r="AP9" s="117">
        <v>6914.5976299545891</v>
      </c>
      <c r="AQ9" s="117">
        <v>6805.6372033494536</v>
      </c>
      <c r="AR9" s="117">
        <v>6806.071422128688</v>
      </c>
      <c r="AS9" s="117">
        <v>6806.5027042444235</v>
      </c>
      <c r="AT9" s="117">
        <v>6806.9309801032441</v>
      </c>
      <c r="AU9" s="117">
        <v>6807.3561806090702</v>
      </c>
      <c r="AV9" s="117">
        <v>6807.7782371755593</v>
      </c>
      <c r="AW9" s="117">
        <v>6624.5625306090878</v>
      </c>
      <c r="AX9" s="117">
        <v>6914.5976299545891</v>
      </c>
      <c r="AY9" s="117">
        <v>6914.5976299545891</v>
      </c>
    </row>
    <row r="10" spans="1:53">
      <c r="A10" s="118" t="s">
        <v>133</v>
      </c>
      <c r="B10" s="119">
        <v>1</v>
      </c>
      <c r="C10" s="106" t="s">
        <v>293</v>
      </c>
      <c r="D10" s="100">
        <v>0</v>
      </c>
      <c r="E10" s="100">
        <v>71.419415999999998</v>
      </c>
      <c r="F10" s="100">
        <v>178.04853524010298</v>
      </c>
      <c r="G10" s="100">
        <v>2641.8181316948844</v>
      </c>
      <c r="H10" s="100">
        <v>1403.6278845903114</v>
      </c>
      <c r="I10" s="100">
        <v>1402.9553092401027</v>
      </c>
      <c r="J10" s="100">
        <v>1403.832468285196</v>
      </c>
      <c r="K10" s="100">
        <v>1581.6764198304143</v>
      </c>
      <c r="L10" s="100">
        <v>79.854307650298779</v>
      </c>
      <c r="M10" s="100">
        <v>1581.6764198304143</v>
      </c>
      <c r="N10" s="100">
        <v>49.111357694884703</v>
      </c>
      <c r="O10" s="100">
        <v>1402.9553092401027</v>
      </c>
      <c r="P10" s="100">
        <v>1403.832468285196</v>
      </c>
      <c r="Q10" s="100">
        <v>226.95530924010296</v>
      </c>
      <c r="R10" s="100">
        <v>2592.9113576948844</v>
      </c>
      <c r="S10" s="100">
        <v>1403.6278845903114</v>
      </c>
      <c r="T10" s="100">
        <v>1402.9553092401027</v>
      </c>
      <c r="U10" s="100">
        <v>98.018131694884701</v>
      </c>
      <c r="V10" s="100">
        <v>1402.9553092401027</v>
      </c>
      <c r="W10" s="100">
        <v>48.906773999999999</v>
      </c>
      <c r="X10" s="100">
        <v>1354.0485352401029</v>
      </c>
      <c r="Y10" s="100">
        <v>98.018131694884701</v>
      </c>
      <c r="Z10" s="100">
        <v>1402.9553092401027</v>
      </c>
      <c r="AA10" s="100">
        <v>1452.739242285196</v>
      </c>
      <c r="AB10" s="100">
        <v>1354.0485352401029</v>
      </c>
      <c r="AC10" s="100">
        <v>1452.739242285196</v>
      </c>
      <c r="AD10" s="100">
        <v>1532.7696458304144</v>
      </c>
      <c r="AE10" s="100">
        <v>1452.739242285196</v>
      </c>
      <c r="AF10" s="100">
        <v>1402.9553092401027</v>
      </c>
      <c r="AG10" s="100">
        <v>1452.739242285196</v>
      </c>
      <c r="AH10" s="100">
        <v>1532.7696458304144</v>
      </c>
      <c r="AI10" s="100">
        <v>98.018131694884701</v>
      </c>
      <c r="AJ10" s="100">
        <v>1354.0485352401029</v>
      </c>
      <c r="AK10" s="100">
        <v>1452.739242285196</v>
      </c>
      <c r="AL10" s="100">
        <v>81.543910393275411</v>
      </c>
      <c r="AM10" s="100">
        <v>2721.848535240103</v>
      </c>
      <c r="AN10" s="100">
        <v>1452.739242285196</v>
      </c>
      <c r="AO10" s="100">
        <v>226.95530924010296</v>
      </c>
      <c r="AP10" s="100">
        <v>2641.8181316948844</v>
      </c>
      <c r="AQ10" s="100">
        <v>1532.7696458304144</v>
      </c>
      <c r="AR10" s="100">
        <v>1452.739242285196</v>
      </c>
      <c r="AS10" s="100">
        <v>1486.9703890608205</v>
      </c>
      <c r="AT10" s="100">
        <v>1514.1284394038021</v>
      </c>
      <c r="AU10" s="100">
        <v>48.906773999999999</v>
      </c>
      <c r="AV10" s="100">
        <v>1402.9553092401027</v>
      </c>
      <c r="AW10" s="100">
        <v>49.111357694884717</v>
      </c>
      <c r="AX10" s="100">
        <v>1537.0458230613615</v>
      </c>
      <c r="AY10" s="100">
        <v>82.318414053736518</v>
      </c>
      <c r="AZ10" s="100">
        <v>2770.7553092401026</v>
      </c>
    </row>
    <row r="11" spans="1:53">
      <c r="B11" s="119">
        <v>2</v>
      </c>
      <c r="C11" s="106" t="s">
        <v>293</v>
      </c>
      <c r="D11" s="100">
        <v>0</v>
      </c>
      <c r="E11" s="100">
        <v>0</v>
      </c>
      <c r="G11" s="100">
        <v>48.906773999999999</v>
      </c>
      <c r="I11" s="100">
        <v>0</v>
      </c>
      <c r="J11" s="100">
        <v>178.72111059031158</v>
      </c>
      <c r="K11" s="100">
        <v>48.906773999999999</v>
      </c>
      <c r="L11" s="100">
        <v>0</v>
      </c>
      <c r="M11" s="100">
        <v>1354.7211105903114</v>
      </c>
      <c r="O11" s="100">
        <v>177.84395154521826</v>
      </c>
      <c r="P11" s="100">
        <v>178.72111059031158</v>
      </c>
      <c r="Q11" s="100">
        <v>177.84395154521826</v>
      </c>
      <c r="R11" s="100">
        <v>0</v>
      </c>
      <c r="S11" s="100">
        <v>177.84395154521826</v>
      </c>
      <c r="T11" s="100">
        <v>0</v>
      </c>
      <c r="V11" s="100">
        <v>128.93717754521825</v>
      </c>
      <c r="W11" s="100">
        <v>1367.8</v>
      </c>
      <c r="X11" s="100">
        <v>1354.7211105903114</v>
      </c>
      <c r="Y11" s="100">
        <v>178.72111059031158</v>
      </c>
      <c r="Z11" s="100">
        <v>128.93717754521825</v>
      </c>
      <c r="AA11" s="100">
        <v>1367.8</v>
      </c>
      <c r="AB11" s="100">
        <v>128.93717754521825</v>
      </c>
      <c r="AC11" s="100">
        <v>48.906773999999999</v>
      </c>
      <c r="AE11" s="100">
        <v>48.906773999999999</v>
      </c>
      <c r="AF11" s="100">
        <v>128.93717754521825</v>
      </c>
      <c r="AG11" s="100">
        <v>178.72111059031158</v>
      </c>
      <c r="AH11" s="100">
        <v>128.93717754521825</v>
      </c>
      <c r="AI11" s="100">
        <v>48.906773999999999</v>
      </c>
      <c r="AK11" s="100">
        <v>227.62788459031157</v>
      </c>
      <c r="AL11" s="100">
        <v>128.93717754521825</v>
      </c>
      <c r="AM11" s="100">
        <v>0</v>
      </c>
      <c r="AN11" s="100">
        <v>0</v>
      </c>
      <c r="AO11" s="100">
        <v>0</v>
      </c>
      <c r="AP11" s="100">
        <v>0</v>
      </c>
      <c r="AQ11" s="100">
        <v>128.93717754521825</v>
      </c>
      <c r="AR11" s="100">
        <v>48.906773999999999</v>
      </c>
      <c r="AS11" s="100">
        <v>128.93717754521825</v>
      </c>
      <c r="AT11" s="100">
        <v>48.906773999999999</v>
      </c>
      <c r="AU11" s="100">
        <v>21.985737249511971</v>
      </c>
      <c r="AV11" s="100">
        <v>1354.7211105903114</v>
      </c>
      <c r="AW11" s="100">
        <v>178.72111059031158</v>
      </c>
      <c r="AX11" s="100">
        <v>48.906773999999999</v>
      </c>
      <c r="AZ11" s="100">
        <v>0</v>
      </c>
      <c r="BA11" s="100">
        <v>0</v>
      </c>
    </row>
    <row r="12" spans="1:53">
      <c r="B12" s="120">
        <v>3</v>
      </c>
      <c r="C12" s="106" t="s">
        <v>293</v>
      </c>
      <c r="G12" s="100">
        <v>927.8842332128047</v>
      </c>
      <c r="H12" s="100">
        <v>0</v>
      </c>
      <c r="L12" s="100">
        <v>74.143740991182867</v>
      </c>
      <c r="O12" s="100">
        <v>0</v>
      </c>
      <c r="P12" s="100">
        <v>1354.7211105903114</v>
      </c>
      <c r="S12" s="100">
        <v>0</v>
      </c>
      <c r="V12" s="100">
        <v>178.72111059031158</v>
      </c>
      <c r="Y12" s="100">
        <v>0</v>
      </c>
      <c r="Z12" s="100">
        <v>48.906773999999999</v>
      </c>
      <c r="AA12" s="100">
        <v>0</v>
      </c>
      <c r="AD12" s="100">
        <v>178.72111059031158</v>
      </c>
      <c r="AE12" s="100">
        <v>128.93717754521825</v>
      </c>
      <c r="AJ12" s="100">
        <v>0</v>
      </c>
      <c r="AK12" s="100">
        <v>1483.6582881355296</v>
      </c>
      <c r="AM12" s="100">
        <v>0</v>
      </c>
      <c r="AP12" s="100">
        <v>128.93717754521825</v>
      </c>
      <c r="AR12" s="100">
        <v>0</v>
      </c>
      <c r="AX12" s="100">
        <v>0</v>
      </c>
      <c r="AY12" s="100">
        <v>1438.7973163853778</v>
      </c>
      <c r="AZ12" s="100">
        <v>0</v>
      </c>
      <c r="BA12" s="100">
        <v>0</v>
      </c>
    </row>
    <row r="13" spans="1:53">
      <c r="B13" s="120">
        <v>4</v>
      </c>
      <c r="C13" s="106" t="s">
        <v>293</v>
      </c>
      <c r="J13" s="100">
        <v>128.93717754521825</v>
      </c>
      <c r="R13" s="100">
        <v>0</v>
      </c>
      <c r="AG13" s="100">
        <v>0</v>
      </c>
      <c r="AM13" s="100">
        <v>0</v>
      </c>
      <c r="AV13" s="100">
        <v>0</v>
      </c>
      <c r="AX13" s="100">
        <v>0</v>
      </c>
    </row>
    <row r="14" spans="1:53">
      <c r="A14" s="115" t="s">
        <v>134</v>
      </c>
      <c r="B14" s="121">
        <v>1</v>
      </c>
      <c r="C14" s="117" t="s">
        <v>293</v>
      </c>
      <c r="D14" s="117">
        <v>409.14105870760847</v>
      </c>
      <c r="E14" s="117">
        <f t="shared" ref="E14:AZ14" si="0">D$172*SUM(D$122:D$169)</f>
        <v>2022.6823531696978</v>
      </c>
      <c r="F14" s="117">
        <f t="shared" si="0"/>
        <v>2882.6710457386903</v>
      </c>
      <c r="G14" s="117">
        <f t="shared" si="0"/>
        <v>3409.3018579931718</v>
      </c>
      <c r="H14" s="117">
        <f t="shared" si="0"/>
        <v>4469.9236280735286</v>
      </c>
      <c r="I14" s="117">
        <f t="shared" si="0"/>
        <v>4525.4622068307117</v>
      </c>
      <c r="J14" s="117">
        <f t="shared" si="0"/>
        <v>4709.6978643677539</v>
      </c>
      <c r="K14" s="117">
        <f t="shared" si="0"/>
        <v>4827.7114674810609</v>
      </c>
      <c r="L14" s="117">
        <f t="shared" si="0"/>
        <v>5026.3028882183908</v>
      </c>
      <c r="M14" s="117">
        <f t="shared" si="0"/>
        <v>4742.9932029831807</v>
      </c>
      <c r="N14" s="117">
        <f t="shared" si="0"/>
        <v>5106.2354887264137</v>
      </c>
      <c r="O14" s="117">
        <f t="shared" si="0"/>
        <v>4685.7527324649545</v>
      </c>
      <c r="P14" s="117">
        <f t="shared" si="0"/>
        <v>4902.4080454059649</v>
      </c>
      <c r="Q14" s="117">
        <f t="shared" si="0"/>
        <v>5021.954163084627</v>
      </c>
      <c r="R14" s="117">
        <f t="shared" si="0"/>
        <v>4923.75729269761</v>
      </c>
      <c r="S14" s="117">
        <f t="shared" si="0"/>
        <v>5016.5241556037054</v>
      </c>
      <c r="T14" s="117">
        <f t="shared" si="0"/>
        <v>5129.5381105431834</v>
      </c>
      <c r="U14" s="117">
        <f t="shared" si="0"/>
        <v>5049.3358275667852</v>
      </c>
      <c r="V14" s="117">
        <f t="shared" si="0"/>
        <v>4708.0126051015259</v>
      </c>
      <c r="W14" s="117">
        <f t="shared" si="0"/>
        <v>4878.5022287921956</v>
      </c>
      <c r="X14" s="117">
        <f t="shared" si="0"/>
        <v>4833.7312630824435</v>
      </c>
      <c r="Y14" s="117">
        <f t="shared" si="0"/>
        <v>4974.2344333011597</v>
      </c>
      <c r="Z14" s="117">
        <f t="shared" si="0"/>
        <v>4661.6248305141808</v>
      </c>
      <c r="AA14" s="117">
        <f t="shared" si="0"/>
        <v>4867.7720532526682</v>
      </c>
      <c r="AB14" s="117">
        <f t="shared" si="0"/>
        <v>5127.7043222716538</v>
      </c>
      <c r="AC14" s="117">
        <f t="shared" si="0"/>
        <v>5105.9661257853541</v>
      </c>
      <c r="AD14" s="117">
        <f t="shared" si="0"/>
        <v>5055.4356774335356</v>
      </c>
      <c r="AE14" s="117">
        <f t="shared" si="0"/>
        <v>5001.7520697810169</v>
      </c>
      <c r="AF14" s="117">
        <f t="shared" si="0"/>
        <v>5043.5510470494955</v>
      </c>
      <c r="AG14" s="117">
        <f t="shared" si="0"/>
        <v>5102.2938570126089</v>
      </c>
      <c r="AH14" s="117">
        <f t="shared" si="0"/>
        <v>4958.0499861131193</v>
      </c>
      <c r="AI14" s="117">
        <f t="shared" si="0"/>
        <v>4938.0375833099642</v>
      </c>
      <c r="AJ14" s="117">
        <f t="shared" si="0"/>
        <v>4704.8728088414509</v>
      </c>
      <c r="AK14" s="117">
        <f t="shared" si="0"/>
        <v>4669.6178266351144</v>
      </c>
      <c r="AL14" s="117">
        <f t="shared" si="0"/>
        <v>5027.9432958743901</v>
      </c>
      <c r="AM14" s="117">
        <f t="shared" si="0"/>
        <v>4649.1419125142047</v>
      </c>
      <c r="AN14" s="117">
        <f t="shared" si="0"/>
        <v>4872.5798008530173</v>
      </c>
      <c r="AO14" s="117">
        <f t="shared" si="0"/>
        <v>4805.1477370837938</v>
      </c>
      <c r="AP14" s="117">
        <f t="shared" si="0"/>
        <v>4612.1928280456505</v>
      </c>
      <c r="AQ14" s="117">
        <f t="shared" si="0"/>
        <v>4939.1796427818763</v>
      </c>
      <c r="AR14" s="117">
        <f t="shared" si="0"/>
        <v>4929.6746174932041</v>
      </c>
      <c r="AS14" s="117">
        <f t="shared" si="0"/>
        <v>4886.1672071851444</v>
      </c>
      <c r="AT14" s="117">
        <f t="shared" si="0"/>
        <v>4830.3217154737413</v>
      </c>
      <c r="AU14" s="117">
        <f t="shared" si="0"/>
        <v>4870.0614038448603</v>
      </c>
      <c r="AV14" s="117">
        <f t="shared" si="0"/>
        <v>4505.2301473196831</v>
      </c>
      <c r="AW14" s="117">
        <f t="shared" si="0"/>
        <v>4924.5593963064039</v>
      </c>
      <c r="AX14" s="117">
        <f t="shared" si="0"/>
        <v>4569.9838103445954</v>
      </c>
      <c r="AY14" s="117">
        <f t="shared" si="0"/>
        <v>4788.1952397667519</v>
      </c>
      <c r="AZ14" s="110">
        <f t="shared" si="0"/>
        <v>4802.8394512008217</v>
      </c>
      <c r="BA14" s="107">
        <f>SUM($E14:$AZ14)</f>
        <v>227096.62925531506</v>
      </c>
    </row>
    <row r="15" spans="1:53">
      <c r="A15" s="122" t="s">
        <v>123</v>
      </c>
      <c r="B15" s="123">
        <v>1</v>
      </c>
      <c r="C15" s="124" t="s">
        <v>293</v>
      </c>
      <c r="D15" s="124">
        <v>4980.0710838098994</v>
      </c>
      <c r="E15" s="124">
        <v>5256.0710838098994</v>
      </c>
      <c r="F15" s="124">
        <v>5237.0710838098994</v>
      </c>
      <c r="G15" s="124">
        <v>6330.1597261150146</v>
      </c>
      <c r="H15" s="124">
        <v>5749.6658454914614</v>
      </c>
      <c r="I15" s="124">
        <v>5930.0710838098994</v>
      </c>
      <c r="J15" s="124">
        <v>5631.5544877965767</v>
      </c>
      <c r="K15" s="124">
        <v>6006.6658454914614</v>
      </c>
      <c r="L15" s="124">
        <v>5213.7415785005815</v>
      </c>
      <c r="M15" s="124">
        <v>6006.6658454914614</v>
      </c>
      <c r="N15" s="124">
        <v>5050.9597261150147</v>
      </c>
      <c r="O15" s="124">
        <v>5930.0710838098994</v>
      </c>
      <c r="P15" s="124">
        <v>5631.5544877965767</v>
      </c>
      <c r="Q15" s="124">
        <v>5426.0710838098994</v>
      </c>
      <c r="R15" s="124">
        <v>6141.1597261150146</v>
      </c>
      <c r="S15" s="124">
        <v>5749.6658454914614</v>
      </c>
      <c r="T15" s="124">
        <v>5930.0710838098994</v>
      </c>
      <c r="U15" s="124">
        <v>5239.9597261150147</v>
      </c>
      <c r="V15" s="124">
        <v>5930.0710838098994</v>
      </c>
      <c r="W15" s="124">
        <v>5169.0710838098994</v>
      </c>
      <c r="X15" s="124">
        <v>5741.0710838098994</v>
      </c>
      <c r="Y15" s="124">
        <v>5239.9597261150147</v>
      </c>
      <c r="Z15" s="124">
        <v>5930.0710838098994</v>
      </c>
      <c r="AA15" s="124">
        <v>5820.5544877965767</v>
      </c>
      <c r="AB15" s="124">
        <v>5741.0710838098994</v>
      </c>
      <c r="AC15" s="124">
        <v>5820.5544877965767</v>
      </c>
      <c r="AD15" s="124">
        <v>5817.6658454914614</v>
      </c>
      <c r="AE15" s="124">
        <v>5820.5544877965767</v>
      </c>
      <c r="AF15" s="124">
        <v>5930.0710838098994</v>
      </c>
      <c r="AG15" s="124">
        <v>5820.5544877965767</v>
      </c>
      <c r="AH15" s="124">
        <v>5817.6658454914614</v>
      </c>
      <c r="AI15" s="124">
        <v>5239.9597261150147</v>
      </c>
      <c r="AJ15" s="124">
        <v>5741.0710838098994</v>
      </c>
      <c r="AK15" s="124">
        <v>5820.5544877965767</v>
      </c>
      <c r="AL15" s="124">
        <v>5216.1803961205042</v>
      </c>
      <c r="AM15" s="124">
        <v>6327.2710838098992</v>
      </c>
      <c r="AN15" s="124">
        <v>5820.5544877965767</v>
      </c>
      <c r="AO15" s="124">
        <v>5426.0710838098994</v>
      </c>
      <c r="AP15" s="124">
        <v>6330.1597261150146</v>
      </c>
      <c r="AQ15" s="124">
        <v>5817.6658454914614</v>
      </c>
      <c r="AR15" s="124">
        <v>5820.5544877965767</v>
      </c>
      <c r="AS15" s="124">
        <v>5751.5579779152813</v>
      </c>
      <c r="AT15" s="124">
        <v>5909.1652906779709</v>
      </c>
      <c r="AU15" s="124">
        <v>5169.0710838098994</v>
      </c>
      <c r="AV15" s="124">
        <v>5930.0710838098994</v>
      </c>
      <c r="AW15" s="124">
        <v>5050.9597261150147</v>
      </c>
      <c r="AX15" s="124">
        <v>5942.2448528998693</v>
      </c>
      <c r="AY15" s="124">
        <v>5217.2983353412346</v>
      </c>
      <c r="AZ15" s="100">
        <v>1536.2000000000005</v>
      </c>
    </row>
    <row r="16" spans="1:53">
      <c r="A16" s="110"/>
      <c r="B16" s="119">
        <v>2</v>
      </c>
      <c r="C16" s="109" t="s">
        <v>293</v>
      </c>
      <c r="D16" s="106">
        <v>0</v>
      </c>
      <c r="E16" s="110">
        <v>0</v>
      </c>
      <c r="F16" s="110"/>
      <c r="G16" s="110">
        <v>189</v>
      </c>
      <c r="H16" s="110"/>
      <c r="I16" s="110">
        <v>0</v>
      </c>
      <c r="J16" s="110">
        <v>76.59476168156209</v>
      </c>
      <c r="K16" s="110">
        <v>189</v>
      </c>
      <c r="L16" s="110">
        <v>0</v>
      </c>
      <c r="M16" s="110">
        <v>580.59476168156209</v>
      </c>
      <c r="N16" s="110"/>
      <c r="O16" s="110">
        <v>375.1113576948847</v>
      </c>
      <c r="P16" s="110">
        <v>76.59476168156209</v>
      </c>
      <c r="Q16" s="110">
        <v>375.1113576948847</v>
      </c>
      <c r="R16" s="110">
        <v>0</v>
      </c>
      <c r="S16" s="110">
        <v>375.1113576948847</v>
      </c>
      <c r="T16" s="110">
        <v>0</v>
      </c>
      <c r="U16" s="110"/>
      <c r="V16" s="110">
        <v>186.1113576948847</v>
      </c>
      <c r="W16" s="110">
        <v>586.20000000000027</v>
      </c>
      <c r="X16" s="110">
        <v>580.59476168156209</v>
      </c>
      <c r="Y16" s="110">
        <v>76.59476168156209</v>
      </c>
      <c r="Z16" s="110">
        <v>186.1113576948847</v>
      </c>
      <c r="AA16" s="110">
        <v>586.20000000000027</v>
      </c>
      <c r="AB16" s="110">
        <v>186.1113576948847</v>
      </c>
      <c r="AC16" s="110">
        <v>189</v>
      </c>
      <c r="AD16" s="110"/>
      <c r="AE16" s="110">
        <v>189</v>
      </c>
      <c r="AF16" s="110">
        <v>186.1113576948847</v>
      </c>
      <c r="AG16" s="110">
        <v>76.59476168156209</v>
      </c>
      <c r="AH16" s="110">
        <v>186.1113576948847</v>
      </c>
      <c r="AI16" s="110">
        <v>189</v>
      </c>
      <c r="AJ16" s="110"/>
      <c r="AK16" s="110">
        <v>265.59476168156209</v>
      </c>
      <c r="AL16" s="110">
        <v>186.1113576948847</v>
      </c>
      <c r="AM16" s="110">
        <v>0</v>
      </c>
      <c r="AN16" s="110">
        <v>0</v>
      </c>
      <c r="AO16" s="110">
        <v>0</v>
      </c>
      <c r="AP16" s="110">
        <v>0</v>
      </c>
      <c r="AQ16" s="110">
        <v>186.1113576948847</v>
      </c>
      <c r="AR16" s="110">
        <v>189</v>
      </c>
      <c r="AS16" s="110">
        <v>186.1113576948847</v>
      </c>
      <c r="AT16" s="110">
        <v>189</v>
      </c>
      <c r="AU16" s="110">
        <v>31.73479897211709</v>
      </c>
      <c r="AV16" s="110">
        <v>580.59476168156209</v>
      </c>
      <c r="AW16" s="110">
        <v>76.59476168156209</v>
      </c>
      <c r="AX16" s="110">
        <v>189</v>
      </c>
      <c r="AY16" s="110"/>
      <c r="AZ16" s="100">
        <v>0</v>
      </c>
      <c r="BA16" s="100">
        <v>0</v>
      </c>
    </row>
    <row r="17" spans="1:53">
      <c r="A17" s="110"/>
      <c r="B17" s="119">
        <v>3</v>
      </c>
      <c r="C17" s="109" t="s">
        <v>293</v>
      </c>
      <c r="D17" s="106"/>
      <c r="E17" s="110"/>
      <c r="F17" s="110"/>
      <c r="G17" s="110">
        <v>397.66467137691637</v>
      </c>
      <c r="H17" s="110">
        <v>0</v>
      </c>
      <c r="I17" s="110"/>
      <c r="J17" s="110"/>
      <c r="K17" s="110"/>
      <c r="L17" s="110">
        <v>107.02105136129273</v>
      </c>
      <c r="M17" s="110"/>
      <c r="N17" s="110"/>
      <c r="O17" s="110">
        <v>0</v>
      </c>
      <c r="P17" s="110">
        <v>580.59476168156209</v>
      </c>
      <c r="Q17" s="110"/>
      <c r="R17" s="110"/>
      <c r="S17" s="110">
        <v>0</v>
      </c>
      <c r="T17" s="110"/>
      <c r="U17" s="110"/>
      <c r="V17" s="110">
        <v>76.59476168156209</v>
      </c>
      <c r="W17" s="110"/>
      <c r="X17" s="110"/>
      <c r="Y17" s="110">
        <v>0</v>
      </c>
      <c r="Z17" s="110">
        <v>189</v>
      </c>
      <c r="AA17" s="110">
        <v>0</v>
      </c>
      <c r="AB17" s="110"/>
      <c r="AC17" s="110"/>
      <c r="AD17" s="110">
        <v>76.59476168156209</v>
      </c>
      <c r="AE17" s="110">
        <v>186.1113576948847</v>
      </c>
      <c r="AF17" s="110"/>
      <c r="AG17" s="110"/>
      <c r="AH17" s="110"/>
      <c r="AI17" s="110"/>
      <c r="AJ17" s="110">
        <v>0</v>
      </c>
      <c r="AK17" s="110">
        <v>766.70611937644685</v>
      </c>
      <c r="AL17" s="110"/>
      <c r="AM17" s="110">
        <v>0</v>
      </c>
      <c r="AN17" s="110"/>
      <c r="AO17" s="110"/>
      <c r="AP17" s="110">
        <v>186.1113576948847</v>
      </c>
      <c r="AQ17" s="110"/>
      <c r="AR17" s="110">
        <v>0</v>
      </c>
      <c r="AS17" s="110"/>
      <c r="AT17" s="110"/>
      <c r="AU17" s="110"/>
      <c r="AV17" s="110"/>
      <c r="AW17" s="110"/>
      <c r="AX17" s="110">
        <v>0</v>
      </c>
      <c r="AY17" s="110">
        <v>701.9525973986249</v>
      </c>
      <c r="AZ17" s="100">
        <v>0</v>
      </c>
      <c r="BA17" s="100">
        <v>0</v>
      </c>
    </row>
    <row r="18" spans="1:53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>
        <v>186.1113576948847</v>
      </c>
      <c r="K18" s="125"/>
      <c r="L18" s="125"/>
      <c r="M18" s="125"/>
      <c r="N18" s="125"/>
      <c r="O18" s="125"/>
      <c r="P18" s="125"/>
      <c r="Q18" s="125"/>
      <c r="R18" s="125">
        <v>0</v>
      </c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>
        <v>0</v>
      </c>
      <c r="AH18" s="125"/>
      <c r="AI18" s="125"/>
      <c r="AJ18" s="125"/>
      <c r="AK18" s="125"/>
      <c r="AL18" s="125"/>
      <c r="AM18" s="125">
        <v>0</v>
      </c>
      <c r="AN18" s="125"/>
      <c r="AO18" s="125"/>
      <c r="AP18" s="125"/>
      <c r="AQ18" s="125"/>
      <c r="AR18" s="125"/>
      <c r="AS18" s="125"/>
      <c r="AT18" s="125"/>
      <c r="AU18" s="125"/>
      <c r="AV18" s="125">
        <v>0</v>
      </c>
      <c r="AW18" s="125"/>
      <c r="AX18" s="125">
        <v>0</v>
      </c>
      <c r="AY18" s="125"/>
    </row>
    <row r="20" spans="1:53">
      <c r="A20" s="102" t="s">
        <v>294</v>
      </c>
    </row>
    <row r="21" spans="1:53">
      <c r="A21" s="126" t="s">
        <v>125</v>
      </c>
      <c r="B21" s="123">
        <v>1</v>
      </c>
      <c r="C21" s="124" t="s">
        <v>293</v>
      </c>
      <c r="D21" s="124"/>
      <c r="E21" s="124"/>
      <c r="F21" s="124"/>
      <c r="G21" s="124"/>
      <c r="H21" s="124"/>
      <c r="I21" s="124"/>
      <c r="J21" s="124"/>
      <c r="K21" s="124"/>
      <c r="L21" s="124">
        <v>984.46865298292687</v>
      </c>
      <c r="M21" s="124">
        <v>6914.5976299545891</v>
      </c>
      <c r="N21" s="124">
        <v>6914.5976299545891</v>
      </c>
      <c r="O21" s="124">
        <v>6914.5976299545891</v>
      </c>
      <c r="P21" s="124">
        <v>6914.5976299545891</v>
      </c>
      <c r="Q21" s="124">
        <v>6914.5976299545891</v>
      </c>
      <c r="R21" s="124">
        <v>6914.5976299545891</v>
      </c>
      <c r="S21" s="124">
        <v>6914.5976299545891</v>
      </c>
      <c r="T21" s="124">
        <v>6914.5976299545891</v>
      </c>
      <c r="U21" s="124">
        <v>6914.5976299545891</v>
      </c>
      <c r="V21" s="124">
        <v>6914.5976299545891</v>
      </c>
      <c r="W21" s="124">
        <v>6914.5976299545891</v>
      </c>
      <c r="X21" s="124">
        <v>6914.5976299545891</v>
      </c>
      <c r="Y21" s="124">
        <v>6914.5976299545891</v>
      </c>
      <c r="Z21" s="124">
        <v>6914.5976299545891</v>
      </c>
      <c r="AA21" s="124">
        <v>6914.5976299545891</v>
      </c>
      <c r="AB21" s="124">
        <v>6914.5976299545891</v>
      </c>
      <c r="AC21" s="124">
        <v>6914.5976299545891</v>
      </c>
      <c r="AD21" s="124">
        <v>6914.5976299545891</v>
      </c>
      <c r="AE21" s="124">
        <v>6914.5976299545891</v>
      </c>
      <c r="AF21" s="124">
        <v>6914.5976299545891</v>
      </c>
      <c r="AG21" s="124">
        <v>6914.5976299545891</v>
      </c>
      <c r="AH21" s="124">
        <v>6914.5976299545891</v>
      </c>
      <c r="AI21" s="124">
        <v>6914.5976299545891</v>
      </c>
      <c r="AJ21" s="124">
        <v>6623.143607624882</v>
      </c>
      <c r="AK21" s="124">
        <v>6914.5976299545891</v>
      </c>
      <c r="AL21" s="124">
        <v>6914.5976299545891</v>
      </c>
      <c r="AM21" s="124">
        <v>6914.5976299545891</v>
      </c>
      <c r="AN21" s="124">
        <v>6914.5976299545891</v>
      </c>
      <c r="AO21" s="124">
        <v>6914.5976299545891</v>
      </c>
      <c r="AP21" s="124">
        <v>6914.5976299545891</v>
      </c>
      <c r="AQ21" s="124">
        <v>6805.6372033494536</v>
      </c>
      <c r="AR21" s="124">
        <v>6806.071422128688</v>
      </c>
      <c r="AS21" s="124">
        <v>6806.5027042444235</v>
      </c>
      <c r="AT21" s="124">
        <v>6806.9309801032441</v>
      </c>
      <c r="AU21" s="124">
        <v>6807.3561806090702</v>
      </c>
      <c r="AV21" s="124">
        <v>6807.7782371755593</v>
      </c>
      <c r="AW21" s="124">
        <v>6624.5625306090878</v>
      </c>
      <c r="AX21" s="124">
        <v>6914.5976299545891</v>
      </c>
      <c r="AY21" s="124">
        <v>6914.5976299545891</v>
      </c>
    </row>
    <row r="22" spans="1:53">
      <c r="A22" s="109"/>
      <c r="B22" s="120">
        <v>2</v>
      </c>
      <c r="C22" s="110" t="s">
        <v>293</v>
      </c>
      <c r="D22" s="110"/>
      <c r="E22" s="110"/>
      <c r="F22" s="110"/>
      <c r="G22" s="110"/>
      <c r="H22" s="110"/>
      <c r="I22" s="110"/>
      <c r="J22" s="110">
        <v>1442.5071201415049</v>
      </c>
      <c r="K22" s="110">
        <v>5507.7561594633789</v>
      </c>
      <c r="L22" s="110">
        <v>6818.8896554750172</v>
      </c>
      <c r="M22" s="110">
        <v>4816.1289769716623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0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</row>
    <row r="23" spans="1:53">
      <c r="A23" s="109"/>
      <c r="B23" s="127">
        <v>3</v>
      </c>
      <c r="C23" s="110" t="s">
        <v>293</v>
      </c>
      <c r="D23" s="110"/>
      <c r="E23" s="110"/>
      <c r="F23" s="110"/>
      <c r="G23" s="110"/>
      <c r="H23" s="110">
        <v>1620.4382996111435</v>
      </c>
      <c r="I23" s="110">
        <v>4808.4646926611495</v>
      </c>
      <c r="J23" s="110">
        <v>6789.1594911426091</v>
      </c>
      <c r="K23" s="110">
        <v>4616.0905098130843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</row>
    <row r="24" spans="1:53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5587.1803382959406</v>
      </c>
      <c r="H24" s="125">
        <v>6914.5976299545891</v>
      </c>
      <c r="I24" s="125">
        <v>4207.1593303434456</v>
      </c>
      <c r="J24" s="125">
        <v>831.13293729343968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3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3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>
        <v>178.60212180592873</v>
      </c>
      <c r="N26" s="110"/>
      <c r="O26" s="110"/>
      <c r="P26" s="110">
        <v>8.516630834443971</v>
      </c>
      <c r="Q26" s="110"/>
      <c r="R26" s="110">
        <v>0</v>
      </c>
      <c r="S26" s="110">
        <v>319.19203032853596</v>
      </c>
      <c r="T26" s="110">
        <v>32.05786916958683</v>
      </c>
      <c r="U26" s="110"/>
      <c r="V26" s="110">
        <v>9.8234365003701356</v>
      </c>
      <c r="W26" s="110">
        <v>5.1233392071145225</v>
      </c>
      <c r="X26" s="110">
        <v>334.15683145750313</v>
      </c>
      <c r="Y26" s="110"/>
      <c r="Z26" s="110"/>
      <c r="AA26" s="110">
        <v>308.28238463702553</v>
      </c>
      <c r="AB26" s="110">
        <v>284.63699757568469</v>
      </c>
      <c r="AC26" s="110">
        <v>17.416826386567479</v>
      </c>
      <c r="AD26" s="110">
        <v>0</v>
      </c>
      <c r="AE26" s="110">
        <v>7.6797823794730586</v>
      </c>
      <c r="AF26" s="110">
        <v>33.455279374437303</v>
      </c>
      <c r="AG26" s="110">
        <v>42.956963197577437</v>
      </c>
      <c r="AH26" s="110">
        <v>26.767178040449672</v>
      </c>
      <c r="AI26" s="110"/>
      <c r="AJ26" s="110"/>
      <c r="AK26" s="110">
        <v>20.561870082838222</v>
      </c>
      <c r="AL26" s="110"/>
      <c r="AM26" s="110">
        <v>0</v>
      </c>
      <c r="AN26" s="110"/>
      <c r="AO26" s="110"/>
      <c r="AP26" s="110">
        <v>5.3470838159579598E-15</v>
      </c>
      <c r="AQ26" s="110">
        <v>70.736877014537768</v>
      </c>
      <c r="AR26" s="110"/>
      <c r="AS26" s="110"/>
      <c r="AT26" s="110"/>
      <c r="AU26" s="110"/>
      <c r="AV26" s="110">
        <v>181.47810194209291</v>
      </c>
      <c r="AW26" s="110"/>
      <c r="AX26" s="110"/>
      <c r="AY26" s="110"/>
    </row>
    <row r="27" spans="1:53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>
        <v>0</v>
      </c>
      <c r="N27" s="110">
        <v>0</v>
      </c>
      <c r="O27" s="110">
        <v>0</v>
      </c>
      <c r="P27" s="110">
        <v>1354.7211105903114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178.72111059031158</v>
      </c>
      <c r="W27" s="110">
        <v>0</v>
      </c>
      <c r="X27" s="110">
        <v>0</v>
      </c>
      <c r="Y27" s="110">
        <v>0</v>
      </c>
      <c r="Z27" s="110">
        <v>45.339994148923147</v>
      </c>
      <c r="AA27" s="110">
        <v>0</v>
      </c>
      <c r="AB27" s="110">
        <v>0</v>
      </c>
      <c r="AC27" s="110">
        <v>0</v>
      </c>
      <c r="AD27" s="110">
        <v>178.72111059031158</v>
      </c>
      <c r="AE27" s="110">
        <v>128.93717754521825</v>
      </c>
      <c r="AF27" s="110">
        <v>0</v>
      </c>
      <c r="AG27" s="110">
        <v>0</v>
      </c>
      <c r="AH27" s="110">
        <v>0</v>
      </c>
      <c r="AI27" s="110">
        <v>0</v>
      </c>
      <c r="AJ27" s="110">
        <v>0</v>
      </c>
      <c r="AK27" s="110">
        <v>1483.6582881355296</v>
      </c>
      <c r="AL27" s="110">
        <v>0</v>
      </c>
      <c r="AM27" s="110">
        <v>0</v>
      </c>
      <c r="AN27" s="110">
        <v>0</v>
      </c>
      <c r="AO27" s="110">
        <v>0</v>
      </c>
      <c r="AP27" s="110">
        <v>128.93717754521822</v>
      </c>
      <c r="AQ27" s="110">
        <v>0</v>
      </c>
      <c r="AR27" s="110">
        <v>0</v>
      </c>
      <c r="AS27" s="110">
        <v>0</v>
      </c>
      <c r="AT27" s="110">
        <v>0</v>
      </c>
      <c r="AU27" s="110">
        <v>0</v>
      </c>
      <c r="AV27" s="110">
        <v>0</v>
      </c>
      <c r="AW27" s="110">
        <v>0</v>
      </c>
      <c r="AX27" s="110">
        <v>0</v>
      </c>
      <c r="AY27" s="110">
        <v>829.40538087285313</v>
      </c>
    </row>
    <row r="28" spans="1:53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0</v>
      </c>
    </row>
    <row r="29" spans="1:53">
      <c r="A29" s="109"/>
      <c r="B29" s="127">
        <v>5</v>
      </c>
      <c r="C29" s="109" t="s">
        <v>293</v>
      </c>
      <c r="D29" s="110"/>
      <c r="E29" s="110"/>
      <c r="F29" s="110"/>
      <c r="G29" s="110"/>
      <c r="H29" s="110"/>
      <c r="I29" s="110"/>
      <c r="J29" s="110"/>
      <c r="K29" s="110"/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</row>
    <row r="30" spans="1:53">
      <c r="A30" s="109"/>
      <c r="B30" s="127">
        <v>6</v>
      </c>
      <c r="C30" s="109" t="s">
        <v>293</v>
      </c>
      <c r="D30" s="110"/>
      <c r="E30" s="110"/>
      <c r="F30" s="110"/>
      <c r="G30" s="110"/>
      <c r="H30" s="110"/>
      <c r="I30" s="110"/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0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</row>
    <row r="31" spans="1:53">
      <c r="A31" s="109"/>
      <c r="B31" s="130">
        <v>7</v>
      </c>
      <c r="C31" s="109" t="s">
        <v>293</v>
      </c>
      <c r="D31" s="110"/>
      <c r="E31" s="110"/>
      <c r="F31" s="110"/>
      <c r="G31" s="110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0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</row>
    <row r="32" spans="1:53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>
        <v>582.81449194489676</v>
      </c>
      <c r="N38" s="106"/>
      <c r="O38" s="106"/>
      <c r="P38" s="106">
        <v>230.05584627324285</v>
      </c>
      <c r="Q38" s="106"/>
      <c r="R38" s="106">
        <v>1327.258067847406</v>
      </c>
      <c r="S38" s="106">
        <v>1475.3218738575706</v>
      </c>
      <c r="T38" s="106">
        <v>698.05490901156145</v>
      </c>
      <c r="U38" s="106"/>
      <c r="V38" s="106">
        <v>382.61150715456176</v>
      </c>
      <c r="W38" s="106">
        <v>18.442812387771401</v>
      </c>
      <c r="X38" s="106">
        <v>1237.3807447616439</v>
      </c>
      <c r="Y38" s="106"/>
      <c r="Z38" s="106"/>
      <c r="AA38" s="106">
        <v>1061.1181114211679</v>
      </c>
      <c r="AB38" s="106">
        <v>1170.6366630340613</v>
      </c>
      <c r="AC38" s="106">
        <v>594.9181119370711</v>
      </c>
      <c r="AD38" s="106">
        <v>640.38233910162853</v>
      </c>
      <c r="AE38" s="106">
        <v>732.010339367239</v>
      </c>
      <c r="AF38" s="106">
        <v>1263.0389238630103</v>
      </c>
      <c r="AG38" s="106">
        <v>1232.482302355517</v>
      </c>
      <c r="AH38" s="106">
        <v>1059.9914389274629</v>
      </c>
      <c r="AI38" s="106"/>
      <c r="AJ38" s="106"/>
      <c r="AK38" s="106">
        <v>455.58935616453175</v>
      </c>
      <c r="AL38" s="106"/>
      <c r="AM38" s="106">
        <v>666.35056817514942</v>
      </c>
      <c r="AN38" s="106"/>
      <c r="AO38" s="106"/>
      <c r="AP38" s="106">
        <v>439.25644178177208</v>
      </c>
      <c r="AQ38" s="106">
        <v>398.38576469410043</v>
      </c>
      <c r="AR38" s="106"/>
      <c r="AS38" s="106"/>
      <c r="AT38" s="106"/>
      <c r="AU38" s="106"/>
      <c r="AV38" s="106">
        <v>661.65127251357228</v>
      </c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>
        <v>0</v>
      </c>
      <c r="N39" s="106">
        <v>1238.0710838099021</v>
      </c>
      <c r="O39" s="106">
        <v>4275.2342190562595</v>
      </c>
      <c r="P39" s="106">
        <v>3953.9258521422062</v>
      </c>
      <c r="Q39" s="106">
        <v>2648.9817022901025</v>
      </c>
      <c r="R39" s="106">
        <v>4804.9768071361068</v>
      </c>
      <c r="S39" s="106">
        <v>2245.7351351357747</v>
      </c>
      <c r="T39" s="106">
        <v>2477.9136148688431</v>
      </c>
      <c r="U39" s="106">
        <v>1793.9778578099122</v>
      </c>
      <c r="V39" s="106">
        <v>4902.4080454059649</v>
      </c>
      <c r="W39" s="106">
        <v>3728.3426559300651</v>
      </c>
      <c r="X39" s="106">
        <v>3847.3144803098385</v>
      </c>
      <c r="Y39" s="106">
        <v>1674.2937300817703</v>
      </c>
      <c r="Z39" s="106">
        <v>4755.4399707227885</v>
      </c>
      <c r="AA39" s="106">
        <v>4319.43396738718</v>
      </c>
      <c r="AB39" s="106">
        <v>2436.8944936803582</v>
      </c>
      <c r="AC39" s="106">
        <v>2634.8655657581344</v>
      </c>
      <c r="AD39" s="106">
        <v>3129.8131511453721</v>
      </c>
      <c r="AE39" s="106">
        <v>3186.8520941995312</v>
      </c>
      <c r="AF39" s="106">
        <v>2839.6144911469419</v>
      </c>
      <c r="AG39" s="106">
        <v>2587.7331293896577</v>
      </c>
      <c r="AH39" s="106">
        <v>2851.2220199161366</v>
      </c>
      <c r="AI39" s="106">
        <v>1792.944986474713</v>
      </c>
      <c r="AJ39" s="106">
        <v>4655.165012971941</v>
      </c>
      <c r="AK39" s="106">
        <v>4206.0227342426115</v>
      </c>
      <c r="AL39" s="106">
        <v>1636.9675849612231</v>
      </c>
      <c r="AM39" s="106">
        <v>5102.2938570126089</v>
      </c>
      <c r="AN39" s="106">
        <v>3100.2937300817775</v>
      </c>
      <c r="AO39" s="106">
        <v>1504.0263930499987</v>
      </c>
      <c r="AP39" s="106">
        <v>4704.8728088414509</v>
      </c>
      <c r="AQ39" s="106">
        <v>3058.3613848533423</v>
      </c>
      <c r="AR39" s="106">
        <v>3212.2005040817703</v>
      </c>
      <c r="AS39" s="106">
        <v>3465.1428078750287</v>
      </c>
      <c r="AT39" s="106">
        <v>3896.2005040817667</v>
      </c>
      <c r="AU39" s="106">
        <v>1381.7556140217011</v>
      </c>
      <c r="AV39" s="106">
        <v>4612.1928280456505</v>
      </c>
      <c r="AW39" s="106">
        <v>1037.3869560817766</v>
      </c>
      <c r="AX39" s="106">
        <v>3891.0252496011844</v>
      </c>
      <c r="AY39" s="106">
        <v>2715.0086852447585</v>
      </c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>
        <v>0</v>
      </c>
      <c r="N40" s="106">
        <v>0</v>
      </c>
      <c r="O40" s="106">
        <v>486.84071692415637</v>
      </c>
      <c r="P40" s="106">
        <v>0</v>
      </c>
      <c r="Q40" s="106">
        <v>0</v>
      </c>
      <c r="R40" s="106">
        <v>0</v>
      </c>
      <c r="S40" s="106">
        <v>0</v>
      </c>
      <c r="T40" s="106">
        <v>0</v>
      </c>
      <c r="U40" s="106">
        <v>0</v>
      </c>
      <c r="V40" s="106">
        <v>174.71996564348092</v>
      </c>
      <c r="W40" s="106">
        <v>0</v>
      </c>
      <c r="X40" s="106">
        <v>0</v>
      </c>
      <c r="Y40" s="106">
        <v>0</v>
      </c>
      <c r="Z40" s="106">
        <v>83.849680760291449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9.0297003831783513</v>
      </c>
      <c r="AK40" s="106">
        <v>0</v>
      </c>
      <c r="AL40" s="106">
        <v>0</v>
      </c>
      <c r="AM40" s="106">
        <v>882.99410592374079</v>
      </c>
      <c r="AN40" s="106">
        <v>0</v>
      </c>
      <c r="AO40" s="106">
        <v>0</v>
      </c>
      <c r="AP40" s="106">
        <v>1059.4168781161579</v>
      </c>
      <c r="AQ40" s="106">
        <v>0</v>
      </c>
      <c r="AR40" s="106">
        <v>0</v>
      </c>
      <c r="AS40" s="106">
        <v>0</v>
      </c>
      <c r="AT40" s="106">
        <v>0</v>
      </c>
      <c r="AU40" s="106">
        <v>0</v>
      </c>
      <c r="AV40" s="106">
        <v>1869.1275515710386</v>
      </c>
      <c r="AW40" s="106">
        <v>0</v>
      </c>
      <c r="AX40" s="106">
        <v>1103.1414141865271</v>
      </c>
      <c r="AY40" s="106">
        <v>0</v>
      </c>
    </row>
    <row r="41" spans="1:51">
      <c r="A41" s="109"/>
      <c r="B41" s="127">
        <v>9</v>
      </c>
      <c r="C41" s="109" t="s">
        <v>293</v>
      </c>
      <c r="D41" s="106"/>
      <c r="E41" s="106"/>
      <c r="F41" s="106"/>
      <c r="G41" s="106"/>
      <c r="H41" s="106"/>
      <c r="I41" s="106"/>
      <c r="J41" s="106"/>
      <c r="K41" s="106"/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0</v>
      </c>
      <c r="U41" s="106">
        <v>0</v>
      </c>
      <c r="V41" s="106">
        <v>0</v>
      </c>
      <c r="W41" s="106">
        <v>0</v>
      </c>
      <c r="X41" s="106">
        <v>0</v>
      </c>
      <c r="Y41" s="106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6">
        <v>0</v>
      </c>
      <c r="AL41" s="106">
        <v>0</v>
      </c>
      <c r="AM41" s="106">
        <v>0</v>
      </c>
      <c r="AN41" s="106">
        <v>0</v>
      </c>
      <c r="AO41" s="106">
        <v>0</v>
      </c>
      <c r="AP41" s="106">
        <v>0</v>
      </c>
      <c r="AQ41" s="106">
        <v>0</v>
      </c>
      <c r="AR41" s="106">
        <v>0</v>
      </c>
      <c r="AS41" s="106">
        <v>0</v>
      </c>
      <c r="AT41" s="106">
        <v>0</v>
      </c>
      <c r="AU41" s="106">
        <v>0</v>
      </c>
      <c r="AV41" s="106">
        <v>0</v>
      </c>
      <c r="AW41" s="106">
        <v>0</v>
      </c>
      <c r="AX41" s="106">
        <v>0</v>
      </c>
      <c r="AY41" s="106">
        <v>0</v>
      </c>
    </row>
    <row r="42" spans="1:51">
      <c r="A42" s="109"/>
      <c r="B42" s="130">
        <v>10</v>
      </c>
      <c r="C42" s="109" t="s">
        <v>293</v>
      </c>
      <c r="D42" s="106"/>
      <c r="E42" s="106"/>
      <c r="F42" s="106"/>
      <c r="G42" s="106"/>
      <c r="H42" s="106"/>
      <c r="I42" s="106"/>
      <c r="J42" s="106">
        <v>0</v>
      </c>
      <c r="K42" s="106">
        <v>0</v>
      </c>
      <c r="L42" s="106">
        <v>0</v>
      </c>
      <c r="M42" s="106">
        <v>0</v>
      </c>
      <c r="N42" s="106">
        <v>0</v>
      </c>
      <c r="O42" s="106">
        <v>0</v>
      </c>
      <c r="P42" s="106">
        <v>0</v>
      </c>
      <c r="Q42" s="106">
        <v>0</v>
      </c>
      <c r="R42" s="106">
        <v>0</v>
      </c>
      <c r="S42" s="106">
        <v>0</v>
      </c>
      <c r="T42" s="106">
        <v>0</v>
      </c>
      <c r="U42" s="106">
        <v>0</v>
      </c>
      <c r="V42" s="106">
        <v>0</v>
      </c>
      <c r="W42" s="106">
        <v>0</v>
      </c>
      <c r="X42" s="106">
        <v>0</v>
      </c>
      <c r="Y42" s="106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>
        <v>0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</row>
    <row r="43" spans="1:51">
      <c r="A43" s="109"/>
      <c r="B43" s="130">
        <v>11</v>
      </c>
      <c r="C43" s="109" t="s">
        <v>293</v>
      </c>
      <c r="D43" s="106"/>
      <c r="E43" s="106"/>
      <c r="F43" s="106"/>
      <c r="G43" s="106"/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>
        <v>0</v>
      </c>
      <c r="N86" s="110"/>
      <c r="O86" s="110"/>
      <c r="P86" s="110">
        <v>0</v>
      </c>
      <c r="Q86" s="110"/>
      <c r="R86" s="110">
        <v>0</v>
      </c>
      <c r="S86" s="110">
        <v>0</v>
      </c>
      <c r="T86" s="110">
        <v>0</v>
      </c>
      <c r="U86" s="110"/>
      <c r="V86" s="110">
        <v>0</v>
      </c>
      <c r="W86" s="110">
        <v>0</v>
      </c>
      <c r="X86" s="110">
        <v>0</v>
      </c>
      <c r="Y86" s="110"/>
      <c r="Z86" s="110"/>
      <c r="AA86" s="110">
        <v>0</v>
      </c>
      <c r="AB86" s="110">
        <v>0</v>
      </c>
      <c r="AC86" s="110">
        <v>0</v>
      </c>
      <c r="AD86" s="110">
        <v>0</v>
      </c>
      <c r="AE86" s="110">
        <v>0</v>
      </c>
      <c r="AF86" s="110">
        <v>0</v>
      </c>
      <c r="AG86" s="110">
        <v>0</v>
      </c>
      <c r="AH86" s="110">
        <v>0</v>
      </c>
      <c r="AI86" s="110"/>
      <c r="AJ86" s="110"/>
      <c r="AK86" s="110">
        <v>0</v>
      </c>
      <c r="AL86" s="110"/>
      <c r="AM86" s="110">
        <v>0</v>
      </c>
      <c r="AN86" s="110"/>
      <c r="AO86" s="110"/>
      <c r="AP86" s="110">
        <v>0</v>
      </c>
      <c r="AQ86" s="110">
        <v>0</v>
      </c>
      <c r="AR86" s="110"/>
      <c r="AS86" s="110"/>
      <c r="AT86" s="110"/>
      <c r="AU86" s="110"/>
      <c r="AV86" s="110">
        <v>0</v>
      </c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0</v>
      </c>
      <c r="W87" s="110">
        <v>0</v>
      </c>
      <c r="X87" s="110">
        <v>0</v>
      </c>
      <c r="Y87" s="110">
        <v>0</v>
      </c>
      <c r="Z87" s="110">
        <v>0</v>
      </c>
      <c r="AA87" s="110">
        <v>0</v>
      </c>
      <c r="AB87" s="110">
        <v>0</v>
      </c>
      <c r="AC87" s="110">
        <v>0</v>
      </c>
      <c r="AD87" s="110">
        <v>0</v>
      </c>
      <c r="AE87" s="110">
        <v>0</v>
      </c>
      <c r="AF87" s="110">
        <v>0</v>
      </c>
      <c r="AG87" s="110">
        <v>0</v>
      </c>
      <c r="AH87" s="110">
        <v>0</v>
      </c>
      <c r="AI87" s="110">
        <v>0</v>
      </c>
      <c r="AJ87" s="110">
        <v>0</v>
      </c>
      <c r="AK87" s="110">
        <v>0</v>
      </c>
      <c r="AL87" s="110">
        <v>0</v>
      </c>
      <c r="AM87" s="110">
        <v>0</v>
      </c>
      <c r="AN87" s="110">
        <v>0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  <c r="AU87" s="110">
        <v>0</v>
      </c>
      <c r="AV87" s="110">
        <v>0</v>
      </c>
      <c r="AW87" s="110">
        <v>0</v>
      </c>
      <c r="AX87" s="110">
        <v>0</v>
      </c>
      <c r="AY87" s="110">
        <v>0</v>
      </c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0</v>
      </c>
      <c r="AL88" s="110">
        <v>0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</row>
    <row r="89" spans="1:52">
      <c r="A89" s="109"/>
      <c r="B89" s="130">
        <v>45</v>
      </c>
      <c r="C89" s="109" t="s">
        <v>293</v>
      </c>
      <c r="D89" s="110"/>
      <c r="E89" s="110"/>
      <c r="F89" s="110"/>
      <c r="G89" s="110"/>
      <c r="H89" s="110"/>
      <c r="I89" s="110"/>
      <c r="J89" s="110"/>
      <c r="K89" s="110"/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0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0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</row>
    <row r="90" spans="1:52">
      <c r="A90" s="109"/>
      <c r="B90" s="130">
        <v>46</v>
      </c>
      <c r="C90" s="109" t="s">
        <v>293</v>
      </c>
      <c r="D90" s="110"/>
      <c r="E90" s="110"/>
      <c r="F90" s="110"/>
      <c r="G90" s="110"/>
      <c r="H90" s="110"/>
      <c r="I90" s="110"/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</row>
    <row r="91" spans="1:52">
      <c r="A91" s="109"/>
      <c r="B91" s="130">
        <v>47</v>
      </c>
      <c r="C91" s="109" t="s">
        <v>293</v>
      </c>
      <c r="D91" s="110"/>
      <c r="E91" s="110"/>
      <c r="F91" s="110"/>
      <c r="G91" s="110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471896.14666746912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4790.2482433845389</v>
      </c>
      <c r="D95" s="110">
        <v>6914.5976299545891</v>
      </c>
      <c r="E95" s="110">
        <v>6914.5976299545891</v>
      </c>
      <c r="F95" s="110">
        <v>6914.5976299545891</v>
      </c>
      <c r="G95" s="110">
        <v>6914.5976299545891</v>
      </c>
      <c r="H95" s="110">
        <v>6789.1594911426091</v>
      </c>
      <c r="I95" s="110">
        <v>6914.5976299545891</v>
      </c>
      <c r="J95" s="110">
        <v>6620.048184983807</v>
      </c>
      <c r="K95" s="110">
        <v>6914.5976299545891</v>
      </c>
      <c r="L95" s="110">
        <v>5930.1289769716623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0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</row>
    <row r="96" spans="1:52">
      <c r="A96" s="109"/>
      <c r="B96" s="120">
        <v>2</v>
      </c>
      <c r="C96" s="110">
        <v>4790.2482433845389</v>
      </c>
      <c r="D96" s="110">
        <v>4790.2482433845389</v>
      </c>
      <c r="E96" s="110">
        <v>6914.5976299545891</v>
      </c>
      <c r="F96" s="110">
        <v>6914.5976299545891</v>
      </c>
      <c r="G96" s="110">
        <v>6914.5976299545891</v>
      </c>
      <c r="H96" s="110">
        <v>6914.5976299545891</v>
      </c>
      <c r="I96" s="110">
        <v>6789.1594911426091</v>
      </c>
      <c r="J96" s="110">
        <v>5472.0905098130843</v>
      </c>
      <c r="K96" s="110">
        <v>1112.2920255204281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</row>
    <row r="97" spans="1:52">
      <c r="A97" s="109"/>
      <c r="B97" s="127">
        <v>3</v>
      </c>
      <c r="C97" s="110">
        <v>4790.2482433845389</v>
      </c>
      <c r="D97" s="110">
        <v>4790.2482433845389</v>
      </c>
      <c r="E97" s="110">
        <v>4790.2482433845389</v>
      </c>
      <c r="F97" s="110">
        <v>6914.5976299545891</v>
      </c>
      <c r="G97" s="110">
        <v>6914.5976299545891</v>
      </c>
      <c r="H97" s="110">
        <v>5294.1593303434456</v>
      </c>
      <c r="I97" s="110">
        <v>2106.1329372934397</v>
      </c>
      <c r="J97" s="110">
        <v>0</v>
      </c>
      <c r="K97" s="110">
        <v>0</v>
      </c>
      <c r="L97" s="110">
        <v>0</v>
      </c>
      <c r="M97" s="110">
        <v>0</v>
      </c>
      <c r="N97" s="110">
        <v>0</v>
      </c>
      <c r="O97" s="110">
        <v>0</v>
      </c>
      <c r="P97" s="110">
        <v>0</v>
      </c>
      <c r="Q97" s="110">
        <v>0</v>
      </c>
      <c r="R97" s="110">
        <v>0</v>
      </c>
      <c r="S97" s="110">
        <v>0</v>
      </c>
      <c r="T97" s="110">
        <v>0</v>
      </c>
      <c r="U97" s="110">
        <v>0</v>
      </c>
      <c r="V97" s="110">
        <v>0</v>
      </c>
      <c r="W97" s="110">
        <v>0</v>
      </c>
      <c r="X97" s="110">
        <v>0</v>
      </c>
      <c r="Y97" s="110">
        <v>0</v>
      </c>
      <c r="Z97" s="110">
        <v>0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0</v>
      </c>
      <c r="AG97" s="110">
        <v>0</v>
      </c>
      <c r="AH97" s="110">
        <v>0</v>
      </c>
      <c r="AI97" s="110">
        <v>0</v>
      </c>
      <c r="AJ97" s="110">
        <v>0</v>
      </c>
      <c r="AK97" s="110">
        <v>0</v>
      </c>
      <c r="AL97" s="110">
        <v>0</v>
      </c>
      <c r="AM97" s="110">
        <v>0</v>
      </c>
      <c r="AN97" s="110">
        <v>0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0</v>
      </c>
    </row>
    <row r="98" spans="1:52">
      <c r="A98" s="109"/>
      <c r="B98" s="130">
        <v>4</v>
      </c>
      <c r="C98" s="106">
        <v>4790.2482433845389</v>
      </c>
      <c r="D98" s="110">
        <v>4790.2482433845389</v>
      </c>
      <c r="E98" s="110">
        <v>4790.2482433845389</v>
      </c>
      <c r="F98" s="110">
        <v>4790.2482433845389</v>
      </c>
      <c r="G98" s="110">
        <v>1327.4172916586485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0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3784.2482433845389</v>
      </c>
      <c r="D99" s="125">
        <v>3785.2482433845389</v>
      </c>
      <c r="E99" s="125">
        <v>3671.2482433845389</v>
      </c>
      <c r="F99" s="125">
        <v>3682.2482433845389</v>
      </c>
      <c r="G99" s="125">
        <v>3500.2482433845389</v>
      </c>
      <c r="H99" s="125">
        <v>7.4172916586485371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0</v>
      </c>
      <c r="AY99" s="125">
        <v>0</v>
      </c>
      <c r="AZ99" s="107">
        <f>SUM($D99:$AY99)</f>
        <v>14646.410265196804</v>
      </c>
    </row>
    <row r="100" spans="1:52">
      <c r="A100" s="131" t="s">
        <v>133</v>
      </c>
      <c r="B100" s="119">
        <v>1</v>
      </c>
      <c r="C100" s="106">
        <v>0</v>
      </c>
      <c r="D100" s="106">
        <v>0</v>
      </c>
      <c r="E100" s="106">
        <v>71.419415999999998</v>
      </c>
      <c r="F100" s="106">
        <v>178.04853524010298</v>
      </c>
      <c r="G100" s="106">
        <v>2641.8181316948844</v>
      </c>
      <c r="H100" s="106">
        <v>1403.6278845903114</v>
      </c>
      <c r="I100" s="106">
        <v>1402.9553092401027</v>
      </c>
      <c r="J100" s="106">
        <v>1403.832468285196</v>
      </c>
      <c r="K100" s="106">
        <v>1581.6764198304143</v>
      </c>
      <c r="L100" s="106">
        <v>79.854307650298779</v>
      </c>
      <c r="M100" s="106">
        <v>1581.6764198304143</v>
      </c>
      <c r="N100" s="106">
        <v>49.111357694884703</v>
      </c>
      <c r="O100" s="106">
        <v>1402.9553092401027</v>
      </c>
      <c r="P100" s="106">
        <v>1403.832468285196</v>
      </c>
      <c r="Q100" s="106">
        <v>226.95530924010296</v>
      </c>
      <c r="R100" s="106">
        <v>2592.9113576948844</v>
      </c>
      <c r="S100" s="106">
        <v>1403.6278845903114</v>
      </c>
      <c r="T100" s="106">
        <v>1402.9553092401027</v>
      </c>
      <c r="U100" s="106">
        <v>98.018131694884701</v>
      </c>
      <c r="V100" s="106">
        <v>1402.9553092401027</v>
      </c>
      <c r="W100" s="106">
        <v>48.906773999999999</v>
      </c>
      <c r="X100" s="106">
        <v>1354.0485352401029</v>
      </c>
      <c r="Y100" s="106">
        <v>98.018131694884701</v>
      </c>
      <c r="Z100" s="106">
        <v>1402.9553092401027</v>
      </c>
      <c r="AA100" s="106">
        <v>1452.739242285196</v>
      </c>
      <c r="AB100" s="106">
        <v>1354.0485352401029</v>
      </c>
      <c r="AC100" s="106">
        <v>1452.739242285196</v>
      </c>
      <c r="AD100" s="106">
        <v>1532.7696458304144</v>
      </c>
      <c r="AE100" s="106">
        <v>1452.739242285196</v>
      </c>
      <c r="AF100" s="106">
        <v>1402.9553092401027</v>
      </c>
      <c r="AG100" s="106">
        <v>1452.739242285196</v>
      </c>
      <c r="AH100" s="106">
        <v>1532.7696458304144</v>
      </c>
      <c r="AI100" s="106">
        <v>98.018131694884701</v>
      </c>
      <c r="AJ100" s="106">
        <v>1354.0485352401029</v>
      </c>
      <c r="AK100" s="106">
        <v>1452.739242285196</v>
      </c>
      <c r="AL100" s="106">
        <v>81.543910393275411</v>
      </c>
      <c r="AM100" s="106">
        <v>2721.848535240103</v>
      </c>
      <c r="AN100" s="106">
        <v>1452.739242285196</v>
      </c>
      <c r="AO100" s="106">
        <v>226.95530924010296</v>
      </c>
      <c r="AP100" s="106">
        <v>2641.8181316948844</v>
      </c>
      <c r="AQ100" s="106">
        <v>1532.7696458304144</v>
      </c>
      <c r="AR100" s="106">
        <v>1452.739242285196</v>
      </c>
      <c r="AS100" s="106">
        <v>1486.9703890608205</v>
      </c>
      <c r="AT100" s="106">
        <v>1514.1284394038021</v>
      </c>
      <c r="AU100" s="106">
        <v>48.906773999999999</v>
      </c>
      <c r="AV100" s="106">
        <v>1402.9553092401027</v>
      </c>
      <c r="AW100" s="106">
        <v>49.111357694884717</v>
      </c>
      <c r="AX100" s="106">
        <v>1537.0458230613615</v>
      </c>
      <c r="AY100" s="106">
        <v>82.318414053736518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0</v>
      </c>
      <c r="F101" s="106">
        <v>0</v>
      </c>
      <c r="G101" s="106">
        <v>48.906773999999984</v>
      </c>
      <c r="H101" s="106">
        <v>1762.6091389076892</v>
      </c>
      <c r="I101" s="106">
        <v>1054.2370234980006</v>
      </c>
      <c r="J101" s="106">
        <v>766.91344332841481</v>
      </c>
      <c r="K101" s="106">
        <v>371.58986315882908</v>
      </c>
      <c r="L101" s="106">
        <v>515.26628298924334</v>
      </c>
      <c r="M101" s="106">
        <v>1176.1189887843825</v>
      </c>
      <c r="N101" s="106">
        <v>953.79540861479677</v>
      </c>
      <c r="O101" s="106">
        <v>177.84395154521832</v>
      </c>
      <c r="P101" s="106">
        <v>170.20447975586762</v>
      </c>
      <c r="Q101" s="106">
        <v>258.88089958628188</v>
      </c>
      <c r="R101" s="106">
        <v>0</v>
      </c>
      <c r="S101" s="106">
        <v>785.56327891156661</v>
      </c>
      <c r="T101" s="106">
        <v>183.13329433229117</v>
      </c>
      <c r="U101" s="106">
        <v>67.088603572393822</v>
      </c>
      <c r="V101" s="106">
        <v>119.11374104484814</v>
      </c>
      <c r="W101" s="106">
        <v>1362.6766607928855</v>
      </c>
      <c r="X101" s="106">
        <v>1020.5642791328082</v>
      </c>
      <c r="Y101" s="106">
        <v>792.33392496322267</v>
      </c>
      <c r="Z101" s="106">
        <v>128.93717754521828</v>
      </c>
      <c r="AA101" s="106">
        <v>1059.5176153629745</v>
      </c>
      <c r="AB101" s="106">
        <v>901.55703761770405</v>
      </c>
      <c r="AC101" s="106">
        <v>124.09552047123948</v>
      </c>
      <c r="AD101" s="106">
        <v>0</v>
      </c>
      <c r="AE101" s="106">
        <v>41.226991620526981</v>
      </c>
      <c r="AF101" s="106">
        <v>95.481898170780909</v>
      </c>
      <c r="AG101" s="106">
        <v>135.76414739273415</v>
      </c>
      <c r="AH101" s="106">
        <v>102.16999950476855</v>
      </c>
      <c r="AI101" s="106">
        <v>48.906774000000041</v>
      </c>
      <c r="AJ101" s="106">
        <v>1.4210854715202004E-14</v>
      </c>
      <c r="AK101" s="106">
        <v>207.0660145074734</v>
      </c>
      <c r="AL101" s="106">
        <v>128.93717754521822</v>
      </c>
      <c r="AM101" s="106">
        <v>0</v>
      </c>
      <c r="AN101" s="106">
        <v>838.84853524010305</v>
      </c>
      <c r="AO101" s="106">
        <v>444.58777752529909</v>
      </c>
      <c r="AP101" s="106">
        <v>5.1496335044850054E-14</v>
      </c>
      <c r="AQ101" s="106">
        <v>822.01843222556488</v>
      </c>
      <c r="AR101" s="106">
        <v>436.69485205597948</v>
      </c>
      <c r="AS101" s="106">
        <v>128.93717754521822</v>
      </c>
      <c r="AT101" s="106">
        <v>102.81434060603874</v>
      </c>
      <c r="AU101" s="106">
        <v>21.985737249511885</v>
      </c>
      <c r="AV101" s="106">
        <v>1173.2430086482184</v>
      </c>
      <c r="AW101" s="106">
        <v>728.91942847863265</v>
      </c>
      <c r="AX101" s="106">
        <v>48.906773999999999</v>
      </c>
      <c r="AY101" s="106">
        <v>0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0</v>
      </c>
      <c r="G102" s="106">
        <v>927.8842332128047</v>
      </c>
      <c r="H102" s="106">
        <v>0</v>
      </c>
      <c r="I102" s="106">
        <v>0</v>
      </c>
      <c r="J102" s="106">
        <v>0</v>
      </c>
      <c r="K102" s="106">
        <v>0</v>
      </c>
      <c r="L102" s="106">
        <v>74.143740991182881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3.5667798510768947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609.3919355125247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128.93717754521825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409.14105870760847</v>
      </c>
      <c r="D109" s="106">
        <v>409.14105870760847</v>
      </c>
      <c r="E109" s="106">
        <v>2022.6823531696978</v>
      </c>
      <c r="F109" s="106">
        <v>2882.6710457386903</v>
      </c>
      <c r="G109" s="106">
        <v>3409.3018579931718</v>
      </c>
      <c r="H109" s="106">
        <v>4469.9236280735286</v>
      </c>
      <c r="I109" s="106">
        <v>4525.4622068307117</v>
      </c>
      <c r="J109" s="106">
        <v>4709.6978643677539</v>
      </c>
      <c r="K109" s="106">
        <v>4827.7114674810609</v>
      </c>
      <c r="L109" s="106">
        <v>5026.3028882183908</v>
      </c>
      <c r="M109" s="106">
        <v>4742.9932029831807</v>
      </c>
      <c r="N109" s="106">
        <v>5106.2354887264137</v>
      </c>
      <c r="O109" s="106">
        <v>4685.7527324649545</v>
      </c>
      <c r="P109" s="106">
        <v>4902.4080454059649</v>
      </c>
      <c r="Q109" s="106">
        <v>5021.954163084627</v>
      </c>
      <c r="R109" s="106">
        <v>4923.75729269761</v>
      </c>
      <c r="S109" s="106">
        <v>5016.5241556037054</v>
      </c>
      <c r="T109" s="106">
        <v>5129.5381105431834</v>
      </c>
      <c r="U109" s="106">
        <v>5049.3358275667852</v>
      </c>
      <c r="V109" s="106">
        <v>4708.0126051015259</v>
      </c>
      <c r="W109" s="106">
        <v>4878.5022287921956</v>
      </c>
      <c r="X109" s="106">
        <v>4833.7312630824435</v>
      </c>
      <c r="Y109" s="106">
        <v>4974.2344333011597</v>
      </c>
      <c r="Z109" s="106">
        <v>4661.6248305141808</v>
      </c>
      <c r="AA109" s="106">
        <v>4867.7720532526682</v>
      </c>
      <c r="AB109" s="106">
        <v>5127.7043222716538</v>
      </c>
      <c r="AC109" s="106">
        <v>5105.9661257853541</v>
      </c>
      <c r="AD109" s="106">
        <v>5055.4356774335356</v>
      </c>
      <c r="AE109" s="106">
        <v>5001.7520697810169</v>
      </c>
      <c r="AF109" s="106">
        <v>5043.5510470494955</v>
      </c>
      <c r="AG109" s="106">
        <v>5102.2938570126089</v>
      </c>
      <c r="AH109" s="106">
        <v>4958.0499861131193</v>
      </c>
      <c r="AI109" s="106">
        <v>4938.0375833099642</v>
      </c>
      <c r="AJ109" s="106">
        <v>4704.8728088414509</v>
      </c>
      <c r="AK109" s="106">
        <v>4669.6178266351144</v>
      </c>
      <c r="AL109" s="106">
        <v>5027.9432958743901</v>
      </c>
      <c r="AM109" s="106">
        <v>4649.1419125142047</v>
      </c>
      <c r="AN109" s="106">
        <v>4872.5798008530173</v>
      </c>
      <c r="AO109" s="106">
        <v>4805.1477370837938</v>
      </c>
      <c r="AP109" s="106">
        <v>4612.1928280456505</v>
      </c>
      <c r="AQ109" s="106">
        <v>4939.1796427818763</v>
      </c>
      <c r="AR109" s="106">
        <v>4929.6746174932041</v>
      </c>
      <c r="AS109" s="106">
        <v>4886.1672071851444</v>
      </c>
      <c r="AT109" s="106">
        <v>4830.3217154737413</v>
      </c>
      <c r="AU109" s="106">
        <v>4870.0614038448603</v>
      </c>
      <c r="AV109" s="106">
        <v>4505.2301473196831</v>
      </c>
      <c r="AW109" s="106">
        <v>4924.5593963064039</v>
      </c>
      <c r="AX109" s="106">
        <v>4569.9838103445954</v>
      </c>
      <c r="AY109" s="106">
        <v>4788.1952397667519</v>
      </c>
    </row>
    <row r="110" spans="1:52">
      <c r="A110" s="109"/>
      <c r="B110" s="119">
        <v>2</v>
      </c>
      <c r="C110" s="106">
        <v>0</v>
      </c>
      <c r="D110" s="106">
        <v>0</v>
      </c>
      <c r="E110" s="106">
        <v>0</v>
      </c>
      <c r="F110" s="106">
        <v>948.90651110334124</v>
      </c>
      <c r="G110" s="106">
        <v>2882.6710457386903</v>
      </c>
      <c r="H110" s="106">
        <v>3409.3018579931718</v>
      </c>
      <c r="I110" s="106">
        <v>4469.9236280735286</v>
      </c>
      <c r="J110" s="106">
        <v>4525.4622068307117</v>
      </c>
      <c r="K110" s="106">
        <v>4709.6978643677539</v>
      </c>
      <c r="L110" s="106">
        <v>4827.7114674810609</v>
      </c>
      <c r="M110" s="106">
        <v>5026.3028882183908</v>
      </c>
      <c r="N110" s="106">
        <v>4742.9932029831807</v>
      </c>
      <c r="O110" s="106">
        <v>5106.2354887264137</v>
      </c>
      <c r="P110" s="106">
        <v>4685.7527324649545</v>
      </c>
      <c r="Q110" s="106">
        <v>4902.4080454059649</v>
      </c>
      <c r="R110" s="106">
        <v>5021.954163084627</v>
      </c>
      <c r="S110" s="106">
        <v>4923.75729269761</v>
      </c>
      <c r="T110" s="106">
        <v>5016.5241556037054</v>
      </c>
      <c r="U110" s="106">
        <v>5129.5381105431834</v>
      </c>
      <c r="V110" s="106">
        <v>5049.3358275667852</v>
      </c>
      <c r="W110" s="106">
        <v>4708.0126051015259</v>
      </c>
      <c r="X110" s="106">
        <v>4878.5022287921956</v>
      </c>
      <c r="Y110" s="106">
        <v>4833.7312630824435</v>
      </c>
      <c r="Z110" s="106">
        <v>4974.2344333011597</v>
      </c>
      <c r="AA110" s="106">
        <v>4661.6248305141808</v>
      </c>
      <c r="AB110" s="106">
        <v>4867.7720532526682</v>
      </c>
      <c r="AC110" s="106">
        <v>5127.7043222716538</v>
      </c>
      <c r="AD110" s="106">
        <v>5105.9661257853541</v>
      </c>
      <c r="AE110" s="106">
        <v>5055.4356774335356</v>
      </c>
      <c r="AF110" s="106">
        <v>5001.7520697810169</v>
      </c>
      <c r="AG110" s="106">
        <v>5043.5510470494955</v>
      </c>
      <c r="AH110" s="106">
        <v>5102.2938570126089</v>
      </c>
      <c r="AI110" s="106">
        <v>4958.0499861131193</v>
      </c>
      <c r="AJ110" s="106">
        <v>4938.0375833099642</v>
      </c>
      <c r="AK110" s="106">
        <v>4704.8728088414509</v>
      </c>
      <c r="AL110" s="106">
        <v>4669.6178266351144</v>
      </c>
      <c r="AM110" s="106">
        <v>5027.9432958743901</v>
      </c>
      <c r="AN110" s="106">
        <v>4649.1419125142047</v>
      </c>
      <c r="AO110" s="106">
        <v>4872.5798008530173</v>
      </c>
      <c r="AP110" s="106">
        <v>4805.1477370837938</v>
      </c>
      <c r="AQ110" s="106">
        <v>4612.1928280456505</v>
      </c>
      <c r="AR110" s="106">
        <v>4939.1796427818763</v>
      </c>
      <c r="AS110" s="106">
        <v>4929.6746174932041</v>
      </c>
      <c r="AT110" s="106">
        <v>4886.1672071851444</v>
      </c>
      <c r="AU110" s="106">
        <v>4830.3217154737413</v>
      </c>
      <c r="AV110" s="106">
        <v>4870.0614038448603</v>
      </c>
      <c r="AW110" s="106">
        <v>4505.2301473196831</v>
      </c>
      <c r="AX110" s="106">
        <v>4924.5593963064039</v>
      </c>
      <c r="AY110" s="106">
        <v>4569.9838103445954</v>
      </c>
    </row>
    <row r="111" spans="1:52">
      <c r="A111" s="109"/>
      <c r="B111" s="119">
        <v>3</v>
      </c>
      <c r="C111" s="106">
        <v>0</v>
      </c>
      <c r="D111" s="106">
        <v>0</v>
      </c>
      <c r="E111" s="106">
        <v>0</v>
      </c>
      <c r="F111" s="106">
        <v>0</v>
      </c>
      <c r="G111" s="106">
        <v>12.753868493831646</v>
      </c>
      <c r="H111" s="106">
        <v>1814.424914232522</v>
      </c>
      <c r="I111" s="106">
        <v>3409.3018579931718</v>
      </c>
      <c r="J111" s="106">
        <v>4469.9236280735286</v>
      </c>
      <c r="K111" s="106">
        <v>4525.4622068307117</v>
      </c>
      <c r="L111" s="106">
        <v>4709.6978643677539</v>
      </c>
      <c r="M111" s="106">
        <v>4827.7114674810609</v>
      </c>
      <c r="N111" s="106">
        <v>5026.3028882183908</v>
      </c>
      <c r="O111" s="106">
        <v>4742.9932029831807</v>
      </c>
      <c r="P111" s="106">
        <v>5106.2354887264137</v>
      </c>
      <c r="Q111" s="106">
        <v>4685.7527324649545</v>
      </c>
      <c r="R111" s="106">
        <v>4902.4080454059649</v>
      </c>
      <c r="S111" s="106">
        <v>5021.954163084627</v>
      </c>
      <c r="T111" s="106">
        <v>4923.75729269761</v>
      </c>
      <c r="U111" s="106">
        <v>5016.5241556037054</v>
      </c>
      <c r="V111" s="106">
        <v>5129.5381105431834</v>
      </c>
      <c r="W111" s="106">
        <v>5049.3358275667852</v>
      </c>
      <c r="X111" s="106">
        <v>4708.0126051015259</v>
      </c>
      <c r="Y111" s="106">
        <v>4878.5022287921956</v>
      </c>
      <c r="Z111" s="106">
        <v>4833.7312630824435</v>
      </c>
      <c r="AA111" s="106">
        <v>4974.2344333011597</v>
      </c>
      <c r="AB111" s="106">
        <v>4661.6248305141808</v>
      </c>
      <c r="AC111" s="106">
        <v>4867.7720532526682</v>
      </c>
      <c r="AD111" s="106">
        <v>5127.7043222716538</v>
      </c>
      <c r="AE111" s="106">
        <v>5105.9661257853541</v>
      </c>
      <c r="AF111" s="106">
        <v>5055.4356774335356</v>
      </c>
      <c r="AG111" s="106">
        <v>5001.7520697810169</v>
      </c>
      <c r="AH111" s="106">
        <v>5043.5510470494955</v>
      </c>
      <c r="AI111" s="106">
        <v>5102.2938570126089</v>
      </c>
      <c r="AJ111" s="106">
        <v>4958.0499861131193</v>
      </c>
      <c r="AK111" s="106">
        <v>4938.0375833099642</v>
      </c>
      <c r="AL111" s="106">
        <v>4704.8728088414509</v>
      </c>
      <c r="AM111" s="106">
        <v>4669.6178266351144</v>
      </c>
      <c r="AN111" s="106">
        <v>5027.9432958743901</v>
      </c>
      <c r="AO111" s="106">
        <v>4649.1419125142047</v>
      </c>
      <c r="AP111" s="106">
        <v>4872.5798008530173</v>
      </c>
      <c r="AQ111" s="106">
        <v>4805.1477370837938</v>
      </c>
      <c r="AR111" s="106">
        <v>4612.1928280456505</v>
      </c>
      <c r="AS111" s="106">
        <v>4939.1796427818763</v>
      </c>
      <c r="AT111" s="106">
        <v>4929.6746174932041</v>
      </c>
      <c r="AU111" s="106">
        <v>4886.1672071851444</v>
      </c>
      <c r="AV111" s="106">
        <v>4830.3217154737413</v>
      </c>
      <c r="AW111" s="106">
        <v>4870.0614038448603</v>
      </c>
      <c r="AX111" s="106">
        <v>4505.2301473196831</v>
      </c>
      <c r="AY111" s="106">
        <v>4924.5593963064039</v>
      </c>
    </row>
    <row r="112" spans="1:52">
      <c r="A112" s="109"/>
      <c r="B112" s="120">
        <v>4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732.42491423252204</v>
      </c>
      <c r="J112" s="106">
        <v>3016.7267722256938</v>
      </c>
      <c r="K112" s="106">
        <v>4469.9236280735286</v>
      </c>
      <c r="L112" s="106">
        <v>4525.4622068307117</v>
      </c>
      <c r="M112" s="106">
        <v>4709.6978643677539</v>
      </c>
      <c r="N112" s="106">
        <v>4827.7114674810609</v>
      </c>
      <c r="O112" s="106">
        <v>5026.3028882183908</v>
      </c>
      <c r="P112" s="106">
        <v>4742.9932029831807</v>
      </c>
      <c r="Q112" s="106">
        <v>5106.2354887264137</v>
      </c>
      <c r="R112" s="106">
        <v>4685.7527324649545</v>
      </c>
      <c r="S112" s="106">
        <v>4902.4080454059649</v>
      </c>
      <c r="T112" s="106">
        <v>5021.954163084627</v>
      </c>
      <c r="U112" s="106">
        <v>4923.75729269761</v>
      </c>
      <c r="V112" s="106">
        <v>5016.5241556037054</v>
      </c>
      <c r="W112" s="106">
        <v>5129.5381105431834</v>
      </c>
      <c r="X112" s="106">
        <v>5049.3358275667852</v>
      </c>
      <c r="Y112" s="106">
        <v>4708.0126051015259</v>
      </c>
      <c r="Z112" s="106">
        <v>4878.5022287921956</v>
      </c>
      <c r="AA112" s="106">
        <v>4833.7312630824435</v>
      </c>
      <c r="AB112" s="106">
        <v>4974.2344333011597</v>
      </c>
      <c r="AC112" s="106">
        <v>4661.6248305141808</v>
      </c>
      <c r="AD112" s="106">
        <v>4867.7720532526682</v>
      </c>
      <c r="AE112" s="106">
        <v>5127.7043222716538</v>
      </c>
      <c r="AF112" s="106">
        <v>5105.9661257853541</v>
      </c>
      <c r="AG112" s="106">
        <v>5055.4356774335356</v>
      </c>
      <c r="AH112" s="106">
        <v>5001.7520697810169</v>
      </c>
      <c r="AI112" s="106">
        <v>5043.5510470494955</v>
      </c>
      <c r="AJ112" s="106">
        <v>5102.2938570126089</v>
      </c>
      <c r="AK112" s="106">
        <v>4958.0499861131193</v>
      </c>
      <c r="AL112" s="106">
        <v>4938.0375833099642</v>
      </c>
      <c r="AM112" s="106">
        <v>4704.8728088414509</v>
      </c>
      <c r="AN112" s="106">
        <v>4669.6178266351144</v>
      </c>
      <c r="AO112" s="106">
        <v>5027.9432958743901</v>
      </c>
      <c r="AP112" s="106">
        <v>4649.1419125142047</v>
      </c>
      <c r="AQ112" s="106">
        <v>4872.5798008530173</v>
      </c>
      <c r="AR112" s="106">
        <v>4805.1477370837938</v>
      </c>
      <c r="AS112" s="106">
        <v>4612.1928280456505</v>
      </c>
      <c r="AT112" s="106">
        <v>4939.1796427818763</v>
      </c>
      <c r="AU112" s="106">
        <v>4929.6746174932041</v>
      </c>
      <c r="AV112" s="106">
        <v>4886.1672071851444</v>
      </c>
      <c r="AW112" s="106">
        <v>4830.3217154737413</v>
      </c>
      <c r="AX112" s="106">
        <v>4870.0614038448603</v>
      </c>
      <c r="AY112" s="106">
        <v>4505.2301473196831</v>
      </c>
    </row>
    <row r="113" spans="1:52">
      <c r="A113" s="109"/>
      <c r="B113" s="120">
        <v>5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2111.7267722256938</v>
      </c>
      <c r="L113" s="106">
        <v>4469.9236280735286</v>
      </c>
      <c r="M113" s="106">
        <v>4525.4622068307117</v>
      </c>
      <c r="N113" s="106">
        <v>4709.6978643677539</v>
      </c>
      <c r="O113" s="106">
        <v>4827.7114674810609</v>
      </c>
      <c r="P113" s="106">
        <v>5026.3028882183908</v>
      </c>
      <c r="Q113" s="106">
        <v>4742.9932029831807</v>
      </c>
      <c r="R113" s="106">
        <v>5106.2354887264137</v>
      </c>
      <c r="S113" s="106">
        <v>4685.7527324649545</v>
      </c>
      <c r="T113" s="106">
        <v>4902.4080454059649</v>
      </c>
      <c r="U113" s="106">
        <v>5021.954163084627</v>
      </c>
      <c r="V113" s="106">
        <v>4923.75729269761</v>
      </c>
      <c r="W113" s="106">
        <v>5016.5241556037054</v>
      </c>
      <c r="X113" s="106">
        <v>5129.5381105431834</v>
      </c>
      <c r="Y113" s="106">
        <v>5049.3358275667852</v>
      </c>
      <c r="Z113" s="106">
        <v>4708.0126051015259</v>
      </c>
      <c r="AA113" s="106">
        <v>4878.5022287921956</v>
      </c>
      <c r="AB113" s="106">
        <v>4833.7312630824435</v>
      </c>
      <c r="AC113" s="106">
        <v>4974.2344333011597</v>
      </c>
      <c r="AD113" s="106">
        <v>4661.6248305141808</v>
      </c>
      <c r="AE113" s="106">
        <v>4867.7720532526682</v>
      </c>
      <c r="AF113" s="106">
        <v>5127.7043222716538</v>
      </c>
      <c r="AG113" s="106">
        <v>5105.9661257853541</v>
      </c>
      <c r="AH113" s="106">
        <v>5055.4356774335356</v>
      </c>
      <c r="AI113" s="106">
        <v>5001.7520697810169</v>
      </c>
      <c r="AJ113" s="106">
        <v>5043.5510470494955</v>
      </c>
      <c r="AK113" s="106">
        <v>5102.2938570126089</v>
      </c>
      <c r="AL113" s="106">
        <v>4958.0499861131193</v>
      </c>
      <c r="AM113" s="106">
        <v>4938.0375833099642</v>
      </c>
      <c r="AN113" s="106">
        <v>4704.8728088414509</v>
      </c>
      <c r="AO113" s="106">
        <v>4669.6178266351144</v>
      </c>
      <c r="AP113" s="106">
        <v>5027.9432958743901</v>
      </c>
      <c r="AQ113" s="106">
        <v>4649.1419125142047</v>
      </c>
      <c r="AR113" s="106">
        <v>4872.5798008530173</v>
      </c>
      <c r="AS113" s="106">
        <v>4805.1477370837938</v>
      </c>
      <c r="AT113" s="106">
        <v>4612.1928280456505</v>
      </c>
      <c r="AU113" s="106">
        <v>4939.1796427818763</v>
      </c>
      <c r="AV113" s="106">
        <v>4929.6746174932041</v>
      </c>
      <c r="AW113" s="106">
        <v>4886.1672071851444</v>
      </c>
      <c r="AX113" s="106">
        <v>4830.3217154737413</v>
      </c>
      <c r="AY113" s="106">
        <v>4870.0614038448603</v>
      </c>
    </row>
    <row r="114" spans="1:52">
      <c r="A114" s="109"/>
      <c r="B114" s="120">
        <v>6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1163.7267722256938</v>
      </c>
      <c r="M114" s="106">
        <v>3837.9118007340585</v>
      </c>
      <c r="N114" s="106">
        <v>4525.4622068307117</v>
      </c>
      <c r="O114" s="106">
        <v>4709.6978643677539</v>
      </c>
      <c r="P114" s="106">
        <v>4597.6556212078185</v>
      </c>
      <c r="Q114" s="106">
        <v>5026.3028882183908</v>
      </c>
      <c r="R114" s="106">
        <v>3415.7351351357747</v>
      </c>
      <c r="S114" s="106">
        <v>3630.9136148688431</v>
      </c>
      <c r="T114" s="106">
        <v>3987.6978234533931</v>
      </c>
      <c r="U114" s="106">
        <v>4902.4080454059649</v>
      </c>
      <c r="V114" s="106">
        <v>4639.3426559300651</v>
      </c>
      <c r="W114" s="106">
        <v>4905.3144803098385</v>
      </c>
      <c r="X114" s="106">
        <v>3779.1434108420617</v>
      </c>
      <c r="Y114" s="106">
        <v>5129.5381105431834</v>
      </c>
      <c r="Z114" s="106">
        <v>5049.3358275667852</v>
      </c>
      <c r="AA114" s="106">
        <v>3646.8944936803582</v>
      </c>
      <c r="AB114" s="106">
        <v>3707.8655657581344</v>
      </c>
      <c r="AC114" s="106">
        <v>4238.8131511453721</v>
      </c>
      <c r="AD114" s="106">
        <v>4333.8520941995312</v>
      </c>
      <c r="AE114" s="106">
        <v>3929.6144911469419</v>
      </c>
      <c r="AF114" s="106">
        <v>3604.7331293896577</v>
      </c>
      <c r="AG114" s="106">
        <v>3895.2220199161366</v>
      </c>
      <c r="AH114" s="106">
        <v>4045.9746868578914</v>
      </c>
      <c r="AI114" s="106">
        <v>5055.4356774335356</v>
      </c>
      <c r="AJ114" s="106">
        <v>5001.7520697810169</v>
      </c>
      <c r="AK114" s="106">
        <v>4587.9616908849639</v>
      </c>
      <c r="AL114" s="106">
        <v>5102.2938570126089</v>
      </c>
      <c r="AM114" s="106">
        <v>4291.6994179379699</v>
      </c>
      <c r="AN114" s="106">
        <v>4938.0375833099642</v>
      </c>
      <c r="AO114" s="106">
        <v>4704.8728088414509</v>
      </c>
      <c r="AP114" s="106">
        <v>4230.3613848533423</v>
      </c>
      <c r="AQ114" s="106">
        <v>4629.5575311802895</v>
      </c>
      <c r="AR114" s="106">
        <v>4649.1419125142047</v>
      </c>
      <c r="AS114" s="106">
        <v>4872.5798008530173</v>
      </c>
      <c r="AT114" s="106">
        <v>4805.1477370837938</v>
      </c>
      <c r="AU114" s="106">
        <v>4612.1928280456505</v>
      </c>
      <c r="AV114" s="106">
        <v>4277.5283702683037</v>
      </c>
      <c r="AW114" s="106">
        <v>4929.6746174932041</v>
      </c>
      <c r="AX114" s="106">
        <v>4886.1672071851444</v>
      </c>
      <c r="AY114" s="106">
        <v>4830.3217154737413</v>
      </c>
    </row>
    <row r="115" spans="1:52">
      <c r="A115" s="109"/>
      <c r="B115" s="127">
        <v>7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1521.8407169241564</v>
      </c>
      <c r="O115" s="106">
        <v>250.22798777445223</v>
      </c>
      <c r="P115" s="106">
        <v>0</v>
      </c>
      <c r="Q115" s="106">
        <v>905.67391891771604</v>
      </c>
      <c r="R115" s="106">
        <v>0</v>
      </c>
      <c r="S115" s="106">
        <v>0</v>
      </c>
      <c r="T115" s="106">
        <v>0</v>
      </c>
      <c r="U115" s="106">
        <v>1199.7199656434809</v>
      </c>
      <c r="V115" s="106">
        <v>0</v>
      </c>
      <c r="W115" s="106">
        <v>0</v>
      </c>
      <c r="X115" s="106">
        <v>0</v>
      </c>
      <c r="Y115" s="106">
        <v>1058.8496807602914</v>
      </c>
      <c r="Z115" s="106">
        <v>374.09813982039486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1170.0297003831784</v>
      </c>
      <c r="AJ115" s="106">
        <v>400.27066446159461</v>
      </c>
      <c r="AK115" s="106">
        <v>0</v>
      </c>
      <c r="AL115" s="106">
        <v>1941.9941059237408</v>
      </c>
      <c r="AM115" s="106">
        <v>0</v>
      </c>
      <c r="AN115" s="106">
        <v>15.405687856192344</v>
      </c>
      <c r="AO115" s="106">
        <v>2243.4168781161579</v>
      </c>
      <c r="AP115" s="106">
        <v>0</v>
      </c>
      <c r="AQ115" s="106">
        <v>0</v>
      </c>
      <c r="AR115" s="106">
        <v>272.35702709851921</v>
      </c>
      <c r="AS115" s="106">
        <v>446.35613173769525</v>
      </c>
      <c r="AT115" s="106">
        <v>389.73542850894592</v>
      </c>
      <c r="AU115" s="106">
        <v>2769.1275515710386</v>
      </c>
      <c r="AV115" s="106">
        <v>0</v>
      </c>
      <c r="AW115" s="106">
        <v>2024.1414141865271</v>
      </c>
      <c r="AX115" s="106">
        <v>1038.6493678920197</v>
      </c>
      <c r="AY115" s="106">
        <v>1994.8078898324056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1007.3512296560705</v>
      </c>
      <c r="D122" s="106">
        <v>4980.0710838098994</v>
      </c>
      <c r="E122" s="106">
        <v>5256.0710838098994</v>
      </c>
      <c r="F122" s="106">
        <v>5237.0710838098994</v>
      </c>
      <c r="G122" s="106">
        <v>6330.1597261150146</v>
      </c>
      <c r="H122" s="106">
        <v>5749.6658454914614</v>
      </c>
      <c r="I122" s="106">
        <v>5930.0710838098994</v>
      </c>
      <c r="J122" s="106">
        <v>5631.5544877965767</v>
      </c>
      <c r="K122" s="106">
        <v>6006.6658454914614</v>
      </c>
      <c r="L122" s="106">
        <v>5213.7415785005815</v>
      </c>
      <c r="M122" s="106">
        <v>6006.6658454914614</v>
      </c>
      <c r="N122" s="106">
        <v>5050.9597261150147</v>
      </c>
      <c r="O122" s="106">
        <v>5930.0710838098994</v>
      </c>
      <c r="P122" s="106">
        <v>5631.5544877965767</v>
      </c>
      <c r="Q122" s="106">
        <v>5426.0710838098994</v>
      </c>
      <c r="R122" s="106">
        <v>6141.1597261150146</v>
      </c>
      <c r="S122" s="106">
        <v>5749.6658454914614</v>
      </c>
      <c r="T122" s="106">
        <v>5930.0710838098994</v>
      </c>
      <c r="U122" s="106">
        <v>5239.9597261150147</v>
      </c>
      <c r="V122" s="106">
        <v>5930.0710838098994</v>
      </c>
      <c r="W122" s="106">
        <v>5169.0710838098994</v>
      </c>
      <c r="X122" s="106">
        <v>5741.0710838098994</v>
      </c>
      <c r="Y122" s="106">
        <v>5239.9597261150147</v>
      </c>
      <c r="Z122" s="106">
        <v>5930.0710838098994</v>
      </c>
      <c r="AA122" s="106">
        <v>5820.5544877965767</v>
      </c>
      <c r="AB122" s="106">
        <v>5741.0710838098994</v>
      </c>
      <c r="AC122" s="106">
        <v>5820.5544877965767</v>
      </c>
      <c r="AD122" s="106">
        <v>5817.6658454914614</v>
      </c>
      <c r="AE122" s="106">
        <v>5820.5544877965767</v>
      </c>
      <c r="AF122" s="106">
        <v>5930.0710838098994</v>
      </c>
      <c r="AG122" s="106">
        <v>5820.5544877965767</v>
      </c>
      <c r="AH122" s="106">
        <v>5817.6658454914614</v>
      </c>
      <c r="AI122" s="106">
        <v>5239.9597261150147</v>
      </c>
      <c r="AJ122" s="106">
        <v>5741.0710838098994</v>
      </c>
      <c r="AK122" s="106">
        <v>5820.5544877965767</v>
      </c>
      <c r="AL122" s="106">
        <v>5216.1803961205042</v>
      </c>
      <c r="AM122" s="106">
        <v>6327.2710838098992</v>
      </c>
      <c r="AN122" s="106">
        <v>5820.5544877965767</v>
      </c>
      <c r="AO122" s="106">
        <v>5426.0710838098994</v>
      </c>
      <c r="AP122" s="106">
        <v>6330.1597261150146</v>
      </c>
      <c r="AQ122" s="106">
        <v>5817.6658454914614</v>
      </c>
      <c r="AR122" s="106">
        <v>5820.5544877965767</v>
      </c>
      <c r="AS122" s="106">
        <v>5751.5579779152813</v>
      </c>
      <c r="AT122" s="106">
        <v>5909.1652906779709</v>
      </c>
      <c r="AU122" s="106">
        <v>5169.0710838098994</v>
      </c>
      <c r="AV122" s="106">
        <v>5930.0710838098994</v>
      </c>
      <c r="AW122" s="106">
        <v>5050.9597261150147</v>
      </c>
      <c r="AX122" s="106">
        <v>5942.2448528998693</v>
      </c>
      <c r="AY122" s="106">
        <v>5217.2983353412346</v>
      </c>
    </row>
    <row r="123" spans="1:52">
      <c r="A123" s="109"/>
      <c r="B123" s="119">
        <v>2</v>
      </c>
      <c r="C123" s="106">
        <v>0</v>
      </c>
      <c r="D123" s="106">
        <v>0</v>
      </c>
      <c r="E123" s="106">
        <v>1841.3887306402012</v>
      </c>
      <c r="F123" s="106">
        <v>3121.2898629574229</v>
      </c>
      <c r="G123" s="106">
        <v>3299.0068139935561</v>
      </c>
      <c r="H123" s="106">
        <v>3759.1316915185666</v>
      </c>
      <c r="I123" s="106">
        <v>3414.4084873974853</v>
      </c>
      <c r="J123" s="106">
        <v>3598.1359405150984</v>
      </c>
      <c r="K123" s="106">
        <v>3533.2686857101085</v>
      </c>
      <c r="L123" s="106">
        <v>3567.0265707508402</v>
      </c>
      <c r="M123" s="106">
        <v>3676.7474730062854</v>
      </c>
      <c r="N123" s="106">
        <v>3567.0265707508402</v>
      </c>
      <c r="O123" s="106">
        <v>3374.5969316040673</v>
      </c>
      <c r="P123" s="106">
        <v>3598.1359405150984</v>
      </c>
      <c r="Q123" s="106">
        <v>3719.3800434049931</v>
      </c>
      <c r="R123" s="106">
        <v>3222.2434589499144</v>
      </c>
      <c r="S123" s="106">
        <v>4022.006404257093</v>
      </c>
      <c r="T123" s="106">
        <v>3414.4084873974853</v>
      </c>
      <c r="U123" s="106">
        <v>3521.5411788335364</v>
      </c>
      <c r="V123" s="106">
        <v>3297.8335765604256</v>
      </c>
      <c r="W123" s="106">
        <v>4107.7411788335367</v>
      </c>
      <c r="X123" s="106">
        <v>3650.2201372781215</v>
      </c>
      <c r="Y123" s="106">
        <v>3485.8992955587405</v>
      </c>
      <c r="Z123" s="106">
        <v>3297.8335765604256</v>
      </c>
      <c r="AA123" s="106">
        <v>4107.7411788335367</v>
      </c>
      <c r="AB123" s="106">
        <v>3642.6166883613514</v>
      </c>
      <c r="AC123" s="106">
        <v>3598.3045338771785</v>
      </c>
      <c r="AD123" s="106">
        <v>3456.5053306664668</v>
      </c>
      <c r="AE123" s="106">
        <v>3643.7899257944819</v>
      </c>
      <c r="AF123" s="106">
        <v>3642.6166883613514</v>
      </c>
      <c r="AG123" s="106">
        <v>3598.1359405150984</v>
      </c>
      <c r="AH123" s="106">
        <v>3642.6166883613514</v>
      </c>
      <c r="AI123" s="106">
        <v>3643.7899257944819</v>
      </c>
      <c r="AJ123" s="106">
        <v>3111.722218865541</v>
      </c>
      <c r="AK123" s="106">
        <v>3674.8992955587405</v>
      </c>
      <c r="AL123" s="106">
        <v>3642.6166883613514</v>
      </c>
      <c r="AM123" s="106">
        <v>3097.6009901994357</v>
      </c>
      <c r="AN123" s="106">
        <v>3757.4162866465817</v>
      </c>
      <c r="AO123" s="106">
        <v>3456.5053306664668</v>
      </c>
      <c r="AP123" s="106">
        <v>3222.2434589499144</v>
      </c>
      <c r="AQ123" s="106">
        <v>3945.2430492134513</v>
      </c>
      <c r="AR123" s="106">
        <v>3643.7899257944819</v>
      </c>
      <c r="AS123" s="106">
        <v>3642.6166883613514</v>
      </c>
      <c r="AT123" s="106">
        <v>3604.5321201755946</v>
      </c>
      <c r="AU123" s="106">
        <v>3540.8611837248104</v>
      </c>
      <c r="AV123" s="106">
        <v>3650.2201372781215</v>
      </c>
      <c r="AW123" s="106">
        <v>3598.1359405150984</v>
      </c>
      <c r="AX123" s="106">
        <v>3188.4855739091827</v>
      </c>
      <c r="AY123" s="106">
        <v>3528.7705068712703</v>
      </c>
    </row>
    <row r="124" spans="1:52">
      <c r="A124" s="109"/>
      <c r="B124" s="119">
        <v>3</v>
      </c>
      <c r="C124" s="106">
        <v>0</v>
      </c>
      <c r="D124" s="106">
        <v>0</v>
      </c>
      <c r="E124" s="106">
        <v>0</v>
      </c>
      <c r="F124" s="106">
        <v>35.723063687630201</v>
      </c>
      <c r="G124" s="106">
        <v>1376.2873672356313</v>
      </c>
      <c r="H124" s="106">
        <v>1633.3985877521063</v>
      </c>
      <c r="I124" s="106">
        <v>2232.3403651066874</v>
      </c>
      <c r="J124" s="106">
        <v>2027.628323470941</v>
      </c>
      <c r="K124" s="106">
        <v>2136.7338944989701</v>
      </c>
      <c r="L124" s="106">
        <v>2205.2338715383517</v>
      </c>
      <c r="M124" s="106">
        <v>2118.2597606944883</v>
      </c>
      <c r="N124" s="106">
        <v>2183.4169350370053</v>
      </c>
      <c r="O124" s="106">
        <v>2118.2597606944883</v>
      </c>
      <c r="P124" s="106">
        <v>2584.5812044501426</v>
      </c>
      <c r="Q124" s="106">
        <v>2136.7338944989701</v>
      </c>
      <c r="R124" s="106">
        <v>2208.7340602614322</v>
      </c>
      <c r="S124" s="106">
        <v>1913.5121432016369</v>
      </c>
      <c r="T124" s="106">
        <v>2388.4471153799077</v>
      </c>
      <c r="U124" s="106">
        <v>2027.628323470941</v>
      </c>
      <c r="V124" s="106">
        <v>2167.8432642632288</v>
      </c>
      <c r="W124" s="106">
        <v>1958.4009325797338</v>
      </c>
      <c r="X124" s="106">
        <v>2439.36025535107</v>
      </c>
      <c r="Y124" s="106">
        <v>2167.6638177790155</v>
      </c>
      <c r="Z124" s="106">
        <v>2259.0827597314592</v>
      </c>
      <c r="AA124" s="106">
        <v>1958.4009325797338</v>
      </c>
      <c r="AB124" s="106">
        <v>2439.36025535107</v>
      </c>
      <c r="AC124" s="106">
        <v>2163.1485500725848</v>
      </c>
      <c r="AD124" s="106">
        <v>2213.4287744520761</v>
      </c>
      <c r="AE124" s="106">
        <v>2238.7386676830961</v>
      </c>
      <c r="AF124" s="106">
        <v>2163.8452708833352</v>
      </c>
      <c r="AG124" s="106">
        <v>2163.1485500725848</v>
      </c>
      <c r="AH124" s="106">
        <v>2136.7338944989701</v>
      </c>
      <c r="AI124" s="106">
        <v>2163.1485500725848</v>
      </c>
      <c r="AJ124" s="106">
        <v>2163.8452708833352</v>
      </c>
      <c r="AK124" s="106">
        <v>2614.585811871807</v>
      </c>
      <c r="AL124" s="106">
        <v>2182.3194046878175</v>
      </c>
      <c r="AM124" s="106">
        <v>2163.1485500725848</v>
      </c>
      <c r="AN124" s="106">
        <v>1839.4938759443276</v>
      </c>
      <c r="AO124" s="106">
        <v>2231.3216810454524</v>
      </c>
      <c r="AP124" s="106">
        <v>2238.7386676830961</v>
      </c>
      <c r="AQ124" s="106">
        <v>1913.5121432016369</v>
      </c>
      <c r="AR124" s="106">
        <v>2342.8616051910608</v>
      </c>
      <c r="AS124" s="106">
        <v>2163.8452708833352</v>
      </c>
      <c r="AT124" s="106">
        <v>2163.1485500725848</v>
      </c>
      <c r="AU124" s="106">
        <v>2140.5322317774476</v>
      </c>
      <c r="AV124" s="106">
        <v>2102.7215847485295</v>
      </c>
      <c r="AW124" s="106">
        <v>2167.6638177790155</v>
      </c>
      <c r="AX124" s="106">
        <v>2136.7338944989701</v>
      </c>
      <c r="AY124" s="106">
        <v>2595.4178000828324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18.985065427249651</v>
      </c>
      <c r="J125" s="106">
        <v>629.04899276397418</v>
      </c>
      <c r="K125" s="106">
        <v>698.65369685644953</v>
      </c>
      <c r="L125" s="106">
        <v>691.77984341069896</v>
      </c>
      <c r="M125" s="106">
        <v>770.45208157781303</v>
      </c>
      <c r="N125" s="106">
        <v>735.44616625578783</v>
      </c>
      <c r="O125" s="106">
        <v>647.35133109002152</v>
      </c>
      <c r="P125" s="106">
        <v>550.34344019039372</v>
      </c>
      <c r="Q125" s="106">
        <v>840.65832965850541</v>
      </c>
      <c r="R125" s="106">
        <v>779.1085394634099</v>
      </c>
      <c r="S125" s="106">
        <v>944.31443942222018</v>
      </c>
      <c r="T125" s="106">
        <v>699.10511905183353</v>
      </c>
      <c r="U125" s="106">
        <v>802.52647576786239</v>
      </c>
      <c r="V125" s="106">
        <v>615.67237763861931</v>
      </c>
      <c r="W125" s="106">
        <v>665.97596206670596</v>
      </c>
      <c r="X125" s="106">
        <v>416.47226325980182</v>
      </c>
      <c r="Y125" s="106">
        <v>583.92095474153905</v>
      </c>
      <c r="Z125" s="106">
        <v>498.01398508312889</v>
      </c>
      <c r="AA125" s="106">
        <v>738.28724051897382</v>
      </c>
      <c r="AB125" s="106">
        <v>748.41393143963012</v>
      </c>
      <c r="AC125" s="106">
        <v>865.04274922683362</v>
      </c>
      <c r="AD125" s="106">
        <v>827.27530010265662</v>
      </c>
      <c r="AE125" s="106">
        <v>714.70594514894981</v>
      </c>
      <c r="AF125" s="106">
        <v>825.88737782380622</v>
      </c>
      <c r="AG125" s="106">
        <v>625.43683495966184</v>
      </c>
      <c r="AH125" s="106">
        <v>560.98660206536465</v>
      </c>
      <c r="AI125" s="106">
        <v>537.02697124011524</v>
      </c>
      <c r="AJ125" s="106">
        <v>480.48487463186848</v>
      </c>
      <c r="AK125" s="106">
        <v>269.32139518299027</v>
      </c>
      <c r="AL125" s="106">
        <v>405.59295918143971</v>
      </c>
      <c r="AM125" s="106">
        <v>408.81799556488727</v>
      </c>
      <c r="AN125" s="106">
        <v>413.34865620287951</v>
      </c>
      <c r="AO125" s="106">
        <v>241.83855779465216</v>
      </c>
      <c r="AP125" s="106">
        <v>369.67305633269336</v>
      </c>
      <c r="AQ125" s="106">
        <v>460.99143157863784</v>
      </c>
      <c r="AR125" s="106">
        <v>223.08632100644036</v>
      </c>
      <c r="AS125" s="106">
        <v>334.77453105361246</v>
      </c>
      <c r="AT125" s="106">
        <v>313.79208249165845</v>
      </c>
      <c r="AU125" s="106">
        <v>241.91802304280668</v>
      </c>
      <c r="AV125" s="106">
        <v>441.80541469019158</v>
      </c>
      <c r="AW125" s="106">
        <v>435.05382760778514</v>
      </c>
      <c r="AX125" s="106">
        <v>521.61003326416494</v>
      </c>
      <c r="AY125" s="106">
        <v>483.64340524995725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0.40615531769122598</v>
      </c>
      <c r="D172" s="134">
        <v>0.40615531769122598</v>
      </c>
      <c r="E172" s="134">
        <v>0.40615531769122598</v>
      </c>
      <c r="F172" s="134">
        <v>0.40615531769122598</v>
      </c>
      <c r="G172" s="134">
        <v>0.40615531769122598</v>
      </c>
      <c r="H172" s="134">
        <v>0.40615531769122598</v>
      </c>
      <c r="I172" s="134">
        <v>0.40615531769122598</v>
      </c>
      <c r="J172" s="134">
        <v>0.40615531769122598</v>
      </c>
      <c r="K172" s="134">
        <v>0.40615531769122598</v>
      </c>
      <c r="L172" s="134">
        <v>0.40615531769122598</v>
      </c>
      <c r="M172" s="134">
        <v>0.40615531769122598</v>
      </c>
      <c r="N172" s="134">
        <v>0.40615531769122598</v>
      </c>
      <c r="O172" s="134">
        <v>0.40615531769122598</v>
      </c>
      <c r="P172" s="134">
        <v>0.40615531769122598</v>
      </c>
      <c r="Q172" s="134">
        <v>0.40615531769122598</v>
      </c>
      <c r="R172" s="134">
        <v>0.40615531769122598</v>
      </c>
      <c r="S172" s="134">
        <v>0.40615531769122598</v>
      </c>
      <c r="T172" s="134">
        <v>0.40615531769122598</v>
      </c>
      <c r="U172" s="134">
        <v>0.40615531769122598</v>
      </c>
      <c r="V172" s="134">
        <v>0.40615531769122598</v>
      </c>
      <c r="W172" s="134">
        <v>0.40615531769122598</v>
      </c>
      <c r="X172" s="134">
        <v>0.40615531769122598</v>
      </c>
      <c r="Y172" s="134">
        <v>0.40615531769122598</v>
      </c>
      <c r="Z172" s="134">
        <v>0.40615531769122598</v>
      </c>
      <c r="AA172" s="134">
        <v>0.40615531769122598</v>
      </c>
      <c r="AB172" s="134">
        <v>0.40615531769122598</v>
      </c>
      <c r="AC172" s="134">
        <v>0.40615531769122598</v>
      </c>
      <c r="AD172" s="134">
        <v>0.40615531769122598</v>
      </c>
      <c r="AE172" s="134">
        <v>0.40615531769122598</v>
      </c>
      <c r="AF172" s="134">
        <v>0.40615531769122598</v>
      </c>
      <c r="AG172" s="134">
        <v>0.40615531769122598</v>
      </c>
      <c r="AH172" s="134">
        <v>0.40615531769122598</v>
      </c>
      <c r="AI172" s="134">
        <v>0.40615531769122598</v>
      </c>
      <c r="AJ172" s="134">
        <v>0.40615531769122598</v>
      </c>
      <c r="AK172" s="134">
        <v>0.40615531769122598</v>
      </c>
      <c r="AL172" s="134">
        <v>0.40615531769122598</v>
      </c>
      <c r="AM172" s="134">
        <v>0.40615531769122598</v>
      </c>
      <c r="AN172" s="134">
        <v>0.40615531769122598</v>
      </c>
      <c r="AO172" s="134">
        <v>0.40615531769122598</v>
      </c>
      <c r="AP172" s="134">
        <v>0.40615531769122598</v>
      </c>
      <c r="AQ172" s="134">
        <v>0.40615531769122598</v>
      </c>
      <c r="AR172" s="134">
        <v>0.40615531769122598</v>
      </c>
      <c r="AS172" s="134">
        <v>0.40615531769122598</v>
      </c>
      <c r="AT172" s="134">
        <v>0.40615531769122598</v>
      </c>
      <c r="AU172" s="134">
        <v>0.40615531769122598</v>
      </c>
      <c r="AV172" s="134">
        <v>0.40615531769122598</v>
      </c>
      <c r="AW172" s="134">
        <v>0.40615531769122598</v>
      </c>
      <c r="AX172" s="134">
        <v>0.40615531769122598</v>
      </c>
      <c r="AY172" s="134">
        <v>0.40615531769122598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21285.342360108207</v>
      </c>
      <c r="E175" s="124">
        <f t="shared" si="1"/>
        <v>23409.691746678258</v>
      </c>
      <c r="F175" s="124">
        <f t="shared" si="1"/>
        <v>25534.041133248309</v>
      </c>
      <c r="G175" s="124">
        <f t="shared" si="1"/>
        <v>22071.210181522416</v>
      </c>
      <c r="H175" s="124">
        <f t="shared" si="1"/>
        <v>18997.916451440644</v>
      </c>
      <c r="I175" s="124">
        <f t="shared" si="1"/>
        <v>15809.890058390638</v>
      </c>
      <c r="J175" s="124">
        <f t="shared" si="1"/>
        <v>12092.138694796891</v>
      </c>
      <c r="K175" s="124">
        <f t="shared" si="1"/>
        <v>8026.8896554750172</v>
      </c>
      <c r="L175" s="124">
        <f t="shared" si="1"/>
        <v>5930.1289769716623</v>
      </c>
      <c r="M175" s="124">
        <f t="shared" si="1"/>
        <v>0</v>
      </c>
      <c r="N175" s="124">
        <f t="shared" si="1"/>
        <v>0</v>
      </c>
      <c r="O175" s="124">
        <f t="shared" si="1"/>
        <v>0</v>
      </c>
      <c r="P175" s="124">
        <f t="shared" si="1"/>
        <v>0</v>
      </c>
      <c r="Q175" s="124">
        <f t="shared" si="1"/>
        <v>0</v>
      </c>
      <c r="R175" s="124">
        <f t="shared" si="1"/>
        <v>0</v>
      </c>
      <c r="S175" s="124">
        <f t="shared" si="1"/>
        <v>0</v>
      </c>
      <c r="T175" s="124">
        <f t="shared" si="1"/>
        <v>0</v>
      </c>
      <c r="U175" s="124">
        <f t="shared" si="1"/>
        <v>0</v>
      </c>
      <c r="V175" s="124">
        <f t="shared" si="1"/>
        <v>0</v>
      </c>
      <c r="W175" s="124">
        <f t="shared" si="1"/>
        <v>0</v>
      </c>
      <c r="X175" s="124">
        <f t="shared" si="1"/>
        <v>0</v>
      </c>
      <c r="Y175" s="124">
        <f t="shared" si="1"/>
        <v>0</v>
      </c>
      <c r="Z175" s="124">
        <f t="shared" si="1"/>
        <v>0</v>
      </c>
      <c r="AA175" s="124">
        <f t="shared" si="1"/>
        <v>0</v>
      </c>
      <c r="AB175" s="124">
        <f t="shared" si="1"/>
        <v>0</v>
      </c>
      <c r="AC175" s="124">
        <f t="shared" si="1"/>
        <v>0</v>
      </c>
      <c r="AD175" s="124">
        <f t="shared" si="1"/>
        <v>0</v>
      </c>
      <c r="AE175" s="124">
        <f t="shared" si="1"/>
        <v>0</v>
      </c>
      <c r="AF175" s="124">
        <f t="shared" si="1"/>
        <v>0</v>
      </c>
      <c r="AG175" s="124">
        <f t="shared" si="1"/>
        <v>0</v>
      </c>
      <c r="AH175" s="124">
        <f t="shared" si="1"/>
        <v>0</v>
      </c>
      <c r="AI175" s="124">
        <f t="shared" si="1"/>
        <v>0</v>
      </c>
      <c r="AJ175" s="124">
        <f t="shared" si="1"/>
        <v>0</v>
      </c>
      <c r="AK175" s="124">
        <f t="shared" si="1"/>
        <v>0</v>
      </c>
      <c r="AL175" s="124">
        <f t="shared" si="1"/>
        <v>0</v>
      </c>
      <c r="AM175" s="124">
        <f t="shared" si="1"/>
        <v>0</v>
      </c>
      <c r="AN175" s="124">
        <f t="shared" si="1"/>
        <v>0</v>
      </c>
      <c r="AO175" s="124">
        <f t="shared" si="1"/>
        <v>0</v>
      </c>
      <c r="AP175" s="124">
        <f t="shared" si="1"/>
        <v>0</v>
      </c>
      <c r="AQ175" s="124">
        <f t="shared" si="1"/>
        <v>0</v>
      </c>
      <c r="AR175" s="124">
        <f t="shared" si="1"/>
        <v>0</v>
      </c>
      <c r="AS175" s="124">
        <f t="shared" si="1"/>
        <v>0</v>
      </c>
      <c r="AT175" s="124">
        <f t="shared" si="1"/>
        <v>0</v>
      </c>
      <c r="AU175" s="124">
        <f t="shared" si="1"/>
        <v>0</v>
      </c>
      <c r="AV175" s="124">
        <f t="shared" si="1"/>
        <v>0</v>
      </c>
      <c r="AW175" s="124">
        <f t="shared" si="1"/>
        <v>0</v>
      </c>
      <c r="AX175" s="124">
        <f t="shared" si="1"/>
        <v>0</v>
      </c>
      <c r="AY175" s="124">
        <f t="shared" si="1"/>
        <v>0</v>
      </c>
    </row>
    <row r="176" spans="1:52">
      <c r="A176" s="125"/>
      <c r="B176" s="136" t="s">
        <v>299</v>
      </c>
      <c r="C176" s="125" t="s">
        <v>293</v>
      </c>
      <c r="D176" s="125">
        <v>1119</v>
      </c>
      <c r="E176" s="125">
        <v>1108</v>
      </c>
      <c r="F176" s="125">
        <v>1290</v>
      </c>
      <c r="G176" s="125">
        <v>1320</v>
      </c>
      <c r="H176" s="125">
        <v>1087</v>
      </c>
      <c r="I176" s="125">
        <v>1275</v>
      </c>
      <c r="J176" s="125">
        <v>856</v>
      </c>
      <c r="K176" s="125">
        <v>1208</v>
      </c>
      <c r="L176" s="125">
        <v>1114</v>
      </c>
      <c r="M176" s="125">
        <v>0</v>
      </c>
      <c r="N176" s="125">
        <v>0</v>
      </c>
      <c r="O176" s="125">
        <v>0</v>
      </c>
      <c r="P176" s="125">
        <v>0</v>
      </c>
      <c r="Q176" s="125">
        <v>0</v>
      </c>
      <c r="R176" s="125">
        <v>0</v>
      </c>
      <c r="S176" s="125">
        <v>0</v>
      </c>
      <c r="T176" s="125">
        <v>0</v>
      </c>
      <c r="U176" s="125">
        <v>0</v>
      </c>
      <c r="V176" s="125">
        <v>0</v>
      </c>
      <c r="W176" s="125">
        <v>0</v>
      </c>
      <c r="X176" s="125">
        <v>0</v>
      </c>
      <c r="Y176" s="125">
        <v>0</v>
      </c>
      <c r="Z176" s="125">
        <v>0</v>
      </c>
      <c r="AA176" s="125">
        <v>0</v>
      </c>
      <c r="AB176" s="125">
        <v>0</v>
      </c>
      <c r="AC176" s="125">
        <v>0</v>
      </c>
      <c r="AD176" s="125">
        <v>0</v>
      </c>
      <c r="AE176" s="125">
        <v>0</v>
      </c>
      <c r="AF176" s="125">
        <v>0</v>
      </c>
      <c r="AG176" s="125">
        <v>0</v>
      </c>
      <c r="AH176" s="125">
        <v>0</v>
      </c>
      <c r="AI176" s="125">
        <v>0</v>
      </c>
      <c r="AJ176" s="125">
        <v>0</v>
      </c>
      <c r="AK176" s="125">
        <v>0</v>
      </c>
      <c r="AL176" s="125">
        <v>0</v>
      </c>
      <c r="AM176" s="125">
        <v>0</v>
      </c>
      <c r="AN176" s="125">
        <v>0</v>
      </c>
      <c r="AO176" s="125">
        <v>0</v>
      </c>
      <c r="AP176" s="125">
        <v>0</v>
      </c>
      <c r="AQ176" s="125">
        <v>0</v>
      </c>
      <c r="AR176" s="125">
        <v>0</v>
      </c>
      <c r="AS176" s="125">
        <v>0</v>
      </c>
      <c r="AT176" s="125">
        <v>0</v>
      </c>
      <c r="AU176" s="125">
        <v>0</v>
      </c>
      <c r="AV176" s="125">
        <v>0</v>
      </c>
      <c r="AW176" s="125">
        <v>0</v>
      </c>
      <c r="AX176" s="125">
        <v>0</v>
      </c>
      <c r="AY176" s="125">
        <v>0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0</v>
      </c>
      <c r="E177" s="124">
        <f t="shared" si="2"/>
        <v>71.419415999999998</v>
      </c>
      <c r="F177" s="124">
        <f t="shared" si="2"/>
        <v>178.04853524010298</v>
      </c>
      <c r="G177" s="124">
        <f t="shared" si="2"/>
        <v>3618.6091389076892</v>
      </c>
      <c r="H177" s="124">
        <f t="shared" si="2"/>
        <v>3166.2370234980008</v>
      </c>
      <c r="I177" s="124">
        <f t="shared" si="2"/>
        <v>2457.1923327381032</v>
      </c>
      <c r="J177" s="124">
        <f t="shared" si="2"/>
        <v>2299.6830891588288</v>
      </c>
      <c r="K177" s="124">
        <f t="shared" si="2"/>
        <v>1953.2662829892433</v>
      </c>
      <c r="L177" s="124">
        <f t="shared" si="2"/>
        <v>669.264331630725</v>
      </c>
      <c r="M177" s="124">
        <f t="shared" si="2"/>
        <v>2757.7954086147965</v>
      </c>
      <c r="N177" s="124">
        <f t="shared" si="2"/>
        <v>1002.9067663096814</v>
      </c>
      <c r="O177" s="124">
        <f t="shared" si="2"/>
        <v>1580.7992607853209</v>
      </c>
      <c r="P177" s="124">
        <f t="shared" si="2"/>
        <v>1574.0369480410636</v>
      </c>
      <c r="Q177" s="124">
        <f t="shared" si="2"/>
        <v>485.83620882638485</v>
      </c>
      <c r="R177" s="124">
        <f t="shared" si="2"/>
        <v>2592.9113576948844</v>
      </c>
      <c r="S177" s="124">
        <f t="shared" si="2"/>
        <v>2189.1911635018778</v>
      </c>
      <c r="T177" s="124">
        <f t="shared" si="2"/>
        <v>1586.0886035723938</v>
      </c>
      <c r="U177" s="124">
        <f t="shared" si="2"/>
        <v>165.10673526727851</v>
      </c>
      <c r="V177" s="124">
        <f t="shared" si="2"/>
        <v>1522.0690502849509</v>
      </c>
      <c r="W177" s="124">
        <f t="shared" si="2"/>
        <v>1411.5834347928856</v>
      </c>
      <c r="X177" s="124">
        <f t="shared" si="2"/>
        <v>2374.6128143729111</v>
      </c>
      <c r="Y177" s="124">
        <f t="shared" si="2"/>
        <v>890.35205665810736</v>
      </c>
      <c r="Z177" s="124">
        <f t="shared" si="2"/>
        <v>1535.4592666363978</v>
      </c>
      <c r="AA177" s="124">
        <f t="shared" si="2"/>
        <v>2512.2568576481708</v>
      </c>
      <c r="AB177" s="124">
        <f t="shared" si="2"/>
        <v>2255.6055728578067</v>
      </c>
      <c r="AC177" s="124">
        <f t="shared" si="2"/>
        <v>1576.8347627564356</v>
      </c>
      <c r="AD177" s="124">
        <f t="shared" si="2"/>
        <v>1532.7696458304144</v>
      </c>
      <c r="AE177" s="124">
        <f t="shared" si="2"/>
        <v>1493.9662339057231</v>
      </c>
      <c r="AF177" s="124">
        <f t="shared" si="2"/>
        <v>1498.4372074108835</v>
      </c>
      <c r="AG177" s="124">
        <f t="shared" si="2"/>
        <v>1588.5033896779303</v>
      </c>
      <c r="AH177" s="124">
        <f t="shared" si="2"/>
        <v>1634.9396453351831</v>
      </c>
      <c r="AI177" s="124">
        <f t="shared" si="2"/>
        <v>146.92490569488473</v>
      </c>
      <c r="AJ177" s="124">
        <f t="shared" si="2"/>
        <v>1354.0485352401029</v>
      </c>
      <c r="AK177" s="124">
        <f t="shared" si="2"/>
        <v>1659.8052567926695</v>
      </c>
      <c r="AL177" s="124">
        <f t="shared" si="2"/>
        <v>210.48108793849363</v>
      </c>
      <c r="AM177" s="124">
        <f t="shared" si="2"/>
        <v>2721.848535240103</v>
      </c>
      <c r="AN177" s="124">
        <f t="shared" si="2"/>
        <v>2291.5877775252993</v>
      </c>
      <c r="AO177" s="124">
        <f t="shared" si="2"/>
        <v>671.54308676540199</v>
      </c>
      <c r="AP177" s="124">
        <f t="shared" si="2"/>
        <v>2641.8181316948844</v>
      </c>
      <c r="AQ177" s="124">
        <f t="shared" si="2"/>
        <v>2354.7880780559794</v>
      </c>
      <c r="AR177" s="124">
        <f t="shared" si="2"/>
        <v>1889.4340943411755</v>
      </c>
      <c r="AS177" s="124">
        <f t="shared" si="2"/>
        <v>1615.9075666060387</v>
      </c>
      <c r="AT177" s="124">
        <f t="shared" si="2"/>
        <v>1616.9427800098408</v>
      </c>
      <c r="AU177" s="124">
        <f t="shared" si="2"/>
        <v>70.892511249511884</v>
      </c>
      <c r="AV177" s="124">
        <f t="shared" si="2"/>
        <v>2576.1983178883211</v>
      </c>
      <c r="AW177" s="124">
        <f t="shared" si="2"/>
        <v>778.03078617351741</v>
      </c>
      <c r="AX177" s="124">
        <f t="shared" si="2"/>
        <v>1585.9525970613615</v>
      </c>
      <c r="AY177" s="124">
        <f t="shared" si="2"/>
        <v>691.71034956626124</v>
      </c>
    </row>
    <row r="178" spans="1:51">
      <c r="A178" s="125"/>
      <c r="B178" s="136" t="s">
        <v>299</v>
      </c>
      <c r="C178" s="125" t="s">
        <v>293</v>
      </c>
      <c r="D178" s="125">
        <v>0</v>
      </c>
      <c r="E178" s="125">
        <v>71.419415999999998</v>
      </c>
      <c r="F178" s="125">
        <v>178.04853524010298</v>
      </c>
      <c r="G178" s="125">
        <v>1856</v>
      </c>
      <c r="H178" s="125">
        <v>2112</v>
      </c>
      <c r="I178" s="125">
        <v>1869</v>
      </c>
      <c r="J178" s="125">
        <v>1977</v>
      </c>
      <c r="K178" s="125">
        <v>1438</v>
      </c>
      <c r="L178" s="125">
        <v>669.264331630725</v>
      </c>
      <c r="M178" s="125">
        <v>1804</v>
      </c>
      <c r="N178" s="125">
        <v>1002.9067663096814</v>
      </c>
      <c r="O178" s="125">
        <v>1580.7992607853209</v>
      </c>
      <c r="P178" s="125">
        <v>1493</v>
      </c>
      <c r="Q178" s="125">
        <v>485.83620882638485</v>
      </c>
      <c r="R178" s="125">
        <v>1666</v>
      </c>
      <c r="S178" s="125">
        <v>1974</v>
      </c>
      <c r="T178" s="125">
        <v>1519</v>
      </c>
      <c r="U178" s="125">
        <v>165.10673526727851</v>
      </c>
      <c r="V178" s="125">
        <v>1522.0690502849509</v>
      </c>
      <c r="W178" s="125">
        <v>1411.5834347928856</v>
      </c>
      <c r="X178" s="125">
        <v>1761</v>
      </c>
      <c r="Y178" s="125">
        <v>890.35205665810736</v>
      </c>
      <c r="Z178" s="125">
        <v>1535.4592666363978</v>
      </c>
      <c r="AA178" s="125">
        <v>1455</v>
      </c>
      <c r="AB178" s="125">
        <v>2163</v>
      </c>
      <c r="AC178" s="125">
        <v>1576.8347627564356</v>
      </c>
      <c r="AD178" s="125">
        <v>1532.7696458304144</v>
      </c>
      <c r="AE178" s="125">
        <v>1493.9662339057231</v>
      </c>
      <c r="AF178" s="125">
        <v>1498.4372074108835</v>
      </c>
      <c r="AG178" s="125">
        <v>1588.5033896779303</v>
      </c>
      <c r="AH178" s="125">
        <v>1634.9396453351831</v>
      </c>
      <c r="AI178" s="125">
        <v>146.92490569488473</v>
      </c>
      <c r="AJ178" s="125">
        <v>1354.0485352401029</v>
      </c>
      <c r="AK178" s="125">
        <v>1659.8052567926695</v>
      </c>
      <c r="AL178" s="125">
        <v>210.48108793849363</v>
      </c>
      <c r="AM178" s="125">
        <v>1883</v>
      </c>
      <c r="AN178" s="125">
        <v>1847</v>
      </c>
      <c r="AO178" s="125">
        <v>671.54308676540199</v>
      </c>
      <c r="AP178" s="125">
        <v>1878</v>
      </c>
      <c r="AQ178" s="125">
        <v>1967</v>
      </c>
      <c r="AR178" s="125">
        <v>1889.4340943411755</v>
      </c>
      <c r="AS178" s="125">
        <v>1562</v>
      </c>
      <c r="AT178" s="125">
        <v>1616.9427800098408</v>
      </c>
      <c r="AU178" s="125">
        <v>70.892511249511884</v>
      </c>
      <c r="AV178" s="125">
        <v>2026</v>
      </c>
      <c r="AW178" s="125">
        <v>778.03078617351741</v>
      </c>
      <c r="AX178" s="125">
        <v>1585.9525970613615</v>
      </c>
      <c r="AY178" s="125">
        <v>691.71034956626124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409.14105870760847</v>
      </c>
      <c r="E179" s="124">
        <f t="shared" si="3"/>
        <v>2022.6823531696978</v>
      </c>
      <c r="F179" s="124">
        <f t="shared" si="3"/>
        <v>3831.5775568420313</v>
      </c>
      <c r="G179" s="124">
        <f t="shared" si="3"/>
        <v>6304.7267722256938</v>
      </c>
      <c r="H179" s="124">
        <f t="shared" si="3"/>
        <v>9693.6504002992224</v>
      </c>
      <c r="I179" s="124">
        <f t="shared" si="3"/>
        <v>13137.112607129935</v>
      </c>
      <c r="J179" s="124">
        <f t="shared" si="3"/>
        <v>16721.810471497687</v>
      </c>
      <c r="K179" s="124">
        <f t="shared" si="3"/>
        <v>20644.521938978749</v>
      </c>
      <c r="L179" s="124">
        <f t="shared" si="3"/>
        <v>24722.824827197139</v>
      </c>
      <c r="M179" s="124">
        <f t="shared" si="3"/>
        <v>27670.079430615155</v>
      </c>
      <c r="N179" s="124">
        <f t="shared" si="3"/>
        <v>30460.24383553167</v>
      </c>
      <c r="O179" s="124">
        <f t="shared" si="3"/>
        <v>29348.921632016205</v>
      </c>
      <c r="P179" s="124">
        <f t="shared" si="3"/>
        <v>29061.347979006721</v>
      </c>
      <c r="Q179" s="124">
        <f t="shared" si="3"/>
        <v>30391.320439801246</v>
      </c>
      <c r="R179" s="124">
        <f t="shared" si="3"/>
        <v>28055.842857515348</v>
      </c>
      <c r="S179" s="124">
        <f t="shared" si="3"/>
        <v>28181.310004125706</v>
      </c>
      <c r="T179" s="124">
        <f t="shared" si="3"/>
        <v>28981.879590788481</v>
      </c>
      <c r="U179" s="124">
        <f t="shared" si="3"/>
        <v>31243.237560545364</v>
      </c>
      <c r="V179" s="124">
        <f t="shared" si="3"/>
        <v>29466.510647442872</v>
      </c>
      <c r="W179" s="124">
        <f t="shared" si="3"/>
        <v>29687.227407917235</v>
      </c>
      <c r="X179" s="124">
        <f t="shared" si="3"/>
        <v>28378.263445928194</v>
      </c>
      <c r="Y179" s="124">
        <f t="shared" si="3"/>
        <v>30632.204149147583</v>
      </c>
      <c r="Z179" s="124">
        <f t="shared" si="3"/>
        <v>29479.539328178686</v>
      </c>
      <c r="AA179" s="124">
        <f t="shared" si="3"/>
        <v>27862.75930262301</v>
      </c>
      <c r="AB179" s="124">
        <f t="shared" si="3"/>
        <v>28172.932468180239</v>
      </c>
      <c r="AC179" s="124">
        <f t="shared" si="3"/>
        <v>28976.114916270391</v>
      </c>
      <c r="AD179" s="124">
        <f t="shared" si="3"/>
        <v>29152.355103456925</v>
      </c>
      <c r="AE179" s="124">
        <f t="shared" si="3"/>
        <v>29088.244739671172</v>
      </c>
      <c r="AF179" s="124">
        <f t="shared" si="3"/>
        <v>28939.142371710714</v>
      </c>
      <c r="AG179" s="124">
        <f t="shared" si="3"/>
        <v>29204.220796978152</v>
      </c>
      <c r="AH179" s="124">
        <f t="shared" si="3"/>
        <v>29207.057324247668</v>
      </c>
      <c r="AI179" s="124">
        <f t="shared" si="3"/>
        <v>31269.149921082921</v>
      </c>
      <c r="AJ179" s="124">
        <f t="shared" si="3"/>
        <v>30148.828016569249</v>
      </c>
      <c r="AK179" s="124">
        <f t="shared" si="3"/>
        <v>28960.833752797222</v>
      </c>
      <c r="AL179" s="124">
        <f t="shared" si="3"/>
        <v>31342.809463710393</v>
      </c>
      <c r="AM179" s="124">
        <f t="shared" si="3"/>
        <v>28281.312845113094</v>
      </c>
      <c r="AN179" s="124">
        <f t="shared" si="3"/>
        <v>28877.598915884337</v>
      </c>
      <c r="AO179" s="124">
        <f t="shared" si="3"/>
        <v>30972.720259918126</v>
      </c>
      <c r="AP179" s="124">
        <f t="shared" si="3"/>
        <v>28197.3669592244</v>
      </c>
      <c r="AQ179" s="124">
        <f t="shared" si="3"/>
        <v>28507.799452458832</v>
      </c>
      <c r="AR179" s="124">
        <f t="shared" si="3"/>
        <v>29080.273565870266</v>
      </c>
      <c r="AS179" s="124">
        <f t="shared" si="3"/>
        <v>29491.29796518038</v>
      </c>
      <c r="AT179" s="124">
        <f t="shared" si="3"/>
        <v>29392.419176572355</v>
      </c>
      <c r="AU179" s="124">
        <f t="shared" si="3"/>
        <v>31836.724966395515</v>
      </c>
      <c r="AV179" s="124">
        <f t="shared" si="3"/>
        <v>28298.98346158494</v>
      </c>
      <c r="AW179" s="124">
        <f t="shared" si="3"/>
        <v>30970.155901809569</v>
      </c>
      <c r="AX179" s="124">
        <f t="shared" si="3"/>
        <v>29624.97304836645</v>
      </c>
      <c r="AY179" s="124">
        <f t="shared" si="3"/>
        <v>30483.159602888441</v>
      </c>
    </row>
    <row r="180" spans="1:51">
      <c r="A180" s="125"/>
      <c r="B180" s="136" t="s">
        <v>299</v>
      </c>
      <c r="C180" s="125" t="s">
        <v>293</v>
      </c>
      <c r="D180" s="125">
        <v>409.14105870760847</v>
      </c>
      <c r="E180" s="125">
        <v>1073.7758420663565</v>
      </c>
      <c r="F180" s="125">
        <v>936.1526426095096</v>
      </c>
      <c r="G180" s="125">
        <v>1081</v>
      </c>
      <c r="H180" s="125">
        <v>1082</v>
      </c>
      <c r="I180" s="125">
        <v>1125</v>
      </c>
      <c r="J180" s="125">
        <v>905</v>
      </c>
      <c r="K180" s="125">
        <v>948</v>
      </c>
      <c r="L180" s="125">
        <v>1212.924107620267</v>
      </c>
      <c r="M180" s="125">
        <v>1078</v>
      </c>
      <c r="N180" s="125">
        <v>1035</v>
      </c>
      <c r="O180" s="125">
        <v>1006</v>
      </c>
      <c r="P180" s="125">
        <v>1043</v>
      </c>
      <c r="Q180" s="125">
        <v>1127</v>
      </c>
      <c r="R180" s="125">
        <v>1170</v>
      </c>
      <c r="S180" s="125">
        <v>1153</v>
      </c>
      <c r="T180" s="125">
        <v>994</v>
      </c>
      <c r="U180" s="125">
        <v>1025</v>
      </c>
      <c r="V180" s="125">
        <v>911</v>
      </c>
      <c r="W180" s="125">
        <v>1058</v>
      </c>
      <c r="X180" s="125">
        <v>1046</v>
      </c>
      <c r="Y180" s="125">
        <v>975</v>
      </c>
      <c r="Z180" s="125">
        <v>1104</v>
      </c>
      <c r="AA180" s="125">
        <v>1210</v>
      </c>
      <c r="AB180" s="125">
        <v>1073</v>
      </c>
      <c r="AC180" s="125">
        <v>1109</v>
      </c>
      <c r="AD180" s="125">
        <v>1147</v>
      </c>
      <c r="AE180" s="125">
        <v>1090</v>
      </c>
      <c r="AF180" s="125">
        <v>1017</v>
      </c>
      <c r="AG180" s="125">
        <v>1044</v>
      </c>
      <c r="AH180" s="125">
        <v>1083</v>
      </c>
      <c r="AI180" s="125">
        <v>1161</v>
      </c>
      <c r="AJ180" s="125">
        <v>1196</v>
      </c>
      <c r="AK180" s="125">
        <v>1009</v>
      </c>
      <c r="AL180" s="125">
        <v>1059</v>
      </c>
      <c r="AM180" s="125">
        <v>1176</v>
      </c>
      <c r="AN180" s="125">
        <v>1206</v>
      </c>
      <c r="AO180" s="125">
        <v>1184</v>
      </c>
      <c r="AP180" s="125">
        <v>1172</v>
      </c>
      <c r="AQ180" s="125">
        <v>1145</v>
      </c>
      <c r="AR180" s="125">
        <v>1010</v>
      </c>
      <c r="AS180" s="125">
        <v>1033</v>
      </c>
      <c r="AT180" s="125">
        <v>1044</v>
      </c>
      <c r="AU180" s="125">
        <v>900</v>
      </c>
      <c r="AV180" s="125">
        <v>1216</v>
      </c>
      <c r="AW180" s="125">
        <v>921</v>
      </c>
      <c r="AX180" s="125">
        <v>1215</v>
      </c>
      <c r="AY180" s="125">
        <v>1267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2957.3887306402012</v>
      </c>
      <c r="E181" s="124">
        <f t="shared" si="4"/>
        <v>4214.7887687114098</v>
      </c>
      <c r="F181" s="124">
        <f t="shared" si="4"/>
        <v>4984.7821524617812</v>
      </c>
      <c r="G181" s="124">
        <f t="shared" si="4"/>
        <v>6535.5302792706725</v>
      </c>
      <c r="H181" s="124">
        <f t="shared" si="4"/>
        <v>6616.7339179314222</v>
      </c>
      <c r="I181" s="124">
        <f t="shared" si="4"/>
        <v>6886.1071373735676</v>
      </c>
      <c r="J181" s="124">
        <f t="shared" si="4"/>
        <v>7058.6562770655273</v>
      </c>
      <c r="K181" s="124">
        <f t="shared" si="4"/>
        <v>7349.019234338597</v>
      </c>
      <c r="L181" s="124">
        <f t="shared" si="4"/>
        <v>6934.7886612172924</v>
      </c>
      <c r="M181" s="124">
        <f t="shared" si="4"/>
        <v>7465.8896720436323</v>
      </c>
      <c r="N181" s="124">
        <f t="shared" si="4"/>
        <v>6851.0966656936916</v>
      </c>
      <c r="O181" s="124">
        <f t="shared" si="4"/>
        <v>7167.8710617925117</v>
      </c>
      <c r="P181" s="124">
        <f t="shared" si="4"/>
        <v>7342.6609098675845</v>
      </c>
      <c r="Q181" s="124">
        <f t="shared" si="4"/>
        <v>7199.0860586747558</v>
      </c>
      <c r="R181" s="124">
        <f t="shared" si="4"/>
        <v>7334.721629186065</v>
      </c>
      <c r="S181" s="124">
        <f t="shared" si="4"/>
        <v>7499.9607218292258</v>
      </c>
      <c r="T181" s="124">
        <f t="shared" si="4"/>
        <v>7382.69597807234</v>
      </c>
      <c r="U181" s="124">
        <f t="shared" si="4"/>
        <v>6883.6430990858262</v>
      </c>
      <c r="V181" s="124">
        <f t="shared" si="4"/>
        <v>7132.9180734799756</v>
      </c>
      <c r="W181" s="124">
        <f t="shared" si="4"/>
        <v>7067.4578942074322</v>
      </c>
      <c r="X181" s="124">
        <f t="shared" si="4"/>
        <v>7272.889306397733</v>
      </c>
      <c r="Y181" s="124">
        <f t="shared" si="4"/>
        <v>6815.8189636801299</v>
      </c>
      <c r="Z181" s="124">
        <f t="shared" si="4"/>
        <v>7117.2293519322448</v>
      </c>
      <c r="AA181" s="124">
        <f t="shared" si="4"/>
        <v>7497.2795174571675</v>
      </c>
      <c r="AB181" s="124">
        <f t="shared" si="4"/>
        <v>7465.4958331765974</v>
      </c>
      <c r="AC181" s="124">
        <f t="shared" si="4"/>
        <v>7391.6146435396377</v>
      </c>
      <c r="AD181" s="124">
        <f t="shared" si="4"/>
        <v>7313.1231809316432</v>
      </c>
      <c r="AE181" s="124">
        <f t="shared" si="4"/>
        <v>7374.2379793736072</v>
      </c>
      <c r="AF181" s="124">
        <f t="shared" si="4"/>
        <v>7460.1265638657842</v>
      </c>
      <c r="AG181" s="124">
        <f t="shared" si="4"/>
        <v>7249.2258272308018</v>
      </c>
      <c r="AH181" s="124">
        <f t="shared" si="4"/>
        <v>7219.9654471071817</v>
      </c>
      <c r="AI181" s="124">
        <f t="shared" si="4"/>
        <v>6879.0523643807446</v>
      </c>
      <c r="AJ181" s="124">
        <f t="shared" si="4"/>
        <v>6827.5056215555287</v>
      </c>
      <c r="AK181" s="124">
        <f t="shared" si="4"/>
        <v>7351.417694535724</v>
      </c>
      <c r="AL181" s="124">
        <f t="shared" si="4"/>
        <v>6797.5675358369081</v>
      </c>
      <c r="AM181" s="124">
        <f t="shared" si="4"/>
        <v>7124.2588187937872</v>
      </c>
      <c r="AN181" s="124">
        <f t="shared" si="4"/>
        <v>7025.665569506571</v>
      </c>
      <c r="AO181" s="124">
        <f t="shared" si="4"/>
        <v>6743.54382527082</v>
      </c>
      <c r="AP181" s="124">
        <f t="shared" si="4"/>
        <v>7221.6352662988411</v>
      </c>
      <c r="AQ181" s="124">
        <f t="shared" si="4"/>
        <v>7207.737851991983</v>
      </c>
      <c r="AR181" s="124">
        <f t="shared" si="4"/>
        <v>7144.1251326034135</v>
      </c>
      <c r="AS181" s="124">
        <f t="shared" si="4"/>
        <v>7062.4727527398381</v>
      </c>
      <c r="AT181" s="124">
        <f t="shared" si="4"/>
        <v>7120.576639572947</v>
      </c>
      <c r="AU181" s="124">
        <f t="shared" si="4"/>
        <v>6587.1523750352808</v>
      </c>
      <c r="AV181" s="124">
        <f t="shared" si="4"/>
        <v>7200.2588242203374</v>
      </c>
      <c r="AW181" s="124">
        <f t="shared" si="4"/>
        <v>6681.8295016723187</v>
      </c>
      <c r="AX181" s="124">
        <f t="shared" si="4"/>
        <v>7000.8791148054352</v>
      </c>
      <c r="AY181" s="124">
        <f t="shared" si="4"/>
        <v>7022.2905963444728</v>
      </c>
    </row>
    <row r="182" spans="1:51">
      <c r="A182" s="125"/>
      <c r="B182" s="136" t="s">
        <v>299</v>
      </c>
      <c r="C182" s="125" t="s">
        <v>293</v>
      </c>
      <c r="D182" s="125">
        <v>1116</v>
      </c>
      <c r="E182" s="125">
        <v>1057.7758420663565</v>
      </c>
      <c r="F182" s="125">
        <v>896.1526426095096</v>
      </c>
      <c r="G182" s="125">
        <v>1143</v>
      </c>
      <c r="H182" s="125">
        <v>951</v>
      </c>
      <c r="I182" s="125">
        <v>894</v>
      </c>
      <c r="J182" s="125">
        <v>879</v>
      </c>
      <c r="K182" s="125">
        <v>992</v>
      </c>
      <c r="L182" s="125">
        <v>949.92410762026702</v>
      </c>
      <c r="M182" s="125">
        <v>980</v>
      </c>
      <c r="N182" s="125">
        <v>1086</v>
      </c>
      <c r="O182" s="125">
        <v>1092</v>
      </c>
      <c r="P182" s="125">
        <v>1021</v>
      </c>
      <c r="Q182" s="125">
        <v>989</v>
      </c>
      <c r="R182" s="125">
        <v>830</v>
      </c>
      <c r="S182" s="125">
        <v>998</v>
      </c>
      <c r="T182" s="125">
        <v>1031</v>
      </c>
      <c r="U182" s="125">
        <v>1065</v>
      </c>
      <c r="V182" s="125">
        <v>987</v>
      </c>
      <c r="W182" s="125">
        <v>1142</v>
      </c>
      <c r="X182" s="125">
        <v>1112</v>
      </c>
      <c r="Y182" s="125">
        <v>1136</v>
      </c>
      <c r="Z182" s="125">
        <v>899</v>
      </c>
      <c r="AA182" s="125">
        <v>853</v>
      </c>
      <c r="AB182" s="125">
        <v>1028</v>
      </c>
      <c r="AC182" s="125">
        <v>971</v>
      </c>
      <c r="AD182" s="125">
        <v>1091</v>
      </c>
      <c r="AE182" s="125">
        <v>928</v>
      </c>
      <c r="AF182" s="125">
        <v>1150</v>
      </c>
      <c r="AG182" s="125">
        <v>1095</v>
      </c>
      <c r="AH182" s="125">
        <v>1065</v>
      </c>
      <c r="AI182" s="125">
        <v>1123</v>
      </c>
      <c r="AJ182" s="125">
        <v>1301</v>
      </c>
      <c r="AK182" s="125">
        <v>1307</v>
      </c>
      <c r="AL182" s="125">
        <v>1128</v>
      </c>
      <c r="AM182" s="125">
        <v>1114</v>
      </c>
      <c r="AN182" s="125">
        <v>1096</v>
      </c>
      <c r="AO182" s="125">
        <v>1099</v>
      </c>
      <c r="AP182" s="125">
        <v>1088</v>
      </c>
      <c r="AQ182" s="125">
        <v>1187</v>
      </c>
      <c r="AR182" s="125">
        <v>1189</v>
      </c>
      <c r="AS182" s="125">
        <v>1170</v>
      </c>
      <c r="AT182" s="125">
        <v>1229</v>
      </c>
      <c r="AU182" s="125">
        <v>973</v>
      </c>
      <c r="AV182" s="125">
        <v>1076</v>
      </c>
      <c r="AW182" s="125">
        <v>1024</v>
      </c>
      <c r="AX182" s="125">
        <v>1095</v>
      </c>
      <c r="AY182" s="125">
        <v>1126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95.707974479571931</v>
      </c>
      <c r="L185" s="124">
        <v>1114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856</v>
      </c>
      <c r="K186" s="106">
        <v>1112.2920255204281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1087</v>
      </c>
      <c r="I187" s="106">
        <v>1275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1005</v>
      </c>
      <c r="D188" s="106">
        <v>1119</v>
      </c>
      <c r="E188" s="106">
        <v>1108</v>
      </c>
      <c r="F188" s="106">
        <v>1290</v>
      </c>
      <c r="G188" s="106">
        <v>1320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0</v>
      </c>
      <c r="AW188" s="106">
        <v>0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0</v>
      </c>
      <c r="D189" s="124">
        <v>0</v>
      </c>
      <c r="E189" s="124">
        <v>71.419415999999998</v>
      </c>
      <c r="F189" s="124">
        <v>178.04853524010298</v>
      </c>
      <c r="G189" s="124">
        <v>879.20899278719526</v>
      </c>
      <c r="H189" s="124">
        <v>349.39086109231084</v>
      </c>
      <c r="I189" s="124">
        <v>814.76297650199945</v>
      </c>
      <c r="J189" s="124">
        <v>1081.149379126367</v>
      </c>
      <c r="K189" s="124">
        <v>1066.4101368411709</v>
      </c>
      <c r="L189" s="124">
        <v>79.854307650298779</v>
      </c>
      <c r="M189" s="124">
        <v>627.88101121561749</v>
      </c>
      <c r="N189" s="124">
        <v>49.111357694884646</v>
      </c>
      <c r="O189" s="124">
        <v>1402.9553092401027</v>
      </c>
      <c r="P189" s="124">
        <v>1322.7955202441324</v>
      </c>
      <c r="Q189" s="124">
        <v>226.95530924010296</v>
      </c>
      <c r="R189" s="124">
        <v>1666</v>
      </c>
      <c r="S189" s="124">
        <v>1188.4367210884334</v>
      </c>
      <c r="T189" s="124">
        <v>1335.8667056677089</v>
      </c>
      <c r="U189" s="124">
        <v>98.018131694884687</v>
      </c>
      <c r="V189" s="124">
        <v>1402.9553092401027</v>
      </c>
      <c r="W189" s="124">
        <v>48.906773999999999</v>
      </c>
      <c r="X189" s="124">
        <v>740.43572086719178</v>
      </c>
      <c r="Y189" s="124">
        <v>98.018131694884687</v>
      </c>
      <c r="Z189" s="124">
        <v>1402.9553092401027</v>
      </c>
      <c r="AA189" s="124">
        <v>395.48238463702546</v>
      </c>
      <c r="AB189" s="124">
        <v>1261.4429623822959</v>
      </c>
      <c r="AC189" s="124">
        <v>1452.739242285196</v>
      </c>
      <c r="AD189" s="124">
        <v>1532.7696458304144</v>
      </c>
      <c r="AE189" s="124">
        <v>1452.739242285196</v>
      </c>
      <c r="AF189" s="124">
        <v>1402.9553092401027</v>
      </c>
      <c r="AG189" s="124">
        <v>1452.739242285196</v>
      </c>
      <c r="AH189" s="124">
        <v>1532.7696458304144</v>
      </c>
      <c r="AI189" s="124">
        <v>98.018131694884687</v>
      </c>
      <c r="AJ189" s="124">
        <v>1354.0485352401029</v>
      </c>
      <c r="AK189" s="124">
        <v>1452.739242285196</v>
      </c>
      <c r="AL189" s="124">
        <v>81.543910393275411</v>
      </c>
      <c r="AM189" s="124">
        <v>1883</v>
      </c>
      <c r="AN189" s="124">
        <v>1008.151464759897</v>
      </c>
      <c r="AO189" s="124">
        <v>226.95530924010291</v>
      </c>
      <c r="AP189" s="124">
        <v>1878</v>
      </c>
      <c r="AQ189" s="124">
        <v>1144.981567774435</v>
      </c>
      <c r="AR189" s="124">
        <v>1452.739242285196</v>
      </c>
      <c r="AS189" s="124">
        <v>1433.0628224547818</v>
      </c>
      <c r="AT189" s="124">
        <v>1514.1284394038021</v>
      </c>
      <c r="AU189" s="124">
        <v>48.906773999999999</v>
      </c>
      <c r="AV189" s="124">
        <v>852.75699135178161</v>
      </c>
      <c r="AW189" s="124">
        <v>49.111357694884717</v>
      </c>
      <c r="AX189" s="124">
        <v>1537.0458230613615</v>
      </c>
      <c r="AY189" s="124">
        <v>82.318414053736518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0</v>
      </c>
      <c r="F190" s="106">
        <v>0</v>
      </c>
      <c r="G190" s="106">
        <v>48.906773999999984</v>
      </c>
      <c r="H190" s="106">
        <v>1762.6091389076892</v>
      </c>
      <c r="I190" s="106">
        <v>1054.2370234980006</v>
      </c>
      <c r="J190" s="106">
        <v>766.91344332841481</v>
      </c>
      <c r="K190" s="106">
        <v>371.58986315882908</v>
      </c>
      <c r="L190" s="106">
        <v>515.26628298924334</v>
      </c>
      <c r="M190" s="106">
        <v>1176.1189887843825</v>
      </c>
      <c r="N190" s="106">
        <v>953.79540861479677</v>
      </c>
      <c r="O190" s="106">
        <v>177.84395154521832</v>
      </c>
      <c r="P190" s="106">
        <v>170.20447975586762</v>
      </c>
      <c r="Q190" s="106">
        <v>258.88089958628188</v>
      </c>
      <c r="R190" s="106">
        <v>0</v>
      </c>
      <c r="S190" s="106">
        <v>785.56327891156661</v>
      </c>
      <c r="T190" s="106">
        <v>183.13329433229117</v>
      </c>
      <c r="U190" s="106">
        <v>67.088603572393822</v>
      </c>
      <c r="V190" s="106">
        <v>119.11374104484814</v>
      </c>
      <c r="W190" s="106">
        <v>1362.6766607928855</v>
      </c>
      <c r="X190" s="106">
        <v>1020.5642791328082</v>
      </c>
      <c r="Y190" s="106">
        <v>792.33392496322267</v>
      </c>
      <c r="Z190" s="106">
        <v>128.93717754521828</v>
      </c>
      <c r="AA190" s="106">
        <v>1059.5176153629745</v>
      </c>
      <c r="AB190" s="106">
        <v>901.55703761770405</v>
      </c>
      <c r="AC190" s="106">
        <v>124.09552047123948</v>
      </c>
      <c r="AD190" s="106">
        <v>0</v>
      </c>
      <c r="AE190" s="106">
        <v>41.226991620526981</v>
      </c>
      <c r="AF190" s="106">
        <v>95.481898170780909</v>
      </c>
      <c r="AG190" s="106">
        <v>135.76414739273415</v>
      </c>
      <c r="AH190" s="106">
        <v>102.16999950476855</v>
      </c>
      <c r="AI190" s="106">
        <v>48.906774000000041</v>
      </c>
      <c r="AJ190" s="106">
        <v>1.4210854715202004E-14</v>
      </c>
      <c r="AK190" s="106">
        <v>207.0660145074734</v>
      </c>
      <c r="AL190" s="106">
        <v>128.93717754521822</v>
      </c>
      <c r="AM190" s="106">
        <v>0</v>
      </c>
      <c r="AN190" s="106">
        <v>838.84853524010305</v>
      </c>
      <c r="AO190" s="106">
        <v>444.58777752529909</v>
      </c>
      <c r="AP190" s="106">
        <v>5.1496335044850054E-14</v>
      </c>
      <c r="AQ190" s="106">
        <v>822.01843222556488</v>
      </c>
      <c r="AR190" s="106">
        <v>436.69485205597948</v>
      </c>
      <c r="AS190" s="106">
        <v>128.93717754521822</v>
      </c>
      <c r="AT190" s="106">
        <v>102.81434060603874</v>
      </c>
      <c r="AU190" s="106">
        <v>21.985737249511885</v>
      </c>
      <c r="AV190" s="106">
        <v>1173.2430086482184</v>
      </c>
      <c r="AW190" s="106">
        <v>728.91942847863265</v>
      </c>
      <c r="AX190" s="106">
        <v>48.906773999999999</v>
      </c>
      <c r="AY190" s="106">
        <v>0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0</v>
      </c>
      <c r="G191" s="106">
        <v>927.8842332128047</v>
      </c>
      <c r="H191" s="106">
        <v>0</v>
      </c>
      <c r="I191" s="106">
        <v>0</v>
      </c>
      <c r="J191" s="106">
        <v>0</v>
      </c>
      <c r="K191" s="106">
        <v>0</v>
      </c>
      <c r="L191" s="106">
        <v>74.143740991182881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3.5667798510768947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609.3919355125247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128.93717754521825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409.14105870760847</v>
      </c>
      <c r="D197" s="106">
        <v>409.14105870760847</v>
      </c>
      <c r="E197" s="106">
        <v>1073.7758420663565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936.1526426095096</v>
      </c>
      <c r="G198" s="106">
        <v>1068.2461315061682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12.753868493831646</v>
      </c>
      <c r="H199" s="106">
        <v>1082</v>
      </c>
      <c r="I199" s="106">
        <v>392.57508576747796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732.42491423252204</v>
      </c>
      <c r="J200" s="106">
        <v>905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948</v>
      </c>
      <c r="L201" s="106">
        <v>49.197335394573201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1163.7267722256938</v>
      </c>
      <c r="M202" s="106">
        <v>1078</v>
      </c>
      <c r="N202" s="106">
        <v>0</v>
      </c>
      <c r="O202" s="106">
        <v>755.77201222554777</v>
      </c>
      <c r="P202" s="106">
        <v>1043</v>
      </c>
      <c r="Q202" s="106">
        <v>221.32608108228396</v>
      </c>
      <c r="R202" s="106">
        <v>1170</v>
      </c>
      <c r="S202" s="106">
        <v>1153</v>
      </c>
      <c r="T202" s="106">
        <v>994</v>
      </c>
      <c r="U202" s="106">
        <v>0</v>
      </c>
      <c r="V202" s="106">
        <v>911</v>
      </c>
      <c r="W202" s="106">
        <v>1058</v>
      </c>
      <c r="X202" s="106">
        <v>1046</v>
      </c>
      <c r="Y202" s="106">
        <v>0</v>
      </c>
      <c r="Z202" s="106">
        <v>729.90186017960514</v>
      </c>
      <c r="AA202" s="106">
        <v>1210</v>
      </c>
      <c r="AB202" s="106">
        <v>1073</v>
      </c>
      <c r="AC202" s="106">
        <v>1109</v>
      </c>
      <c r="AD202" s="106">
        <v>1147</v>
      </c>
      <c r="AE202" s="106">
        <v>1090</v>
      </c>
      <c r="AF202" s="106">
        <v>1017</v>
      </c>
      <c r="AG202" s="106">
        <v>1044</v>
      </c>
      <c r="AH202" s="106">
        <v>1083</v>
      </c>
      <c r="AI202" s="106">
        <v>0</v>
      </c>
      <c r="AJ202" s="106">
        <v>795.72933553840539</v>
      </c>
      <c r="AK202" s="106">
        <v>1009</v>
      </c>
      <c r="AL202" s="106">
        <v>0</v>
      </c>
      <c r="AM202" s="106">
        <v>1176</v>
      </c>
      <c r="AN202" s="106">
        <v>1190.5943121438077</v>
      </c>
      <c r="AO202" s="106">
        <v>0</v>
      </c>
      <c r="AP202" s="106">
        <v>1172</v>
      </c>
      <c r="AQ202" s="106">
        <v>1145</v>
      </c>
      <c r="AR202" s="106">
        <v>737.64297290148079</v>
      </c>
      <c r="AS202" s="106">
        <v>586.64386826230475</v>
      </c>
      <c r="AT202" s="106">
        <v>654.26457149105408</v>
      </c>
      <c r="AU202" s="106">
        <v>0</v>
      </c>
      <c r="AV202" s="106">
        <v>1216</v>
      </c>
      <c r="AW202" s="106">
        <v>0</v>
      </c>
      <c r="AX202" s="106">
        <v>176.35063210798035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1035</v>
      </c>
      <c r="O203" s="106">
        <v>250.22798777445223</v>
      </c>
      <c r="P203" s="106">
        <v>0</v>
      </c>
      <c r="Q203" s="106">
        <v>905.67391891771604</v>
      </c>
      <c r="R203" s="106">
        <v>0</v>
      </c>
      <c r="S203" s="106">
        <v>0</v>
      </c>
      <c r="T203" s="106">
        <v>0</v>
      </c>
      <c r="U203" s="106">
        <v>1025</v>
      </c>
      <c r="V203" s="106">
        <v>0</v>
      </c>
      <c r="W203" s="106">
        <v>0</v>
      </c>
      <c r="X203" s="106">
        <v>0</v>
      </c>
      <c r="Y203" s="106">
        <v>975</v>
      </c>
      <c r="Z203" s="106">
        <v>374.09813982039486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1161</v>
      </c>
      <c r="AJ203" s="106">
        <v>400.27066446159461</v>
      </c>
      <c r="AK203" s="106">
        <v>0</v>
      </c>
      <c r="AL203" s="106">
        <v>1059</v>
      </c>
      <c r="AM203" s="106">
        <v>0</v>
      </c>
      <c r="AN203" s="106">
        <v>15.405687856192344</v>
      </c>
      <c r="AO203" s="106">
        <v>1184</v>
      </c>
      <c r="AP203" s="106">
        <v>0</v>
      </c>
      <c r="AQ203" s="106">
        <v>0</v>
      </c>
      <c r="AR203" s="106">
        <v>272.35702709851921</v>
      </c>
      <c r="AS203" s="106">
        <v>446.35613173769525</v>
      </c>
      <c r="AT203" s="106">
        <v>389.73542850894592</v>
      </c>
      <c r="AU203" s="106">
        <v>900</v>
      </c>
      <c r="AV203" s="106">
        <v>0</v>
      </c>
      <c r="AW203" s="106">
        <v>921</v>
      </c>
      <c r="AX203" s="106">
        <v>1038.6493678920197</v>
      </c>
      <c r="AY203" s="106">
        <v>1267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598.21017094846195</v>
      </c>
      <c r="D209" s="124">
        <v>1116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1057.7758420663565</v>
      </c>
      <c r="F210" s="110">
        <v>874.93869120283273</v>
      </c>
      <c r="G210" s="110">
        <v>325.69906563837753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21.213951406676856</v>
      </c>
      <c r="G211" s="110">
        <v>817.30093436162247</v>
      </c>
      <c r="H211" s="110">
        <v>951</v>
      </c>
      <c r="I211" s="110">
        <v>882.7258198527436</v>
      </c>
      <c r="J211" s="110">
        <v>505.44260073542353</v>
      </c>
      <c r="K211" s="110">
        <v>577.10821734643127</v>
      </c>
      <c r="L211" s="110">
        <v>539.1143262824271</v>
      </c>
      <c r="M211" s="110">
        <v>522.4711283812901</v>
      </c>
      <c r="N211" s="110">
        <v>649.2592050446259</v>
      </c>
      <c r="O211" s="110">
        <v>707.57385444668421</v>
      </c>
      <c r="P211" s="110">
        <v>694.18147459941792</v>
      </c>
      <c r="Q211" s="110">
        <v>489.77952129372028</v>
      </c>
      <c r="R211" s="110">
        <v>367.33053689829848</v>
      </c>
      <c r="S211" s="110">
        <v>437.2238917217237</v>
      </c>
      <c r="T211" s="110">
        <v>615.84014267622638</v>
      </c>
      <c r="U211" s="110">
        <v>588.42391995325374</v>
      </c>
      <c r="V211" s="110">
        <v>621.38623249490661</v>
      </c>
      <c r="W211" s="110">
        <v>746.51371638121691</v>
      </c>
      <c r="X211" s="110">
        <v>864.68016113406691</v>
      </c>
      <c r="Y211" s="110">
        <v>789.24164613807477</v>
      </c>
      <c r="Z211" s="110">
        <v>603.25704324298283</v>
      </c>
      <c r="AA211" s="110">
        <v>414.57204820138861</v>
      </c>
      <c r="AB211" s="110">
        <v>583.55836664877233</v>
      </c>
      <c r="AC211" s="110">
        <v>457.29896340188259</v>
      </c>
      <c r="AD211" s="110">
        <v>599.72696222864226</v>
      </c>
      <c r="AE211" s="110">
        <v>503.57567505882986</v>
      </c>
      <c r="AF211" s="110">
        <v>659.55117249339537</v>
      </c>
      <c r="AG211" s="110">
        <v>723.58766143917455</v>
      </c>
      <c r="AH211" s="110">
        <v>731.86108951701499</v>
      </c>
      <c r="AI211" s="110">
        <v>804.08938887267072</v>
      </c>
      <c r="AJ211" s="110">
        <v>1015.6666122700669</v>
      </c>
      <c r="AK211" s="110">
        <v>1147.0649216386014</v>
      </c>
      <c r="AL211" s="110">
        <v>887.14077800822247</v>
      </c>
      <c r="AM211" s="110">
        <v>871.22560730165969</v>
      </c>
      <c r="AN211" s="110">
        <v>850.53509857444237</v>
      </c>
      <c r="AO211" s="110">
        <v>955.38545847642274</v>
      </c>
      <c r="AP211" s="110">
        <v>868.47162130399818</v>
      </c>
      <c r="AQ211" s="110">
        <v>913.24268976711687</v>
      </c>
      <c r="AR211" s="110">
        <v>1056.5213745744973</v>
      </c>
      <c r="AS211" s="110">
        <v>971.19592496139876</v>
      </c>
      <c r="AT211" s="110">
        <v>1042.6562404617325</v>
      </c>
      <c r="AU211" s="110">
        <v>829.33826846137777</v>
      </c>
      <c r="AV211" s="110">
        <v>813.63620387100707</v>
      </c>
      <c r="AW211" s="110">
        <v>765.64559795703872</v>
      </c>
      <c r="AX211" s="110">
        <v>785.24465550717298</v>
      </c>
      <c r="AY211" s="110">
        <v>838.79093565860558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11.274180147256358</v>
      </c>
      <c r="J212" s="110">
        <v>373.55739926457647</v>
      </c>
      <c r="K212" s="110">
        <v>414.89178265356873</v>
      </c>
      <c r="L212" s="110">
        <v>410.80978133783992</v>
      </c>
      <c r="M212" s="110">
        <v>457.52887161870996</v>
      </c>
      <c r="N212" s="110">
        <v>436.7407949553741</v>
      </c>
      <c r="O212" s="110">
        <v>384.42614555331579</v>
      </c>
      <c r="P212" s="110">
        <v>326.81852540058213</v>
      </c>
      <c r="Q212" s="110">
        <v>499.22047870627972</v>
      </c>
      <c r="R212" s="110">
        <v>462.66946310170152</v>
      </c>
      <c r="S212" s="110">
        <v>560.7761082782763</v>
      </c>
      <c r="T212" s="110">
        <v>415.15985732377368</v>
      </c>
      <c r="U212" s="110">
        <v>476.57608004674626</v>
      </c>
      <c r="V212" s="110">
        <v>365.61376750509339</v>
      </c>
      <c r="W212" s="110">
        <v>395.48628361878309</v>
      </c>
      <c r="X212" s="110">
        <v>247.31983886593309</v>
      </c>
      <c r="Y212" s="110">
        <v>346.75835386192523</v>
      </c>
      <c r="Z212" s="110">
        <v>295.74295675701717</v>
      </c>
      <c r="AA212" s="110">
        <v>438.42795179861139</v>
      </c>
      <c r="AB212" s="110">
        <v>444.44163335122767</v>
      </c>
      <c r="AC212" s="110">
        <v>513.70103659811741</v>
      </c>
      <c r="AD212" s="110">
        <v>491.27303777135774</v>
      </c>
      <c r="AE212" s="110">
        <v>424.42432494117014</v>
      </c>
      <c r="AF212" s="110">
        <v>490.44882750660457</v>
      </c>
      <c r="AG212" s="110">
        <v>371.4123385608255</v>
      </c>
      <c r="AH212" s="110">
        <v>333.13891048298507</v>
      </c>
      <c r="AI212" s="110">
        <v>318.91061112732933</v>
      </c>
      <c r="AJ212" s="110">
        <v>285.33338772993301</v>
      </c>
      <c r="AK212" s="110">
        <v>159.93507836139864</v>
      </c>
      <c r="AL212" s="110">
        <v>240.85922199177759</v>
      </c>
      <c r="AM212" s="110">
        <v>242.77439269834025</v>
      </c>
      <c r="AN212" s="110">
        <v>245.4649014255576</v>
      </c>
      <c r="AO212" s="110">
        <v>143.61454152357729</v>
      </c>
      <c r="AP212" s="110">
        <v>219.52837869600179</v>
      </c>
      <c r="AQ212" s="110">
        <v>273.75731023288307</v>
      </c>
      <c r="AR212" s="110">
        <v>132.47862542550274</v>
      </c>
      <c r="AS212" s="110">
        <v>198.80407503860127</v>
      </c>
      <c r="AT212" s="110">
        <v>186.34375953826751</v>
      </c>
      <c r="AU212" s="110">
        <v>143.66173153862221</v>
      </c>
      <c r="AV212" s="110">
        <v>262.36379612899293</v>
      </c>
      <c r="AW212" s="110">
        <v>258.35440204296128</v>
      </c>
      <c r="AX212" s="110">
        <v>309.75534449282702</v>
      </c>
      <c r="AY212" s="110">
        <v>287.20906434139448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1314743.5295603035</v>
      </c>
      <c r="E259" s="124">
        <f t="shared" ref="E259:AX259" si="5">F$14*$B$259</f>
        <v>1873736.1797301488</v>
      </c>
      <c r="F259" s="124">
        <f t="shared" si="5"/>
        <v>2216046.2076955615</v>
      </c>
      <c r="G259" s="124">
        <f t="shared" si="5"/>
        <v>2905450.3582477937</v>
      </c>
      <c r="H259" s="124">
        <f t="shared" si="5"/>
        <v>2941550.4344399627</v>
      </c>
      <c r="I259" s="124">
        <f t="shared" si="5"/>
        <v>3061303.6118390402</v>
      </c>
      <c r="J259" s="124">
        <f t="shared" si="5"/>
        <v>3138012.4538626894</v>
      </c>
      <c r="K259" s="124">
        <f t="shared" si="5"/>
        <v>3267096.877341954</v>
      </c>
      <c r="L259" s="124">
        <f t="shared" si="5"/>
        <v>3082945.5819390677</v>
      </c>
      <c r="M259" s="124">
        <f t="shared" si="5"/>
        <v>3319053.0676721688</v>
      </c>
      <c r="N259" s="124">
        <f t="shared" si="5"/>
        <v>3045739.2761022206</v>
      </c>
      <c r="O259" s="124">
        <f t="shared" si="5"/>
        <v>3186565.2295138771</v>
      </c>
      <c r="P259" s="124">
        <f t="shared" si="5"/>
        <v>3264270.2060050075</v>
      </c>
      <c r="Q259" s="124">
        <f t="shared" si="5"/>
        <v>3200442.2402534466</v>
      </c>
      <c r="R259" s="124">
        <f t="shared" si="5"/>
        <v>3260740.7011424084</v>
      </c>
      <c r="S259" s="124">
        <f t="shared" si="5"/>
        <v>3334199.7718530693</v>
      </c>
      <c r="T259" s="124">
        <f t="shared" si="5"/>
        <v>3282068.2879184103</v>
      </c>
      <c r="U259" s="124">
        <f t="shared" si="5"/>
        <v>3060208.1933159917</v>
      </c>
      <c r="V259" s="124">
        <f t="shared" si="5"/>
        <v>3171026.4487149273</v>
      </c>
      <c r="W259" s="124">
        <f t="shared" si="5"/>
        <v>3141925.3210035884</v>
      </c>
      <c r="X259" s="124">
        <f t="shared" si="5"/>
        <v>3233252.381645754</v>
      </c>
      <c r="Y259" s="124">
        <f t="shared" si="5"/>
        <v>3030056.1398342173</v>
      </c>
      <c r="Z259" s="124">
        <f t="shared" si="5"/>
        <v>3164051.8346142345</v>
      </c>
      <c r="AA259" s="124">
        <f t="shared" si="5"/>
        <v>3333007.8094765749</v>
      </c>
      <c r="AB259" s="124">
        <f t="shared" si="5"/>
        <v>3318877.98176048</v>
      </c>
      <c r="AC259" s="124">
        <f t="shared" si="5"/>
        <v>3286033.190331798</v>
      </c>
      <c r="AD259" s="124">
        <f t="shared" si="5"/>
        <v>3251138.8453576611</v>
      </c>
      <c r="AE259" s="124">
        <f t="shared" si="5"/>
        <v>3278308.1805821722</v>
      </c>
      <c r="AF259" s="124">
        <f t="shared" si="5"/>
        <v>3316491.0070581958</v>
      </c>
      <c r="AG259" s="124">
        <f t="shared" si="5"/>
        <v>3222732.4909735275</v>
      </c>
      <c r="AH259" s="124">
        <f t="shared" si="5"/>
        <v>3209724.4291514768</v>
      </c>
      <c r="AI259" s="124">
        <f t="shared" si="5"/>
        <v>3058167.3257469432</v>
      </c>
      <c r="AJ259" s="124">
        <f t="shared" si="5"/>
        <v>3035251.5873128246</v>
      </c>
      <c r="AK259" s="124">
        <f t="shared" si="5"/>
        <v>3268163.1423183535</v>
      </c>
      <c r="AL259" s="124">
        <f t="shared" si="5"/>
        <v>3021942.2431342332</v>
      </c>
      <c r="AM259" s="124">
        <f t="shared" si="5"/>
        <v>3167176.8705544611</v>
      </c>
      <c r="AN259" s="124">
        <f t="shared" si="5"/>
        <v>3123346.0291044661</v>
      </c>
      <c r="AO259" s="124">
        <f t="shared" si="5"/>
        <v>2997925.338229673</v>
      </c>
      <c r="AP259" s="124">
        <f t="shared" si="5"/>
        <v>3210466.7678082194</v>
      </c>
      <c r="AQ259" s="124">
        <f t="shared" si="5"/>
        <v>3204288.5013705827</v>
      </c>
      <c r="AR259" s="124">
        <f t="shared" si="5"/>
        <v>3176008.684670344</v>
      </c>
      <c r="AS259" s="124">
        <f t="shared" si="5"/>
        <v>3139709.1150579317</v>
      </c>
      <c r="AT259" s="124">
        <f t="shared" si="5"/>
        <v>3165539.9124991591</v>
      </c>
      <c r="AU259" s="124">
        <f t="shared" si="5"/>
        <v>2928399.5957577941</v>
      </c>
      <c r="AV259" s="124">
        <f t="shared" si="5"/>
        <v>3200963.6075991625</v>
      </c>
      <c r="AW259" s="124">
        <f t="shared" si="5"/>
        <v>2970489.4767239871</v>
      </c>
      <c r="AX259" s="124">
        <f t="shared" si="5"/>
        <v>3112326.9058483886</v>
      </c>
      <c r="AY259" s="124">
        <f>AZ$14*$B$259</f>
        <v>3121845.6432805341</v>
      </c>
      <c r="AZ259" s="139">
        <f>SUM($D259:$AY259)</f>
        <v>147612809.01595479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1320463.8654449044</v>
      </c>
      <c r="E260" s="125">
        <f t="shared" ref="E260:AY260" si="6">(E$175-E$176+E$177-E$178+E$179-E$180+E$181-E$182)*$B$260</f>
        <v>1584456.6710655992</v>
      </c>
      <c r="F260" s="125">
        <f t="shared" si="6"/>
        <v>1873685.7334399866</v>
      </c>
      <c r="G260" s="125">
        <f t="shared" si="6"/>
        <v>1987804.5823155884</v>
      </c>
      <c r="H260" s="125">
        <f t="shared" si="6"/>
        <v>1994552.2675901577</v>
      </c>
      <c r="I260" s="125">
        <f t="shared" si="6"/>
        <v>1987638.1281379345</v>
      </c>
      <c r="J260" s="125">
        <f t="shared" si="6"/>
        <v>2013317.311951136</v>
      </c>
      <c r="K260" s="125">
        <f t="shared" si="6"/>
        <v>2003261.8267068963</v>
      </c>
      <c r="L260" s="125">
        <f t="shared" si="6"/>
        <v>2058653.6550087337</v>
      </c>
      <c r="M260" s="125">
        <f t="shared" si="6"/>
        <v>2041905.870676415</v>
      </c>
      <c r="N260" s="125">
        <f t="shared" si="6"/>
        <v>2111420.430073522</v>
      </c>
      <c r="O260" s="125">
        <f t="shared" si="6"/>
        <v>2065127.561628523</v>
      </c>
      <c r="P260" s="125">
        <f t="shared" si="6"/>
        <v>2065262.7502149222</v>
      </c>
      <c r="Q260" s="125">
        <f t="shared" si="6"/>
        <v>2128464.3899085601</v>
      </c>
      <c r="R260" s="125">
        <f t="shared" si="6"/>
        <v>2059048.5506637781</v>
      </c>
      <c r="S260" s="125">
        <f t="shared" si="6"/>
        <v>2024727.7133674086</v>
      </c>
      <c r="T260" s="125">
        <f t="shared" si="6"/>
        <v>2064399.8503459929</v>
      </c>
      <c r="U260" s="125">
        <f t="shared" si="6"/>
        <v>2162212.8395778714</v>
      </c>
      <c r="V260" s="125">
        <f t="shared" si="6"/>
        <v>2082085.723255371</v>
      </c>
      <c r="W260" s="125">
        <f t="shared" si="6"/>
        <v>2073281.1181274799</v>
      </c>
      <c r="X260" s="125">
        <f t="shared" si="6"/>
        <v>2046405.9340019301</v>
      </c>
      <c r="Y260" s="125">
        <f t="shared" si="6"/>
        <v>2120221.3867696631</v>
      </c>
      <c r="Z260" s="125">
        <f t="shared" si="6"/>
        <v>2075626.1208066558</v>
      </c>
      <c r="AA260" s="125">
        <f t="shared" si="6"/>
        <v>2061257.7406637007</v>
      </c>
      <c r="AB260" s="125">
        <f t="shared" si="6"/>
        <v>2017802.0324528785</v>
      </c>
      <c r="AC260" s="125">
        <f t="shared" si="6"/>
        <v>2057263.773588602</v>
      </c>
      <c r="AD260" s="125">
        <f t="shared" si="6"/>
        <v>2053648.6970633143</v>
      </c>
      <c r="AE260" s="125">
        <f t="shared" si="6"/>
        <v>2066668.963142687</v>
      </c>
      <c r="AF260" s="125">
        <f t="shared" si="6"/>
        <v>2053936.1361345898</v>
      </c>
      <c r="AG260" s="125">
        <f t="shared" si="6"/>
        <v>2058866.7974525373</v>
      </c>
      <c r="AH260" s="125">
        <f t="shared" si="6"/>
        <v>2056741.366281291</v>
      </c>
      <c r="AI260" s="125">
        <f t="shared" si="6"/>
        <v>2151852.1371278199</v>
      </c>
      <c r="AJ260" s="125">
        <f t="shared" si="6"/>
        <v>2068760.0182874869</v>
      </c>
      <c r="AK260" s="125">
        <f t="shared" si="6"/>
        <v>2039775.0868399765</v>
      </c>
      <c r="AL260" s="125">
        <f t="shared" si="6"/>
        <v>2157202.6199728381</v>
      </c>
      <c r="AM260" s="125">
        <f t="shared" si="6"/>
        <v>2037265.2119488195</v>
      </c>
      <c r="AN260" s="125">
        <f t="shared" si="6"/>
        <v>2042751.1357749722</v>
      </c>
      <c r="AO260" s="125">
        <f t="shared" si="6"/>
        <v>2125995.8451113366</v>
      </c>
      <c r="AP260" s="125">
        <f t="shared" si="6"/>
        <v>2035369.2214330873</v>
      </c>
      <c r="AQ260" s="125">
        <f t="shared" si="6"/>
        <v>2026279.5229504076</v>
      </c>
      <c r="AR260" s="125">
        <f t="shared" si="6"/>
        <v>2041523.9219084205</v>
      </c>
      <c r="AS260" s="125">
        <f t="shared" si="6"/>
        <v>2064280.6970715753</v>
      </c>
      <c r="AT260" s="125">
        <f t="shared" si="6"/>
        <v>2054399.7489687181</v>
      </c>
      <c r="AU260" s="125">
        <f t="shared" si="6"/>
        <v>2193052.6404858478</v>
      </c>
      <c r="AV260" s="125">
        <f t="shared" si="6"/>
        <v>2025446.4362216159</v>
      </c>
      <c r="AW260" s="125">
        <f t="shared" si="6"/>
        <v>2142419.1242089132</v>
      </c>
      <c r="AX260" s="125">
        <f t="shared" si="6"/>
        <v>2058951.1297903131</v>
      </c>
      <c r="AY260" s="125">
        <f t="shared" si="6"/>
        <v>2106747.0119539751</v>
      </c>
      <c r="AZ260" s="141">
        <f>SUM($D260:$AY260)</f>
        <v>97742281.297914773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15</v>
      </c>
      <c r="E6" s="100">
        <v>8676</v>
      </c>
      <c r="F6" s="100">
        <v>16</v>
      </c>
      <c r="G6" s="100">
        <v>9254.4</v>
      </c>
      <c r="H6" s="100">
        <v>22</v>
      </c>
      <c r="I6" s="100">
        <v>12724.8</v>
      </c>
      <c r="J6" s="100">
        <v>12</v>
      </c>
      <c r="K6" s="100">
        <v>6940.7999999999993</v>
      </c>
      <c r="L6" s="100">
        <v>13</v>
      </c>
      <c r="M6" s="100">
        <v>7519.2</v>
      </c>
      <c r="N6" s="100">
        <v>19</v>
      </c>
      <c r="O6" s="100">
        <v>10989.6</v>
      </c>
      <c r="P6" s="100">
        <v>14</v>
      </c>
      <c r="Q6" s="100">
        <v>8097.5999999999995</v>
      </c>
      <c r="R6" s="100">
        <v>22</v>
      </c>
      <c r="S6" s="100">
        <v>12724.8</v>
      </c>
      <c r="T6" s="100">
        <v>16</v>
      </c>
      <c r="U6" s="100">
        <v>9254.4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</row>
    <row r="7" spans="1:99">
      <c r="C7" s="99" t="s">
        <v>173</v>
      </c>
      <c r="D7" s="100">
        <v>15</v>
      </c>
      <c r="E7" s="100">
        <v>11826</v>
      </c>
      <c r="F7" s="100">
        <v>15</v>
      </c>
      <c r="G7" s="100">
        <v>11826</v>
      </c>
      <c r="H7" s="100">
        <v>20</v>
      </c>
      <c r="I7" s="100">
        <v>15768</v>
      </c>
      <c r="J7" s="100">
        <v>12</v>
      </c>
      <c r="K7" s="100">
        <v>9460.7999999999993</v>
      </c>
      <c r="L7" s="100">
        <v>13</v>
      </c>
      <c r="M7" s="100">
        <v>10249.199999999999</v>
      </c>
      <c r="N7" s="100">
        <v>20</v>
      </c>
      <c r="O7" s="100">
        <v>15768</v>
      </c>
      <c r="P7" s="100">
        <v>13</v>
      </c>
      <c r="Q7" s="100">
        <v>10249.199999999999</v>
      </c>
      <c r="R7" s="100">
        <v>23</v>
      </c>
      <c r="S7" s="100">
        <v>18133.2</v>
      </c>
      <c r="T7" s="100">
        <v>17</v>
      </c>
      <c r="U7" s="100">
        <v>13402.8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</row>
    <row r="8" spans="1:99">
      <c r="C8" s="99" t="s">
        <v>174</v>
      </c>
      <c r="D8" s="100">
        <v>18</v>
      </c>
      <c r="E8" s="100">
        <v>5572.7999999999993</v>
      </c>
      <c r="F8" s="100">
        <v>17</v>
      </c>
      <c r="G8" s="100">
        <v>5263.2</v>
      </c>
      <c r="H8" s="100">
        <v>21</v>
      </c>
      <c r="I8" s="100">
        <v>6501.5999999999995</v>
      </c>
      <c r="J8" s="100">
        <v>15</v>
      </c>
      <c r="K8" s="100">
        <v>4643.9999999999991</v>
      </c>
      <c r="L8" s="100">
        <v>12</v>
      </c>
      <c r="M8" s="100">
        <v>3715.2</v>
      </c>
      <c r="N8" s="100">
        <v>23</v>
      </c>
      <c r="O8" s="100">
        <v>7120.7999999999993</v>
      </c>
      <c r="P8" s="100">
        <v>15</v>
      </c>
      <c r="Q8" s="100">
        <v>4643.9999999999991</v>
      </c>
      <c r="R8" s="100">
        <v>22</v>
      </c>
      <c r="S8" s="100">
        <v>6811.1999999999989</v>
      </c>
      <c r="T8" s="100">
        <v>16</v>
      </c>
      <c r="U8" s="100">
        <v>4953.5999999999995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</row>
    <row r="9" spans="1:99">
      <c r="C9" s="99" t="s">
        <v>175</v>
      </c>
      <c r="D9" s="100">
        <v>15</v>
      </c>
      <c r="E9" s="100">
        <v>10530</v>
      </c>
      <c r="F9" s="100">
        <v>14</v>
      </c>
      <c r="G9" s="100">
        <v>9828</v>
      </c>
      <c r="H9" s="100">
        <v>23</v>
      </c>
      <c r="I9" s="100">
        <v>16146</v>
      </c>
      <c r="J9" s="100">
        <v>13</v>
      </c>
      <c r="K9" s="100">
        <v>9126</v>
      </c>
      <c r="L9" s="100">
        <v>11</v>
      </c>
      <c r="M9" s="100">
        <v>7722</v>
      </c>
      <c r="N9" s="100">
        <v>22</v>
      </c>
      <c r="O9" s="100">
        <v>15444</v>
      </c>
      <c r="P9" s="100">
        <v>14</v>
      </c>
      <c r="Q9" s="100">
        <v>9828</v>
      </c>
      <c r="R9" s="100">
        <v>20</v>
      </c>
      <c r="S9" s="100">
        <v>14040</v>
      </c>
      <c r="T9" s="100">
        <v>17</v>
      </c>
      <c r="U9" s="100">
        <v>11934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</row>
    <row r="10" spans="1:99">
      <c r="C10" s="99" t="s">
        <v>176</v>
      </c>
      <c r="D10" s="100">
        <v>16</v>
      </c>
      <c r="E10" s="100">
        <v>8716.7999999999993</v>
      </c>
      <c r="F10" s="100">
        <v>13</v>
      </c>
      <c r="G10" s="100">
        <v>7082.4</v>
      </c>
      <c r="H10" s="100">
        <v>22</v>
      </c>
      <c r="I10" s="100">
        <v>11985.599999999999</v>
      </c>
      <c r="J10" s="100">
        <v>12</v>
      </c>
      <c r="K10" s="100">
        <v>6537.5999999999995</v>
      </c>
      <c r="L10" s="100">
        <v>11</v>
      </c>
      <c r="M10" s="100">
        <v>5992.7999999999993</v>
      </c>
      <c r="N10" s="100">
        <v>20</v>
      </c>
      <c r="O10" s="100">
        <v>10896</v>
      </c>
      <c r="P10" s="100">
        <v>13</v>
      </c>
      <c r="Q10" s="100">
        <v>7082.4</v>
      </c>
      <c r="R10" s="100">
        <v>24</v>
      </c>
      <c r="S10" s="100">
        <v>13075.199999999999</v>
      </c>
      <c r="T10" s="100">
        <v>19</v>
      </c>
      <c r="U10" s="100">
        <v>10351.199999999999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</row>
    <row r="11" spans="1:99">
      <c r="C11" s="99" t="s">
        <v>177</v>
      </c>
      <c r="D11" s="100">
        <v>18</v>
      </c>
      <c r="E11" s="100">
        <v>9590.4</v>
      </c>
      <c r="F11" s="100">
        <v>16</v>
      </c>
      <c r="G11" s="100">
        <v>8524.7999999999993</v>
      </c>
      <c r="H11" s="100">
        <v>24</v>
      </c>
      <c r="I11" s="100">
        <v>12787.199999999999</v>
      </c>
      <c r="J11" s="100">
        <v>12</v>
      </c>
      <c r="K11" s="100">
        <v>6393.5999999999995</v>
      </c>
      <c r="L11" s="100">
        <v>11</v>
      </c>
      <c r="M11" s="100">
        <v>5860.7999999999993</v>
      </c>
      <c r="N11" s="100">
        <v>21</v>
      </c>
      <c r="O11" s="100">
        <v>11188.8</v>
      </c>
      <c r="P11" s="100">
        <v>14</v>
      </c>
      <c r="Q11" s="100">
        <v>7459.1999999999989</v>
      </c>
      <c r="R11" s="100">
        <v>22</v>
      </c>
      <c r="S11" s="100">
        <v>11721.599999999999</v>
      </c>
      <c r="T11" s="100">
        <v>18</v>
      </c>
      <c r="U11" s="100">
        <v>9590.4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</row>
    <row r="12" spans="1:99">
      <c r="C12" s="99" t="s">
        <v>178</v>
      </c>
      <c r="D12" s="100">
        <v>17</v>
      </c>
      <c r="E12" s="100">
        <v>9567.5999999999985</v>
      </c>
      <c r="F12" s="100">
        <v>14</v>
      </c>
      <c r="G12" s="100">
        <v>7879.1999999999989</v>
      </c>
      <c r="H12" s="100">
        <v>23</v>
      </c>
      <c r="I12" s="100">
        <v>12944.4</v>
      </c>
      <c r="J12" s="100">
        <v>12</v>
      </c>
      <c r="K12" s="100">
        <v>6753.5999999999995</v>
      </c>
      <c r="L12" s="100">
        <v>11</v>
      </c>
      <c r="M12" s="100">
        <v>6190.7999999999993</v>
      </c>
      <c r="N12" s="100">
        <v>19</v>
      </c>
      <c r="O12" s="100">
        <v>10693.199999999999</v>
      </c>
      <c r="P12" s="100">
        <v>14</v>
      </c>
      <c r="Q12" s="100">
        <v>7879.1999999999989</v>
      </c>
      <c r="R12" s="100">
        <v>20</v>
      </c>
      <c r="S12" s="100">
        <v>11256</v>
      </c>
      <c r="T12" s="100">
        <v>16</v>
      </c>
      <c r="U12" s="100">
        <v>9004.7999999999993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</row>
    <row r="13" spans="1:99">
      <c r="C13" s="99" t="s">
        <v>179</v>
      </c>
      <c r="D13" s="100">
        <v>16</v>
      </c>
      <c r="E13" s="100">
        <v>1363.2</v>
      </c>
      <c r="F13" s="100">
        <v>14</v>
      </c>
      <c r="G13" s="100">
        <v>1192.8</v>
      </c>
      <c r="H13" s="100">
        <v>25</v>
      </c>
      <c r="I13" s="100">
        <v>2130</v>
      </c>
      <c r="J13" s="100">
        <v>16</v>
      </c>
      <c r="K13" s="100">
        <v>1363.2</v>
      </c>
      <c r="L13" s="100">
        <v>12</v>
      </c>
      <c r="M13" s="100">
        <v>1022.4000000000001</v>
      </c>
      <c r="N13" s="100">
        <v>23</v>
      </c>
      <c r="O13" s="100">
        <v>1959.6000000000001</v>
      </c>
      <c r="P13" s="100">
        <v>15</v>
      </c>
      <c r="Q13" s="100">
        <v>1278</v>
      </c>
      <c r="R13" s="100">
        <v>23</v>
      </c>
      <c r="S13" s="100">
        <v>1959.6000000000001</v>
      </c>
      <c r="T13" s="100">
        <v>19</v>
      </c>
      <c r="U13" s="100">
        <v>1618.8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</row>
    <row r="14" spans="1:99">
      <c r="C14" s="99" t="s">
        <v>180</v>
      </c>
      <c r="D14" s="100">
        <v>16</v>
      </c>
      <c r="E14" s="100">
        <v>7814.4</v>
      </c>
      <c r="F14" s="100">
        <v>15</v>
      </c>
      <c r="G14" s="100">
        <v>7326</v>
      </c>
      <c r="H14" s="100">
        <v>20</v>
      </c>
      <c r="I14" s="100">
        <v>9768</v>
      </c>
      <c r="J14" s="100">
        <v>12</v>
      </c>
      <c r="K14" s="100">
        <v>5860.7999999999993</v>
      </c>
      <c r="L14" s="100">
        <v>11</v>
      </c>
      <c r="M14" s="100">
        <v>5372.4</v>
      </c>
      <c r="N14" s="100">
        <v>19</v>
      </c>
      <c r="O14" s="100">
        <v>9279.6</v>
      </c>
      <c r="P14" s="100">
        <v>13</v>
      </c>
      <c r="Q14" s="100">
        <v>6349.2</v>
      </c>
      <c r="R14" s="100">
        <v>20</v>
      </c>
      <c r="S14" s="100">
        <v>9768</v>
      </c>
      <c r="T14" s="100">
        <v>17</v>
      </c>
      <c r="U14" s="100">
        <v>8302.7999999999993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</row>
    <row r="15" spans="1:99">
      <c r="C15" s="99" t="s">
        <v>181</v>
      </c>
      <c r="D15" s="100">
        <v>17</v>
      </c>
      <c r="E15" s="100">
        <v>12974.4</v>
      </c>
      <c r="F15" s="100">
        <v>15</v>
      </c>
      <c r="G15" s="100">
        <v>11447.999999999998</v>
      </c>
      <c r="H15" s="100">
        <v>21</v>
      </c>
      <c r="I15" s="100">
        <v>16027.199999999999</v>
      </c>
      <c r="J15" s="100">
        <v>12</v>
      </c>
      <c r="K15" s="100">
        <v>9158.4</v>
      </c>
      <c r="L15" s="100">
        <v>12</v>
      </c>
      <c r="M15" s="100">
        <v>9158.4</v>
      </c>
      <c r="N15" s="100">
        <v>19</v>
      </c>
      <c r="O15" s="100">
        <v>14500.8</v>
      </c>
      <c r="P15" s="100">
        <v>14</v>
      </c>
      <c r="Q15" s="100">
        <v>10684.8</v>
      </c>
      <c r="R15" s="100">
        <v>19</v>
      </c>
      <c r="S15" s="100">
        <v>14500.8</v>
      </c>
      <c r="T15" s="100">
        <v>16</v>
      </c>
      <c r="U15" s="100">
        <v>12211.199999999999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</row>
    <row r="16" spans="1:99">
      <c r="C16" s="99" t="s">
        <v>182</v>
      </c>
      <c r="D16" s="100">
        <v>16</v>
      </c>
      <c r="E16" s="100">
        <v>5452.8</v>
      </c>
      <c r="F16" s="100">
        <v>17</v>
      </c>
      <c r="G16" s="100">
        <v>5793.6</v>
      </c>
      <c r="H16" s="100">
        <v>22</v>
      </c>
      <c r="I16" s="100">
        <v>7497.6</v>
      </c>
      <c r="J16" s="100">
        <v>14</v>
      </c>
      <c r="K16" s="100">
        <v>4771.2</v>
      </c>
      <c r="L16" s="100">
        <v>12</v>
      </c>
      <c r="M16" s="100">
        <v>4089.6000000000004</v>
      </c>
      <c r="N16" s="100">
        <v>23</v>
      </c>
      <c r="O16" s="100">
        <v>7838.4000000000005</v>
      </c>
      <c r="P16" s="100">
        <v>15</v>
      </c>
      <c r="Q16" s="100">
        <v>5112</v>
      </c>
      <c r="R16" s="100">
        <v>24</v>
      </c>
      <c r="S16" s="100">
        <v>8179.2000000000007</v>
      </c>
      <c r="T16" s="100">
        <v>16</v>
      </c>
      <c r="U16" s="100">
        <v>5452.8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</row>
    <row r="17" spans="2:99">
      <c r="C17" s="99" t="s">
        <v>183</v>
      </c>
      <c r="D17" s="100">
        <v>16</v>
      </c>
      <c r="E17" s="100">
        <v>6758.4</v>
      </c>
      <c r="F17" s="100">
        <v>15</v>
      </c>
      <c r="G17" s="100">
        <v>6336</v>
      </c>
      <c r="H17" s="100">
        <v>21</v>
      </c>
      <c r="I17" s="100">
        <v>8870.4</v>
      </c>
      <c r="J17" s="100">
        <v>14</v>
      </c>
      <c r="K17" s="100">
        <v>5913.5999999999995</v>
      </c>
      <c r="L17" s="100">
        <v>11</v>
      </c>
      <c r="M17" s="100">
        <v>4646.3999999999996</v>
      </c>
      <c r="N17" s="100">
        <v>22</v>
      </c>
      <c r="O17" s="100">
        <v>9292.7999999999993</v>
      </c>
      <c r="P17" s="100">
        <v>14</v>
      </c>
      <c r="Q17" s="100">
        <v>5913.5999999999995</v>
      </c>
      <c r="R17" s="100">
        <v>23</v>
      </c>
      <c r="S17" s="100">
        <v>9715.1999999999989</v>
      </c>
      <c r="T17" s="100">
        <v>16</v>
      </c>
      <c r="U17" s="100">
        <v>6758.4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</row>
    <row r="18" spans="2:99">
      <c r="C18" s="99" t="s">
        <v>184</v>
      </c>
      <c r="D18" s="100">
        <v>17</v>
      </c>
      <c r="E18" s="100">
        <v>11097.599999999999</v>
      </c>
      <c r="F18" s="100">
        <v>15</v>
      </c>
      <c r="G18" s="100">
        <v>9792</v>
      </c>
      <c r="H18" s="100">
        <v>21</v>
      </c>
      <c r="I18" s="100">
        <v>13708.8</v>
      </c>
      <c r="J18" s="100">
        <v>14</v>
      </c>
      <c r="K18" s="100">
        <v>9139.1999999999989</v>
      </c>
      <c r="L18" s="100">
        <v>11</v>
      </c>
      <c r="M18" s="100">
        <v>7180.7999999999993</v>
      </c>
      <c r="N18" s="100">
        <v>19</v>
      </c>
      <c r="O18" s="100">
        <v>12403.199999999999</v>
      </c>
      <c r="P18" s="100">
        <v>14</v>
      </c>
      <c r="Q18" s="100">
        <v>9139.1999999999989</v>
      </c>
      <c r="R18" s="100">
        <v>21</v>
      </c>
      <c r="S18" s="100">
        <v>13708.8</v>
      </c>
      <c r="T18" s="100">
        <v>18</v>
      </c>
      <c r="U18" s="100">
        <v>11750.4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</row>
    <row r="19" spans="2:99">
      <c r="C19" s="99" t="s">
        <v>185</v>
      </c>
      <c r="D19" s="100">
        <v>16</v>
      </c>
      <c r="E19" s="100">
        <v>5280</v>
      </c>
      <c r="F19" s="100">
        <v>15</v>
      </c>
      <c r="G19" s="100">
        <v>4950</v>
      </c>
      <c r="H19" s="100">
        <v>21</v>
      </c>
      <c r="I19" s="100">
        <v>6930</v>
      </c>
      <c r="J19" s="100">
        <v>14</v>
      </c>
      <c r="K19" s="100">
        <v>4620</v>
      </c>
      <c r="L19" s="100">
        <v>11</v>
      </c>
      <c r="M19" s="100">
        <v>3630</v>
      </c>
      <c r="N19" s="100">
        <v>23</v>
      </c>
      <c r="O19" s="100">
        <v>7590</v>
      </c>
      <c r="P19" s="100">
        <v>15</v>
      </c>
      <c r="Q19" s="100">
        <v>4950</v>
      </c>
      <c r="R19" s="100">
        <v>24</v>
      </c>
      <c r="S19" s="100">
        <v>7920</v>
      </c>
      <c r="T19" s="100">
        <v>18</v>
      </c>
      <c r="U19" s="100">
        <v>5940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</row>
    <row r="20" spans="2:99">
      <c r="B20" s="99" t="s">
        <v>127</v>
      </c>
      <c r="C20" s="99" t="s">
        <v>186</v>
      </c>
      <c r="D20" s="100">
        <v>25</v>
      </c>
      <c r="E20" s="100">
        <v>7170</v>
      </c>
      <c r="F20" s="100">
        <v>25</v>
      </c>
      <c r="G20" s="100">
        <v>7170</v>
      </c>
      <c r="H20" s="100">
        <v>27</v>
      </c>
      <c r="I20" s="100">
        <v>7743.6</v>
      </c>
      <c r="J20" s="100">
        <v>27</v>
      </c>
      <c r="K20" s="100">
        <v>7743.6</v>
      </c>
      <c r="L20" s="100">
        <v>19</v>
      </c>
      <c r="M20" s="100">
        <v>5449.2</v>
      </c>
      <c r="N20" s="100">
        <v>30</v>
      </c>
      <c r="O20" s="100">
        <v>8604</v>
      </c>
      <c r="P20" s="100">
        <v>17</v>
      </c>
      <c r="Q20" s="100">
        <v>4875.6000000000004</v>
      </c>
      <c r="R20" s="100">
        <v>26</v>
      </c>
      <c r="S20" s="100">
        <v>7456.8</v>
      </c>
      <c r="T20" s="100">
        <v>23</v>
      </c>
      <c r="U20" s="100">
        <v>6596.4000000000005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</row>
    <row r="21" spans="2:99">
      <c r="C21" s="99" t="s">
        <v>187</v>
      </c>
      <c r="D21" s="100">
        <v>25</v>
      </c>
      <c r="E21" s="100">
        <v>1560</v>
      </c>
      <c r="F21" s="100">
        <v>29</v>
      </c>
      <c r="G21" s="100">
        <v>1809.6</v>
      </c>
      <c r="H21" s="100">
        <v>29</v>
      </c>
      <c r="I21" s="100">
        <v>1809.6</v>
      </c>
      <c r="J21" s="100">
        <v>32</v>
      </c>
      <c r="K21" s="100">
        <v>1996.8</v>
      </c>
      <c r="L21" s="100">
        <v>19</v>
      </c>
      <c r="M21" s="100">
        <v>1185.5999999999999</v>
      </c>
      <c r="N21" s="100">
        <v>26</v>
      </c>
      <c r="O21" s="100">
        <v>1622.3999999999999</v>
      </c>
      <c r="P21" s="100">
        <v>17</v>
      </c>
      <c r="Q21" s="100">
        <v>1060.8</v>
      </c>
      <c r="R21" s="100">
        <v>28</v>
      </c>
      <c r="S21" s="100">
        <v>1747.2</v>
      </c>
      <c r="T21" s="100">
        <v>22</v>
      </c>
      <c r="U21" s="100">
        <v>1372.8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</row>
    <row r="22" spans="2:99">
      <c r="C22" s="99" t="s">
        <v>188</v>
      </c>
      <c r="D22" s="100">
        <v>24</v>
      </c>
      <c r="E22" s="100">
        <v>4492.7999999999993</v>
      </c>
      <c r="F22" s="100">
        <v>26</v>
      </c>
      <c r="G22" s="100">
        <v>4867.2</v>
      </c>
      <c r="H22" s="100">
        <v>25</v>
      </c>
      <c r="I22" s="100">
        <v>4680</v>
      </c>
      <c r="J22" s="100">
        <v>28</v>
      </c>
      <c r="K22" s="100">
        <v>5241.5999999999995</v>
      </c>
      <c r="L22" s="100">
        <v>20</v>
      </c>
      <c r="M22" s="100">
        <v>3744</v>
      </c>
      <c r="N22" s="100">
        <v>30</v>
      </c>
      <c r="O22" s="100">
        <v>5616</v>
      </c>
      <c r="P22" s="100">
        <v>20</v>
      </c>
      <c r="Q22" s="100">
        <v>3744</v>
      </c>
      <c r="R22" s="100">
        <v>28</v>
      </c>
      <c r="S22" s="100">
        <v>5241.5999999999995</v>
      </c>
      <c r="T22" s="100">
        <v>21</v>
      </c>
      <c r="U22" s="100">
        <v>3931.2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</row>
    <row r="23" spans="2:99">
      <c r="C23" s="99" t="s">
        <v>189</v>
      </c>
      <c r="D23" s="100">
        <v>25</v>
      </c>
      <c r="E23" s="100">
        <v>7350</v>
      </c>
      <c r="F23" s="100">
        <v>28</v>
      </c>
      <c r="G23" s="100">
        <v>8232</v>
      </c>
      <c r="H23" s="100">
        <v>25</v>
      </c>
      <c r="I23" s="100">
        <v>7350</v>
      </c>
      <c r="J23" s="100">
        <v>31</v>
      </c>
      <c r="K23" s="100">
        <v>9114</v>
      </c>
      <c r="L23" s="100">
        <v>21</v>
      </c>
      <c r="M23" s="100">
        <v>6174</v>
      </c>
      <c r="N23" s="100">
        <v>29</v>
      </c>
      <c r="O23" s="100">
        <v>8526</v>
      </c>
      <c r="P23" s="100">
        <v>17</v>
      </c>
      <c r="Q23" s="100">
        <v>4998</v>
      </c>
      <c r="R23" s="100">
        <v>28</v>
      </c>
      <c r="S23" s="100">
        <v>8232</v>
      </c>
      <c r="T23" s="100">
        <v>24</v>
      </c>
      <c r="U23" s="100">
        <v>7056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</row>
    <row r="24" spans="2:99">
      <c r="C24" s="99" t="s">
        <v>190</v>
      </c>
      <c r="D24" s="100">
        <v>25</v>
      </c>
      <c r="E24" s="100">
        <v>9180</v>
      </c>
      <c r="F24" s="100">
        <v>28</v>
      </c>
      <c r="G24" s="100">
        <v>10281.6</v>
      </c>
      <c r="H24" s="100">
        <v>29</v>
      </c>
      <c r="I24" s="100">
        <v>10648.8</v>
      </c>
      <c r="J24" s="100">
        <v>30</v>
      </c>
      <c r="K24" s="100">
        <v>11016</v>
      </c>
      <c r="L24" s="100">
        <v>21</v>
      </c>
      <c r="M24" s="100">
        <v>7711.2</v>
      </c>
      <c r="N24" s="100">
        <v>29</v>
      </c>
      <c r="O24" s="100">
        <v>10648.8</v>
      </c>
      <c r="P24" s="100">
        <v>19</v>
      </c>
      <c r="Q24" s="100">
        <v>6976.8</v>
      </c>
      <c r="R24" s="100">
        <v>27</v>
      </c>
      <c r="S24" s="100">
        <v>9914.4</v>
      </c>
      <c r="T24" s="100">
        <v>21</v>
      </c>
      <c r="U24" s="100">
        <v>7711.2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</row>
    <row r="25" spans="2:99">
      <c r="C25" s="99" t="s">
        <v>191</v>
      </c>
      <c r="D25" s="100">
        <v>22</v>
      </c>
      <c r="E25" s="100">
        <v>11668.8</v>
      </c>
      <c r="F25" s="100">
        <v>29</v>
      </c>
      <c r="G25" s="100">
        <v>15381.599999999999</v>
      </c>
      <c r="H25" s="100">
        <v>24</v>
      </c>
      <c r="I25" s="100">
        <v>12729.599999999999</v>
      </c>
      <c r="J25" s="100">
        <v>30</v>
      </c>
      <c r="K25" s="100">
        <v>15912</v>
      </c>
      <c r="L25" s="100">
        <v>19</v>
      </c>
      <c r="M25" s="100">
        <v>10077.6</v>
      </c>
      <c r="N25" s="100">
        <v>28</v>
      </c>
      <c r="O25" s="100">
        <v>14851.199999999999</v>
      </c>
      <c r="P25" s="100">
        <v>16</v>
      </c>
      <c r="Q25" s="100">
        <v>8486.4</v>
      </c>
      <c r="R25" s="100">
        <v>26</v>
      </c>
      <c r="S25" s="100">
        <v>13790.4</v>
      </c>
      <c r="T25" s="100">
        <v>24</v>
      </c>
      <c r="U25" s="100">
        <v>12729.599999999999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</row>
    <row r="26" spans="2:99">
      <c r="C26" s="99" t="s">
        <v>192</v>
      </c>
      <c r="D26" s="100">
        <v>24</v>
      </c>
      <c r="E26" s="100">
        <v>11664</v>
      </c>
      <c r="F26" s="100">
        <v>26</v>
      </c>
      <c r="G26" s="100">
        <v>12636</v>
      </c>
      <c r="H26" s="100">
        <v>25</v>
      </c>
      <c r="I26" s="100">
        <v>12150</v>
      </c>
      <c r="J26" s="100">
        <v>27</v>
      </c>
      <c r="K26" s="100">
        <v>13122</v>
      </c>
      <c r="L26" s="100">
        <v>19</v>
      </c>
      <c r="M26" s="100">
        <v>9234</v>
      </c>
      <c r="N26" s="100">
        <v>29</v>
      </c>
      <c r="O26" s="100">
        <v>14094</v>
      </c>
      <c r="P26" s="100">
        <v>18</v>
      </c>
      <c r="Q26" s="100">
        <v>8748</v>
      </c>
      <c r="R26" s="100">
        <v>28</v>
      </c>
      <c r="S26" s="100">
        <v>13608</v>
      </c>
      <c r="T26" s="100">
        <v>25</v>
      </c>
      <c r="U26" s="100">
        <v>12150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</row>
    <row r="27" spans="2:99">
      <c r="C27" s="99" t="s">
        <v>193</v>
      </c>
      <c r="D27" s="100">
        <v>24</v>
      </c>
      <c r="E27" s="100">
        <v>10252.799999999999</v>
      </c>
      <c r="F27" s="100">
        <v>25</v>
      </c>
      <c r="G27" s="100">
        <v>10680</v>
      </c>
      <c r="H27" s="100">
        <v>24</v>
      </c>
      <c r="I27" s="100">
        <v>10252.799999999999</v>
      </c>
      <c r="J27" s="100">
        <v>31</v>
      </c>
      <c r="K27" s="100">
        <v>13243.199999999999</v>
      </c>
      <c r="L27" s="100">
        <v>21</v>
      </c>
      <c r="M27" s="100">
        <v>8971.1999999999989</v>
      </c>
      <c r="N27" s="100">
        <v>28</v>
      </c>
      <c r="O27" s="100">
        <v>11961.6</v>
      </c>
      <c r="P27" s="100">
        <v>17</v>
      </c>
      <c r="Q27" s="100">
        <v>7262.4</v>
      </c>
      <c r="R27" s="100">
        <v>25</v>
      </c>
      <c r="S27" s="100">
        <v>10680</v>
      </c>
      <c r="T27" s="100">
        <v>23</v>
      </c>
      <c r="U27" s="100">
        <v>9825.6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</row>
    <row r="28" spans="2:99">
      <c r="C28" s="99" t="s">
        <v>194</v>
      </c>
      <c r="D28" s="100">
        <v>22</v>
      </c>
      <c r="E28" s="100">
        <v>16236</v>
      </c>
      <c r="F28" s="100">
        <v>28</v>
      </c>
      <c r="G28" s="100">
        <v>20664</v>
      </c>
      <c r="H28" s="100">
        <v>25</v>
      </c>
      <c r="I28" s="100">
        <v>18450</v>
      </c>
      <c r="J28" s="100">
        <v>27</v>
      </c>
      <c r="K28" s="100">
        <v>19926</v>
      </c>
      <c r="L28" s="100">
        <v>21</v>
      </c>
      <c r="M28" s="100">
        <v>15498</v>
      </c>
      <c r="N28" s="100">
        <v>24</v>
      </c>
      <c r="O28" s="100">
        <v>17712</v>
      </c>
      <c r="P28" s="100">
        <v>17</v>
      </c>
      <c r="Q28" s="100">
        <v>12546</v>
      </c>
      <c r="R28" s="100">
        <v>26</v>
      </c>
      <c r="S28" s="100">
        <v>19188</v>
      </c>
      <c r="T28" s="100">
        <v>20</v>
      </c>
      <c r="U28" s="100">
        <v>14760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</row>
    <row r="29" spans="2:99">
      <c r="C29" s="99" t="s">
        <v>195</v>
      </c>
      <c r="D29" s="100">
        <v>25</v>
      </c>
      <c r="E29" s="100">
        <v>8460</v>
      </c>
      <c r="F29" s="100">
        <v>30</v>
      </c>
      <c r="G29" s="100">
        <v>10152</v>
      </c>
      <c r="H29" s="100">
        <v>28</v>
      </c>
      <c r="I29" s="100">
        <v>9475.1999999999989</v>
      </c>
      <c r="J29" s="100">
        <v>31</v>
      </c>
      <c r="K29" s="100">
        <v>10490.4</v>
      </c>
      <c r="L29" s="100">
        <v>21</v>
      </c>
      <c r="M29" s="100">
        <v>7106.4</v>
      </c>
      <c r="N29" s="100">
        <v>28</v>
      </c>
      <c r="O29" s="100">
        <v>9475.1999999999989</v>
      </c>
      <c r="P29" s="100">
        <v>17</v>
      </c>
      <c r="Q29" s="100">
        <v>5752.7999999999993</v>
      </c>
      <c r="R29" s="100">
        <v>27</v>
      </c>
      <c r="S29" s="100">
        <v>9136.7999999999993</v>
      </c>
      <c r="T29" s="100">
        <v>21</v>
      </c>
      <c r="U29" s="100">
        <v>7106.4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</row>
    <row r="30" spans="2:99">
      <c r="C30" s="99" t="s">
        <v>196</v>
      </c>
      <c r="D30" s="100">
        <v>23</v>
      </c>
      <c r="E30" s="100">
        <v>3201.6</v>
      </c>
      <c r="F30" s="100">
        <v>28</v>
      </c>
      <c r="G30" s="100">
        <v>3897.5999999999995</v>
      </c>
      <c r="H30" s="100">
        <v>26</v>
      </c>
      <c r="I30" s="100">
        <v>3619.2</v>
      </c>
      <c r="J30" s="100">
        <v>29</v>
      </c>
      <c r="K30" s="100">
        <v>4036.7999999999997</v>
      </c>
      <c r="L30" s="100">
        <v>21</v>
      </c>
      <c r="M30" s="100">
        <v>2923.2</v>
      </c>
      <c r="N30" s="100">
        <v>26</v>
      </c>
      <c r="O30" s="100">
        <v>3619.2</v>
      </c>
      <c r="P30" s="100">
        <v>19</v>
      </c>
      <c r="Q30" s="100">
        <v>2644.7999999999997</v>
      </c>
      <c r="R30" s="100">
        <v>28</v>
      </c>
      <c r="S30" s="100">
        <v>3897.5999999999995</v>
      </c>
      <c r="T30" s="100">
        <v>24</v>
      </c>
      <c r="U30" s="100">
        <v>3340.7999999999997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</row>
    <row r="31" spans="2:99">
      <c r="C31" s="99" t="s">
        <v>197</v>
      </c>
      <c r="D31" s="100">
        <v>24</v>
      </c>
      <c r="E31" s="100">
        <v>8179.2000000000007</v>
      </c>
      <c r="F31" s="100">
        <v>28</v>
      </c>
      <c r="G31" s="100">
        <v>9542.4</v>
      </c>
      <c r="H31" s="100">
        <v>28</v>
      </c>
      <c r="I31" s="100">
        <v>9542.4</v>
      </c>
      <c r="J31" s="100">
        <v>27</v>
      </c>
      <c r="K31" s="100">
        <v>9201.6</v>
      </c>
      <c r="L31" s="100">
        <v>20</v>
      </c>
      <c r="M31" s="100">
        <v>6816</v>
      </c>
      <c r="N31" s="100">
        <v>25</v>
      </c>
      <c r="O31" s="100">
        <v>8520</v>
      </c>
      <c r="P31" s="100">
        <v>19</v>
      </c>
      <c r="Q31" s="100">
        <v>6475.2</v>
      </c>
      <c r="R31" s="100">
        <v>27</v>
      </c>
      <c r="S31" s="100">
        <v>9201.6</v>
      </c>
      <c r="T31" s="100">
        <v>23</v>
      </c>
      <c r="U31" s="100">
        <v>7838.4000000000005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</row>
    <row r="32" spans="2:99">
      <c r="C32" s="99" t="s">
        <v>198</v>
      </c>
      <c r="D32" s="100">
        <v>24</v>
      </c>
      <c r="E32" s="100">
        <v>20160</v>
      </c>
      <c r="F32" s="100">
        <v>27</v>
      </c>
      <c r="G32" s="100">
        <v>22680</v>
      </c>
      <c r="H32" s="100">
        <v>23</v>
      </c>
      <c r="I32" s="100">
        <v>19320</v>
      </c>
      <c r="J32" s="100">
        <v>30</v>
      </c>
      <c r="K32" s="100">
        <v>25200</v>
      </c>
      <c r="L32" s="100">
        <v>19</v>
      </c>
      <c r="M32" s="100">
        <v>15960</v>
      </c>
      <c r="N32" s="100">
        <v>26</v>
      </c>
      <c r="O32" s="100">
        <v>21840</v>
      </c>
      <c r="P32" s="100">
        <v>17</v>
      </c>
      <c r="Q32" s="100">
        <v>14280</v>
      </c>
      <c r="R32" s="100">
        <v>25</v>
      </c>
      <c r="S32" s="100">
        <v>21000</v>
      </c>
      <c r="T32" s="100">
        <v>20</v>
      </c>
      <c r="U32" s="100">
        <v>16800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</row>
    <row r="33" spans="2:99">
      <c r="C33" s="99" t="s">
        <v>199</v>
      </c>
      <c r="D33" s="100">
        <v>23</v>
      </c>
      <c r="E33" s="100">
        <v>10902</v>
      </c>
      <c r="F33" s="100">
        <v>26</v>
      </c>
      <c r="G33" s="100">
        <v>12324</v>
      </c>
      <c r="H33" s="100">
        <v>24</v>
      </c>
      <c r="I33" s="100">
        <v>11376</v>
      </c>
      <c r="J33" s="100">
        <v>26</v>
      </c>
      <c r="K33" s="100">
        <v>12324</v>
      </c>
      <c r="L33" s="100">
        <v>20</v>
      </c>
      <c r="M33" s="100">
        <v>9480</v>
      </c>
      <c r="N33" s="100">
        <v>28</v>
      </c>
      <c r="O33" s="100">
        <v>13272</v>
      </c>
      <c r="P33" s="100">
        <v>16</v>
      </c>
      <c r="Q33" s="100">
        <v>7584</v>
      </c>
      <c r="R33" s="100">
        <v>28</v>
      </c>
      <c r="S33" s="100">
        <v>13272</v>
      </c>
      <c r="T33" s="100">
        <v>22</v>
      </c>
      <c r="U33" s="100">
        <v>10428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0</v>
      </c>
      <c r="CO33" s="100">
        <v>0</v>
      </c>
      <c r="CP33" s="100">
        <v>0</v>
      </c>
      <c r="CQ33" s="100">
        <v>0</v>
      </c>
      <c r="CR33" s="100">
        <v>0</v>
      </c>
      <c r="CS33" s="100">
        <v>0</v>
      </c>
      <c r="CT33" s="100">
        <v>0</v>
      </c>
      <c r="CU33" s="100">
        <v>0</v>
      </c>
    </row>
    <row r="34" spans="2:99">
      <c r="C34" s="99" t="s">
        <v>200</v>
      </c>
      <c r="D34" s="100">
        <v>25</v>
      </c>
      <c r="E34" s="100">
        <v>13710</v>
      </c>
      <c r="F34" s="100">
        <v>26</v>
      </c>
      <c r="G34" s="100">
        <v>14258.4</v>
      </c>
      <c r="H34" s="100">
        <v>27</v>
      </c>
      <c r="I34" s="100">
        <v>14806.8</v>
      </c>
      <c r="J34" s="100">
        <v>29</v>
      </c>
      <c r="K34" s="100">
        <v>15903.599999999999</v>
      </c>
      <c r="L34" s="100">
        <v>20</v>
      </c>
      <c r="M34" s="100">
        <v>10968</v>
      </c>
      <c r="N34" s="100">
        <v>26</v>
      </c>
      <c r="O34" s="100">
        <v>14258.4</v>
      </c>
      <c r="P34" s="100">
        <v>16</v>
      </c>
      <c r="Q34" s="100">
        <v>8774.4</v>
      </c>
      <c r="R34" s="100">
        <v>28</v>
      </c>
      <c r="S34" s="100">
        <v>15355.199999999999</v>
      </c>
      <c r="T34" s="100">
        <v>20</v>
      </c>
      <c r="U34" s="100">
        <v>10968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0</v>
      </c>
      <c r="CO34" s="100">
        <v>0</v>
      </c>
      <c r="CP34" s="100">
        <v>0</v>
      </c>
      <c r="CQ34" s="100">
        <v>0</v>
      </c>
      <c r="CR34" s="100">
        <v>0</v>
      </c>
      <c r="CS34" s="100">
        <v>0</v>
      </c>
      <c r="CT34" s="100">
        <v>0</v>
      </c>
      <c r="CU34" s="100">
        <v>0</v>
      </c>
    </row>
    <row r="35" spans="2:99">
      <c r="C35" s="99" t="s">
        <v>201</v>
      </c>
      <c r="D35" s="100">
        <v>21</v>
      </c>
      <c r="E35" s="100">
        <v>10558.799999999997</v>
      </c>
      <c r="F35" s="100">
        <v>27</v>
      </c>
      <c r="G35" s="100">
        <v>13575.599999999997</v>
      </c>
      <c r="H35" s="100">
        <v>24</v>
      </c>
      <c r="I35" s="100">
        <v>12067.199999999997</v>
      </c>
      <c r="J35" s="100">
        <v>29</v>
      </c>
      <c r="K35" s="100">
        <v>14581.199999999997</v>
      </c>
      <c r="L35" s="100">
        <v>21</v>
      </c>
      <c r="M35" s="100">
        <v>10558.799999999997</v>
      </c>
      <c r="N35" s="100">
        <v>26</v>
      </c>
      <c r="O35" s="100">
        <v>13072.799999999997</v>
      </c>
      <c r="P35" s="100">
        <v>18</v>
      </c>
      <c r="Q35" s="100">
        <v>9050.3999999999978</v>
      </c>
      <c r="R35" s="100">
        <v>26</v>
      </c>
      <c r="S35" s="100">
        <v>13072.799999999997</v>
      </c>
      <c r="T35" s="100">
        <v>21</v>
      </c>
      <c r="U35" s="100">
        <v>10558.799999999997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</row>
    <row r="36" spans="2:99">
      <c r="C36" s="99" t="s">
        <v>202</v>
      </c>
      <c r="D36" s="100">
        <v>20</v>
      </c>
      <c r="E36" s="100">
        <v>15216</v>
      </c>
      <c r="F36" s="100">
        <v>28</v>
      </c>
      <c r="G36" s="100">
        <v>21302.399999999998</v>
      </c>
      <c r="H36" s="100">
        <v>27</v>
      </c>
      <c r="I36" s="100">
        <v>20541.599999999999</v>
      </c>
      <c r="J36" s="100">
        <v>26</v>
      </c>
      <c r="K36" s="100">
        <v>19780.8</v>
      </c>
      <c r="L36" s="100">
        <v>17</v>
      </c>
      <c r="M36" s="100">
        <v>12933.599999999999</v>
      </c>
      <c r="N36" s="100">
        <v>26</v>
      </c>
      <c r="O36" s="100">
        <v>19780.8</v>
      </c>
      <c r="P36" s="100">
        <v>18</v>
      </c>
      <c r="Q36" s="100">
        <v>13694.4</v>
      </c>
      <c r="R36" s="100">
        <v>24</v>
      </c>
      <c r="S36" s="100">
        <v>18259.199999999997</v>
      </c>
      <c r="T36" s="100">
        <v>20</v>
      </c>
      <c r="U36" s="100">
        <v>15216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0</v>
      </c>
      <c r="CO36" s="100">
        <v>0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</row>
    <row r="37" spans="2:99">
      <c r="B37" s="99" t="s">
        <v>128</v>
      </c>
      <c r="C37" s="99" t="s">
        <v>203</v>
      </c>
      <c r="D37" s="100">
        <v>19</v>
      </c>
      <c r="E37" s="100">
        <v>16347.6</v>
      </c>
      <c r="F37" s="100">
        <v>20</v>
      </c>
      <c r="G37" s="100">
        <v>17208</v>
      </c>
      <c r="H37" s="100">
        <v>27</v>
      </c>
      <c r="I37" s="100">
        <v>23230.799999999999</v>
      </c>
      <c r="J37" s="100">
        <v>25</v>
      </c>
      <c r="K37" s="100">
        <v>21510</v>
      </c>
      <c r="L37" s="100">
        <v>22</v>
      </c>
      <c r="M37" s="100">
        <v>18928.8</v>
      </c>
      <c r="N37" s="100">
        <v>29</v>
      </c>
      <c r="O37" s="100">
        <v>24951.599999999999</v>
      </c>
      <c r="P37" s="100">
        <v>14</v>
      </c>
      <c r="Q37" s="100">
        <v>12045.6</v>
      </c>
      <c r="R37" s="100">
        <v>14</v>
      </c>
      <c r="S37" s="100">
        <v>12045.6</v>
      </c>
      <c r="T37" s="100">
        <v>13</v>
      </c>
      <c r="U37" s="100">
        <v>11185.199999999999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</row>
    <row r="38" spans="2:99">
      <c r="C38" s="99" t="s">
        <v>204</v>
      </c>
      <c r="D38" s="100">
        <v>19</v>
      </c>
      <c r="E38" s="100">
        <v>23598</v>
      </c>
      <c r="F38" s="100">
        <v>17</v>
      </c>
      <c r="G38" s="100">
        <v>21114</v>
      </c>
      <c r="H38" s="100">
        <v>23</v>
      </c>
      <c r="I38" s="100">
        <v>28566</v>
      </c>
      <c r="J38" s="100">
        <v>24</v>
      </c>
      <c r="K38" s="100">
        <v>29808</v>
      </c>
      <c r="L38" s="100">
        <v>21</v>
      </c>
      <c r="M38" s="100">
        <v>26082</v>
      </c>
      <c r="N38" s="100">
        <v>27</v>
      </c>
      <c r="O38" s="100">
        <v>33534</v>
      </c>
      <c r="P38" s="100">
        <v>15</v>
      </c>
      <c r="Q38" s="100">
        <v>18630</v>
      </c>
      <c r="R38" s="100">
        <v>14</v>
      </c>
      <c r="S38" s="100">
        <v>17388</v>
      </c>
      <c r="T38" s="100">
        <v>13</v>
      </c>
      <c r="U38" s="100">
        <v>16146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</row>
    <row r="39" spans="2:99">
      <c r="C39" s="99" t="s">
        <v>205</v>
      </c>
      <c r="D39" s="100">
        <v>20</v>
      </c>
      <c r="E39" s="100">
        <v>28464</v>
      </c>
      <c r="F39" s="100">
        <v>19</v>
      </c>
      <c r="G39" s="100">
        <v>27040.799999999999</v>
      </c>
      <c r="H39" s="100">
        <v>25</v>
      </c>
      <c r="I39" s="100">
        <v>35580</v>
      </c>
      <c r="J39" s="100">
        <v>26</v>
      </c>
      <c r="K39" s="100">
        <v>37003.200000000004</v>
      </c>
      <c r="L39" s="100">
        <v>22</v>
      </c>
      <c r="M39" s="100">
        <v>31310.400000000001</v>
      </c>
      <c r="N39" s="100">
        <v>25</v>
      </c>
      <c r="O39" s="100">
        <v>35580</v>
      </c>
      <c r="P39" s="100">
        <v>15</v>
      </c>
      <c r="Q39" s="100">
        <v>21348</v>
      </c>
      <c r="R39" s="100">
        <v>12</v>
      </c>
      <c r="S39" s="100">
        <v>17078.400000000001</v>
      </c>
      <c r="T39" s="100">
        <v>15</v>
      </c>
      <c r="U39" s="100">
        <v>21348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0</v>
      </c>
      <c r="CO39" s="100">
        <v>0</v>
      </c>
      <c r="CP39" s="100">
        <v>0</v>
      </c>
      <c r="CQ39" s="100">
        <v>0</v>
      </c>
      <c r="CR39" s="100">
        <v>0</v>
      </c>
      <c r="CS39" s="100">
        <v>0</v>
      </c>
      <c r="CT39" s="100">
        <v>0</v>
      </c>
      <c r="CU39" s="100">
        <v>0</v>
      </c>
    </row>
    <row r="40" spans="2:99">
      <c r="C40" s="99" t="s">
        <v>206</v>
      </c>
      <c r="D40" s="100">
        <v>23</v>
      </c>
      <c r="E40" s="100">
        <v>16670.399999999998</v>
      </c>
      <c r="F40" s="100">
        <v>20</v>
      </c>
      <c r="G40" s="100">
        <v>14496</v>
      </c>
      <c r="H40" s="100">
        <v>28</v>
      </c>
      <c r="I40" s="100">
        <v>20294.399999999998</v>
      </c>
      <c r="J40" s="100">
        <v>29</v>
      </c>
      <c r="K40" s="100">
        <v>21019.199999999997</v>
      </c>
      <c r="L40" s="100">
        <v>24</v>
      </c>
      <c r="M40" s="100">
        <v>17395.199999999997</v>
      </c>
      <c r="N40" s="100">
        <v>28</v>
      </c>
      <c r="O40" s="100">
        <v>20294.399999999998</v>
      </c>
      <c r="P40" s="100">
        <v>16</v>
      </c>
      <c r="Q40" s="100">
        <v>11596.8</v>
      </c>
      <c r="R40" s="100">
        <v>13</v>
      </c>
      <c r="S40" s="100">
        <v>9422.4</v>
      </c>
      <c r="T40" s="100">
        <v>14</v>
      </c>
      <c r="U40" s="100">
        <v>10147.199999999999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0</v>
      </c>
      <c r="CO40" s="100">
        <v>0</v>
      </c>
      <c r="CP40" s="100">
        <v>0</v>
      </c>
      <c r="CQ40" s="100">
        <v>0</v>
      </c>
      <c r="CR40" s="100">
        <v>0</v>
      </c>
      <c r="CS40" s="100">
        <v>0</v>
      </c>
      <c r="CT40" s="100">
        <v>0</v>
      </c>
      <c r="CU40" s="100">
        <v>0</v>
      </c>
    </row>
    <row r="41" spans="2:99">
      <c r="C41" s="99" t="s">
        <v>207</v>
      </c>
      <c r="D41" s="100">
        <v>22</v>
      </c>
      <c r="E41" s="100">
        <v>14520</v>
      </c>
      <c r="F41" s="100">
        <v>21</v>
      </c>
      <c r="G41" s="100">
        <v>13860</v>
      </c>
      <c r="H41" s="100">
        <v>29</v>
      </c>
      <c r="I41" s="100">
        <v>19140</v>
      </c>
      <c r="J41" s="100">
        <v>29</v>
      </c>
      <c r="K41" s="100">
        <v>19140</v>
      </c>
      <c r="L41" s="100">
        <v>23</v>
      </c>
      <c r="M41" s="100">
        <v>15180</v>
      </c>
      <c r="N41" s="100">
        <v>29</v>
      </c>
      <c r="O41" s="100">
        <v>19140</v>
      </c>
      <c r="P41" s="100">
        <v>16</v>
      </c>
      <c r="Q41" s="100">
        <v>10560</v>
      </c>
      <c r="R41" s="100">
        <v>16</v>
      </c>
      <c r="S41" s="100">
        <v>10560</v>
      </c>
      <c r="T41" s="100">
        <v>13</v>
      </c>
      <c r="U41" s="100">
        <v>8580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</row>
    <row r="42" spans="2:99">
      <c r="C42" s="99" t="s">
        <v>208</v>
      </c>
      <c r="D42" s="100">
        <v>20</v>
      </c>
      <c r="E42" s="100">
        <v>16920</v>
      </c>
      <c r="F42" s="100">
        <v>20</v>
      </c>
      <c r="G42" s="100">
        <v>16920</v>
      </c>
      <c r="H42" s="100">
        <v>26</v>
      </c>
      <c r="I42" s="100">
        <v>21996</v>
      </c>
      <c r="J42" s="100">
        <v>28</v>
      </c>
      <c r="K42" s="100">
        <v>23688</v>
      </c>
      <c r="L42" s="100">
        <v>23</v>
      </c>
      <c r="M42" s="100">
        <v>19458</v>
      </c>
      <c r="N42" s="100">
        <v>26</v>
      </c>
      <c r="O42" s="100">
        <v>21996</v>
      </c>
      <c r="P42" s="100">
        <v>17</v>
      </c>
      <c r="Q42" s="100">
        <v>14382</v>
      </c>
      <c r="R42" s="100">
        <v>13</v>
      </c>
      <c r="S42" s="100">
        <v>10998</v>
      </c>
      <c r="T42" s="100">
        <v>13</v>
      </c>
      <c r="U42" s="100">
        <v>10998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</row>
    <row r="43" spans="2:99">
      <c r="C43" s="99" t="s">
        <v>209</v>
      </c>
      <c r="D43" s="100">
        <v>21</v>
      </c>
      <c r="E43" s="100">
        <v>21470.399999999998</v>
      </c>
      <c r="F43" s="100">
        <v>17</v>
      </c>
      <c r="G43" s="100">
        <v>17380.8</v>
      </c>
      <c r="H43" s="100">
        <v>24</v>
      </c>
      <c r="I43" s="100">
        <v>24537.599999999999</v>
      </c>
      <c r="J43" s="100">
        <v>28</v>
      </c>
      <c r="K43" s="100">
        <v>28627.200000000001</v>
      </c>
      <c r="L43" s="100">
        <v>19</v>
      </c>
      <c r="M43" s="100">
        <v>19425.599999999999</v>
      </c>
      <c r="N43" s="100">
        <v>24</v>
      </c>
      <c r="O43" s="100">
        <v>24537.599999999999</v>
      </c>
      <c r="P43" s="100">
        <v>14</v>
      </c>
      <c r="Q43" s="100">
        <v>14313.6</v>
      </c>
      <c r="R43" s="100">
        <v>13</v>
      </c>
      <c r="S43" s="100">
        <v>13291.199999999999</v>
      </c>
      <c r="T43" s="100">
        <v>15</v>
      </c>
      <c r="U43" s="100">
        <v>15336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0">
        <v>0</v>
      </c>
      <c r="CP43" s="100">
        <v>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</row>
    <row r="44" spans="2:99">
      <c r="C44" s="99" t="s">
        <v>210</v>
      </c>
      <c r="D44" s="100">
        <v>19</v>
      </c>
      <c r="E44" s="100">
        <v>19425.599999999999</v>
      </c>
      <c r="F44" s="100">
        <v>18</v>
      </c>
      <c r="G44" s="100">
        <v>18403.2</v>
      </c>
      <c r="H44" s="100">
        <v>28</v>
      </c>
      <c r="I44" s="100">
        <v>28627.200000000001</v>
      </c>
      <c r="J44" s="100">
        <v>28</v>
      </c>
      <c r="K44" s="100">
        <v>28627.200000000001</v>
      </c>
      <c r="L44" s="100">
        <v>21</v>
      </c>
      <c r="M44" s="100">
        <v>21470.399999999998</v>
      </c>
      <c r="N44" s="100">
        <v>27</v>
      </c>
      <c r="O44" s="100">
        <v>27604.799999999999</v>
      </c>
      <c r="P44" s="100">
        <v>16</v>
      </c>
      <c r="Q44" s="100">
        <v>16358.4</v>
      </c>
      <c r="R44" s="100">
        <v>13</v>
      </c>
      <c r="S44" s="100">
        <v>13291.199999999999</v>
      </c>
      <c r="T44" s="100">
        <v>13</v>
      </c>
      <c r="U44" s="100">
        <v>13291.199999999999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</row>
    <row r="45" spans="2:99">
      <c r="C45" s="99" t="s">
        <v>211</v>
      </c>
      <c r="D45" s="100">
        <v>18</v>
      </c>
      <c r="E45" s="100">
        <v>22485.600000000002</v>
      </c>
      <c r="F45" s="100">
        <v>17</v>
      </c>
      <c r="G45" s="100">
        <v>21236.400000000001</v>
      </c>
      <c r="H45" s="100">
        <v>26</v>
      </c>
      <c r="I45" s="100">
        <v>32479.200000000001</v>
      </c>
      <c r="J45" s="100">
        <v>25</v>
      </c>
      <c r="K45" s="100">
        <v>31230</v>
      </c>
      <c r="L45" s="100">
        <v>21</v>
      </c>
      <c r="M45" s="100">
        <v>26233.200000000001</v>
      </c>
      <c r="N45" s="100">
        <v>26</v>
      </c>
      <c r="O45" s="100">
        <v>32479.200000000001</v>
      </c>
      <c r="P45" s="100">
        <v>13</v>
      </c>
      <c r="Q45" s="100">
        <v>16239.6</v>
      </c>
      <c r="R45" s="100">
        <v>13</v>
      </c>
      <c r="S45" s="100">
        <v>16239.6</v>
      </c>
      <c r="T45" s="100">
        <v>13</v>
      </c>
      <c r="U45" s="100">
        <v>16239.6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0">
        <v>0</v>
      </c>
      <c r="CP45" s="100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</row>
    <row r="46" spans="2:99">
      <c r="C46" s="99" t="s">
        <v>212</v>
      </c>
      <c r="D46" s="100">
        <v>19</v>
      </c>
      <c r="E46" s="100">
        <v>23028</v>
      </c>
      <c r="F46" s="100">
        <v>18</v>
      </c>
      <c r="G46" s="100">
        <v>21816</v>
      </c>
      <c r="H46" s="100">
        <v>26</v>
      </c>
      <c r="I46" s="100">
        <v>31512</v>
      </c>
      <c r="J46" s="100">
        <v>27</v>
      </c>
      <c r="K46" s="100">
        <v>32724</v>
      </c>
      <c r="L46" s="100">
        <v>20</v>
      </c>
      <c r="M46" s="100">
        <v>24240</v>
      </c>
      <c r="N46" s="100">
        <v>26</v>
      </c>
      <c r="O46" s="100">
        <v>31512</v>
      </c>
      <c r="P46" s="100">
        <v>15</v>
      </c>
      <c r="Q46" s="100">
        <v>18180</v>
      </c>
      <c r="R46" s="100">
        <v>13</v>
      </c>
      <c r="S46" s="100">
        <v>15756</v>
      </c>
      <c r="T46" s="100">
        <v>14</v>
      </c>
      <c r="U46" s="100">
        <v>16968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0</v>
      </c>
      <c r="CO46" s="100">
        <v>0</v>
      </c>
      <c r="CP46" s="100">
        <v>0</v>
      </c>
      <c r="CQ46" s="100">
        <v>0</v>
      </c>
      <c r="CR46" s="100">
        <v>0</v>
      </c>
      <c r="CS46" s="100">
        <v>0</v>
      </c>
      <c r="CT46" s="100">
        <v>0</v>
      </c>
      <c r="CU46" s="100">
        <v>0</v>
      </c>
    </row>
    <row r="47" spans="2:99">
      <c r="C47" s="99" t="s">
        <v>213</v>
      </c>
      <c r="D47" s="100">
        <v>21</v>
      </c>
      <c r="E47" s="100">
        <v>32079.599999999999</v>
      </c>
      <c r="F47" s="100">
        <v>19</v>
      </c>
      <c r="G47" s="100">
        <v>29024.399999999998</v>
      </c>
      <c r="H47" s="100">
        <v>27</v>
      </c>
      <c r="I47" s="100">
        <v>41245.199999999997</v>
      </c>
      <c r="J47" s="100">
        <v>24</v>
      </c>
      <c r="K47" s="100">
        <v>36662.399999999994</v>
      </c>
      <c r="L47" s="100">
        <v>21</v>
      </c>
      <c r="M47" s="100">
        <v>32079.599999999999</v>
      </c>
      <c r="N47" s="100">
        <v>24</v>
      </c>
      <c r="O47" s="100">
        <v>36662.399999999994</v>
      </c>
      <c r="P47" s="100">
        <v>14</v>
      </c>
      <c r="Q47" s="100">
        <v>21386.399999999998</v>
      </c>
      <c r="R47" s="100">
        <v>14</v>
      </c>
      <c r="S47" s="100">
        <v>21386.399999999998</v>
      </c>
      <c r="T47" s="100">
        <v>14</v>
      </c>
      <c r="U47" s="100">
        <v>21386.399999999998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0">
        <v>0</v>
      </c>
      <c r="CP47" s="100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</row>
    <row r="48" spans="2:99">
      <c r="C48" s="99" t="s">
        <v>214</v>
      </c>
      <c r="D48" s="100">
        <v>21</v>
      </c>
      <c r="E48" s="100">
        <v>18219.600000000002</v>
      </c>
      <c r="F48" s="100">
        <v>17</v>
      </c>
      <c r="G48" s="100">
        <v>14749.2</v>
      </c>
      <c r="H48" s="100">
        <v>26</v>
      </c>
      <c r="I48" s="100">
        <v>22557.600000000002</v>
      </c>
      <c r="J48" s="100">
        <v>29</v>
      </c>
      <c r="K48" s="100">
        <v>25160.400000000001</v>
      </c>
      <c r="L48" s="100">
        <v>23</v>
      </c>
      <c r="M48" s="100">
        <v>19954.8</v>
      </c>
      <c r="N48" s="100">
        <v>28</v>
      </c>
      <c r="O48" s="100">
        <v>24292.799999999999</v>
      </c>
      <c r="P48" s="100">
        <v>16</v>
      </c>
      <c r="Q48" s="100">
        <v>13881.6</v>
      </c>
      <c r="R48" s="100">
        <v>16</v>
      </c>
      <c r="S48" s="100">
        <v>13881.6</v>
      </c>
      <c r="T48" s="100">
        <v>14</v>
      </c>
      <c r="U48" s="100">
        <v>12146.4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0</v>
      </c>
      <c r="CO48" s="100">
        <v>0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</row>
    <row r="49" spans="2:99">
      <c r="B49" s="99" t="s">
        <v>129</v>
      </c>
      <c r="C49" s="99" t="s">
        <v>215</v>
      </c>
      <c r="D49" s="100">
        <v>0</v>
      </c>
      <c r="E49" s="100">
        <v>0</v>
      </c>
      <c r="F49" s="100">
        <v>6.0799422591199308</v>
      </c>
      <c r="G49" s="100">
        <v>5989.9591136849558</v>
      </c>
      <c r="H49" s="100">
        <v>13</v>
      </c>
      <c r="I49" s="100">
        <v>12807.599999999999</v>
      </c>
      <c r="J49" s="100">
        <v>18</v>
      </c>
      <c r="K49" s="100">
        <v>17733.599999999999</v>
      </c>
      <c r="L49" s="100">
        <v>16</v>
      </c>
      <c r="M49" s="100">
        <v>15763.199999999999</v>
      </c>
      <c r="N49" s="100">
        <v>11</v>
      </c>
      <c r="O49" s="100">
        <v>10837.199999999999</v>
      </c>
      <c r="P49" s="100">
        <v>8</v>
      </c>
      <c r="Q49" s="100">
        <v>7881.5999999999995</v>
      </c>
      <c r="R49" s="100">
        <v>14</v>
      </c>
      <c r="S49" s="100">
        <v>13792.8</v>
      </c>
      <c r="T49" s="100">
        <v>18</v>
      </c>
      <c r="U49" s="100">
        <v>17733.599999999999</v>
      </c>
      <c r="V49" s="100">
        <v>17</v>
      </c>
      <c r="W49" s="100">
        <v>16748.399999999998</v>
      </c>
      <c r="X49" s="100">
        <v>18</v>
      </c>
      <c r="Y49" s="100">
        <v>17733.599999999999</v>
      </c>
      <c r="Z49" s="100">
        <v>10</v>
      </c>
      <c r="AA49" s="100">
        <v>9852</v>
      </c>
      <c r="AB49" s="100">
        <v>14</v>
      </c>
      <c r="AC49" s="100">
        <v>13792.8</v>
      </c>
      <c r="AD49" s="100">
        <v>14</v>
      </c>
      <c r="AE49" s="100">
        <v>13792.8</v>
      </c>
      <c r="AF49" s="100">
        <v>15</v>
      </c>
      <c r="AG49" s="100">
        <v>14777.999999999998</v>
      </c>
      <c r="AH49" s="100">
        <v>13</v>
      </c>
      <c r="AI49" s="100">
        <v>12807.599999999999</v>
      </c>
      <c r="AJ49" s="100">
        <v>19</v>
      </c>
      <c r="AK49" s="100">
        <v>18718.8</v>
      </c>
      <c r="AL49" s="100">
        <v>17</v>
      </c>
      <c r="AM49" s="100">
        <v>16748.399999999998</v>
      </c>
      <c r="AN49" s="100">
        <v>14</v>
      </c>
      <c r="AO49" s="100">
        <v>13792.8</v>
      </c>
      <c r="AP49" s="100">
        <v>13</v>
      </c>
      <c r="AQ49" s="100">
        <v>12807.599999999999</v>
      </c>
      <c r="AR49" s="100">
        <v>14</v>
      </c>
      <c r="AS49" s="100">
        <v>13792.8</v>
      </c>
      <c r="AT49" s="100">
        <v>16</v>
      </c>
      <c r="AU49" s="100">
        <v>15763.199999999999</v>
      </c>
      <c r="AV49" s="100">
        <v>12</v>
      </c>
      <c r="AW49" s="100">
        <v>11822.4</v>
      </c>
      <c r="AX49" s="100">
        <v>10</v>
      </c>
      <c r="AY49" s="100">
        <v>9852</v>
      </c>
      <c r="AZ49" s="100">
        <v>14</v>
      </c>
      <c r="BA49" s="100">
        <v>13792.8</v>
      </c>
      <c r="BB49" s="100">
        <v>12</v>
      </c>
      <c r="BC49" s="100">
        <v>11822.4</v>
      </c>
      <c r="BD49" s="100">
        <v>15</v>
      </c>
      <c r="BE49" s="100">
        <v>14777.999999999998</v>
      </c>
      <c r="BF49" s="100">
        <v>11</v>
      </c>
      <c r="BG49" s="100">
        <v>10837.199999999999</v>
      </c>
      <c r="BH49" s="100">
        <v>17</v>
      </c>
      <c r="BI49" s="100">
        <v>16748.399999999998</v>
      </c>
      <c r="BJ49" s="100">
        <v>15</v>
      </c>
      <c r="BK49" s="100">
        <v>14777.999999999998</v>
      </c>
      <c r="BL49" s="100">
        <v>10</v>
      </c>
      <c r="BM49" s="100">
        <v>9852</v>
      </c>
      <c r="BN49" s="100">
        <v>19</v>
      </c>
      <c r="BO49" s="100">
        <v>18718.8</v>
      </c>
      <c r="BP49" s="100">
        <v>15</v>
      </c>
      <c r="BQ49" s="100">
        <v>14777.999999999998</v>
      </c>
      <c r="BR49" s="100">
        <v>10</v>
      </c>
      <c r="BS49" s="100">
        <v>9852</v>
      </c>
      <c r="BT49" s="100">
        <v>13</v>
      </c>
      <c r="BU49" s="100">
        <v>12807.599999999999</v>
      </c>
      <c r="BV49" s="100">
        <v>14</v>
      </c>
      <c r="BW49" s="100">
        <v>13792.8</v>
      </c>
      <c r="BX49" s="100">
        <v>16</v>
      </c>
      <c r="BY49" s="100">
        <v>15763.199999999999</v>
      </c>
      <c r="BZ49" s="100">
        <v>10</v>
      </c>
      <c r="CA49" s="100">
        <v>9852</v>
      </c>
      <c r="CB49" s="100">
        <v>15</v>
      </c>
      <c r="CC49" s="100">
        <v>14777.999999999998</v>
      </c>
      <c r="CD49" s="100">
        <v>11</v>
      </c>
      <c r="CE49" s="100">
        <v>10837.199999999999</v>
      </c>
      <c r="CF49" s="100">
        <v>17</v>
      </c>
      <c r="CG49" s="100">
        <v>16748.399999999998</v>
      </c>
      <c r="CH49" s="100">
        <v>12</v>
      </c>
      <c r="CI49" s="100">
        <v>11822.4</v>
      </c>
      <c r="CJ49" s="100">
        <v>11</v>
      </c>
      <c r="CK49" s="100">
        <v>10837.199999999999</v>
      </c>
      <c r="CL49" s="100">
        <v>18</v>
      </c>
      <c r="CM49" s="100">
        <v>17733.599999999999</v>
      </c>
      <c r="CN49" s="100">
        <v>11</v>
      </c>
      <c r="CO49" s="100">
        <v>10837.199999999999</v>
      </c>
      <c r="CP49" s="100">
        <v>14</v>
      </c>
      <c r="CQ49" s="100">
        <v>13792.8</v>
      </c>
      <c r="CR49" s="100">
        <v>11</v>
      </c>
      <c r="CS49" s="100">
        <v>10837.199999999999</v>
      </c>
      <c r="CT49" s="100">
        <v>12</v>
      </c>
      <c r="CU49" s="100">
        <v>11822.4</v>
      </c>
    </row>
    <row r="50" spans="2:99">
      <c r="C50" s="99" t="s">
        <v>216</v>
      </c>
      <c r="D50" s="100">
        <v>15</v>
      </c>
      <c r="E50" s="100">
        <v>4230</v>
      </c>
      <c r="F50" s="100">
        <v>12</v>
      </c>
      <c r="G50" s="100">
        <v>3384</v>
      </c>
      <c r="H50" s="100">
        <v>14</v>
      </c>
      <c r="I50" s="100">
        <v>3948</v>
      </c>
      <c r="J50" s="100">
        <v>18</v>
      </c>
      <c r="K50" s="100">
        <v>5076</v>
      </c>
      <c r="L50" s="100">
        <v>16</v>
      </c>
      <c r="M50" s="100">
        <v>4512</v>
      </c>
      <c r="N50" s="100">
        <v>12</v>
      </c>
      <c r="O50" s="100">
        <v>3384</v>
      </c>
      <c r="P50" s="100">
        <v>10</v>
      </c>
      <c r="Q50" s="100">
        <v>2820</v>
      </c>
      <c r="R50" s="100">
        <v>16</v>
      </c>
      <c r="S50" s="100">
        <v>4512</v>
      </c>
      <c r="T50" s="100">
        <v>18</v>
      </c>
      <c r="U50" s="100">
        <v>5076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</row>
    <row r="51" spans="2:99">
      <c r="C51" s="99" t="s">
        <v>217</v>
      </c>
      <c r="D51" s="100">
        <v>13</v>
      </c>
      <c r="E51" s="100">
        <v>11107.199999999999</v>
      </c>
      <c r="F51" s="100">
        <v>10</v>
      </c>
      <c r="G51" s="100">
        <v>8544</v>
      </c>
      <c r="H51" s="100">
        <v>13</v>
      </c>
      <c r="I51" s="100">
        <v>11107.199999999999</v>
      </c>
      <c r="J51" s="100">
        <v>17</v>
      </c>
      <c r="K51" s="100">
        <v>14524.8</v>
      </c>
      <c r="L51" s="100">
        <v>18</v>
      </c>
      <c r="M51" s="100">
        <v>15379.199999999999</v>
      </c>
      <c r="N51" s="100">
        <v>11</v>
      </c>
      <c r="O51" s="100">
        <v>9398.4</v>
      </c>
      <c r="P51" s="100">
        <v>9</v>
      </c>
      <c r="Q51" s="100">
        <v>7689.5999999999995</v>
      </c>
      <c r="R51" s="100">
        <v>15</v>
      </c>
      <c r="S51" s="100">
        <v>12816</v>
      </c>
      <c r="T51" s="100">
        <v>18</v>
      </c>
      <c r="U51" s="100">
        <v>15379.199999999999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0</v>
      </c>
      <c r="CO51" s="100">
        <v>0</v>
      </c>
      <c r="CP51" s="100">
        <v>0</v>
      </c>
      <c r="CQ51" s="100">
        <v>0</v>
      </c>
      <c r="CR51" s="100">
        <v>0</v>
      </c>
      <c r="CS51" s="100">
        <v>0</v>
      </c>
      <c r="CT51" s="100">
        <v>0</v>
      </c>
      <c r="CU51" s="100">
        <v>0</v>
      </c>
    </row>
    <row r="52" spans="2:99">
      <c r="C52" s="99" t="s">
        <v>218</v>
      </c>
      <c r="D52" s="100">
        <v>14</v>
      </c>
      <c r="E52" s="100">
        <v>7560</v>
      </c>
      <c r="F52" s="100">
        <v>12</v>
      </c>
      <c r="G52" s="100">
        <v>6480</v>
      </c>
      <c r="H52" s="100">
        <v>12</v>
      </c>
      <c r="I52" s="100">
        <v>6480</v>
      </c>
      <c r="J52" s="100">
        <v>17</v>
      </c>
      <c r="K52" s="100">
        <v>9180</v>
      </c>
      <c r="L52" s="100">
        <v>19</v>
      </c>
      <c r="M52" s="100">
        <v>10260</v>
      </c>
      <c r="N52" s="100">
        <v>11</v>
      </c>
      <c r="O52" s="100">
        <v>5940</v>
      </c>
      <c r="P52" s="100">
        <v>10</v>
      </c>
      <c r="Q52" s="100">
        <v>5400</v>
      </c>
      <c r="R52" s="100">
        <v>16</v>
      </c>
      <c r="S52" s="100">
        <v>8640</v>
      </c>
      <c r="T52" s="100">
        <v>18</v>
      </c>
      <c r="U52" s="100">
        <v>9720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</row>
    <row r="53" spans="2:99">
      <c r="C53" s="99" t="s">
        <v>219</v>
      </c>
      <c r="D53" s="100">
        <v>14</v>
      </c>
      <c r="E53" s="100">
        <v>5695.2</v>
      </c>
      <c r="F53" s="100">
        <v>11</v>
      </c>
      <c r="G53" s="100">
        <v>4474.8</v>
      </c>
      <c r="H53" s="100">
        <v>13</v>
      </c>
      <c r="I53" s="100">
        <v>5288.4000000000005</v>
      </c>
      <c r="J53" s="100">
        <v>17</v>
      </c>
      <c r="K53" s="100">
        <v>6915.6</v>
      </c>
      <c r="L53" s="100">
        <v>18</v>
      </c>
      <c r="M53" s="100">
        <v>7322.4000000000005</v>
      </c>
      <c r="N53" s="100">
        <v>12</v>
      </c>
      <c r="O53" s="100">
        <v>4881.6000000000004</v>
      </c>
      <c r="P53" s="100">
        <v>9</v>
      </c>
      <c r="Q53" s="100">
        <v>3661.2000000000003</v>
      </c>
      <c r="R53" s="100">
        <v>17</v>
      </c>
      <c r="S53" s="100">
        <v>6915.6</v>
      </c>
      <c r="T53" s="100">
        <v>20</v>
      </c>
      <c r="U53" s="100">
        <v>8136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</row>
    <row r="54" spans="2:99">
      <c r="C54" s="99" t="s">
        <v>220</v>
      </c>
      <c r="D54" s="100">
        <v>14</v>
      </c>
      <c r="E54" s="100">
        <v>4687.2</v>
      </c>
      <c r="F54" s="100">
        <v>10</v>
      </c>
      <c r="G54" s="100">
        <v>3348</v>
      </c>
      <c r="H54" s="100">
        <v>14</v>
      </c>
      <c r="I54" s="100">
        <v>4687.2</v>
      </c>
      <c r="J54" s="100">
        <v>19</v>
      </c>
      <c r="K54" s="100">
        <v>6361.2</v>
      </c>
      <c r="L54" s="100">
        <v>18</v>
      </c>
      <c r="M54" s="100">
        <v>6026.4000000000005</v>
      </c>
      <c r="N54" s="100">
        <v>10</v>
      </c>
      <c r="O54" s="100">
        <v>3348</v>
      </c>
      <c r="P54" s="100">
        <v>10</v>
      </c>
      <c r="Q54" s="100">
        <v>3348</v>
      </c>
      <c r="R54" s="100">
        <v>15</v>
      </c>
      <c r="S54" s="100">
        <v>5022</v>
      </c>
      <c r="T54" s="100">
        <v>17</v>
      </c>
      <c r="U54" s="100">
        <v>5691.6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0</v>
      </c>
      <c r="CO54" s="100">
        <v>0</v>
      </c>
      <c r="CP54" s="100">
        <v>0</v>
      </c>
      <c r="CQ54" s="100">
        <v>0</v>
      </c>
      <c r="CR54" s="100">
        <v>0</v>
      </c>
      <c r="CS54" s="100">
        <v>0</v>
      </c>
      <c r="CT54" s="100">
        <v>0</v>
      </c>
      <c r="CU54" s="100">
        <v>0</v>
      </c>
    </row>
    <row r="55" spans="2:99">
      <c r="C55" s="99" t="s">
        <v>221</v>
      </c>
      <c r="D55" s="100">
        <v>13</v>
      </c>
      <c r="E55" s="100">
        <v>8626.8000000000011</v>
      </c>
      <c r="F55" s="100">
        <v>12</v>
      </c>
      <c r="G55" s="100">
        <v>7963.2000000000007</v>
      </c>
      <c r="H55" s="100">
        <v>11</v>
      </c>
      <c r="I55" s="100">
        <v>7299.6</v>
      </c>
      <c r="J55" s="100">
        <v>17</v>
      </c>
      <c r="K55" s="100">
        <v>11281.2</v>
      </c>
      <c r="L55" s="100">
        <v>17</v>
      </c>
      <c r="M55" s="100">
        <v>11281.2</v>
      </c>
      <c r="N55" s="100">
        <v>12</v>
      </c>
      <c r="O55" s="100">
        <v>7963.2000000000007</v>
      </c>
      <c r="P55" s="100">
        <v>9</v>
      </c>
      <c r="Q55" s="100">
        <v>5972.4000000000005</v>
      </c>
      <c r="R55" s="100">
        <v>16</v>
      </c>
      <c r="S55" s="100">
        <v>10617.6</v>
      </c>
      <c r="T55" s="100">
        <v>19</v>
      </c>
      <c r="U55" s="100">
        <v>12608.4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</row>
    <row r="56" spans="2:99">
      <c r="C56" s="99" t="s">
        <v>222</v>
      </c>
      <c r="D56" s="100">
        <v>0</v>
      </c>
      <c r="E56" s="100">
        <v>0</v>
      </c>
      <c r="F56" s="100">
        <v>6.6879364850319245</v>
      </c>
      <c r="G56" s="100">
        <v>7696.477306974738</v>
      </c>
      <c r="H56" s="100">
        <v>12</v>
      </c>
      <c r="I56" s="100">
        <v>13809.599999999999</v>
      </c>
      <c r="J56" s="100">
        <v>15</v>
      </c>
      <c r="K56" s="100">
        <v>17262</v>
      </c>
      <c r="L56" s="100">
        <v>15</v>
      </c>
      <c r="M56" s="100">
        <v>17262</v>
      </c>
      <c r="N56" s="100">
        <v>11</v>
      </c>
      <c r="O56" s="100">
        <v>12658.8</v>
      </c>
      <c r="P56" s="100">
        <v>9</v>
      </c>
      <c r="Q56" s="100">
        <v>10357.199999999999</v>
      </c>
      <c r="R56" s="100">
        <v>14</v>
      </c>
      <c r="S56" s="100">
        <v>16111.199999999999</v>
      </c>
      <c r="T56" s="100">
        <v>19</v>
      </c>
      <c r="U56" s="100">
        <v>21865.200000000001</v>
      </c>
      <c r="V56" s="100">
        <v>14</v>
      </c>
      <c r="W56" s="100">
        <v>16111.199999999999</v>
      </c>
      <c r="X56" s="100">
        <v>16</v>
      </c>
      <c r="Y56" s="100">
        <v>18412.8</v>
      </c>
      <c r="Z56" s="100">
        <v>10</v>
      </c>
      <c r="AA56" s="100">
        <v>11508</v>
      </c>
      <c r="AB56" s="100">
        <v>12</v>
      </c>
      <c r="AC56" s="100">
        <v>13809.599999999999</v>
      </c>
      <c r="AD56" s="100">
        <v>15</v>
      </c>
      <c r="AE56" s="100">
        <v>17262</v>
      </c>
      <c r="AF56" s="100">
        <v>14</v>
      </c>
      <c r="AG56" s="100">
        <v>16111.199999999999</v>
      </c>
      <c r="AH56" s="100">
        <v>12</v>
      </c>
      <c r="AI56" s="100">
        <v>13809.599999999999</v>
      </c>
      <c r="AJ56" s="100">
        <v>19</v>
      </c>
      <c r="AK56" s="100">
        <v>21865.200000000001</v>
      </c>
      <c r="AL56" s="100">
        <v>16</v>
      </c>
      <c r="AM56" s="100">
        <v>18412.8</v>
      </c>
      <c r="AN56" s="100">
        <v>14</v>
      </c>
      <c r="AO56" s="100">
        <v>16111.199999999999</v>
      </c>
      <c r="AP56" s="100">
        <v>12</v>
      </c>
      <c r="AQ56" s="100">
        <v>13809.599999999999</v>
      </c>
      <c r="AR56" s="100">
        <v>13</v>
      </c>
      <c r="AS56" s="100">
        <v>14960.4</v>
      </c>
      <c r="AT56" s="100">
        <v>15</v>
      </c>
      <c r="AU56" s="100">
        <v>17262</v>
      </c>
      <c r="AV56" s="100">
        <v>12</v>
      </c>
      <c r="AW56" s="100">
        <v>13809.599999999999</v>
      </c>
      <c r="AX56" s="100">
        <v>11</v>
      </c>
      <c r="AY56" s="100">
        <v>12658.8</v>
      </c>
      <c r="AZ56" s="100">
        <v>12</v>
      </c>
      <c r="BA56" s="100">
        <v>13809.599999999999</v>
      </c>
      <c r="BB56" s="100">
        <v>14</v>
      </c>
      <c r="BC56" s="100">
        <v>16111.199999999999</v>
      </c>
      <c r="BD56" s="100">
        <v>15</v>
      </c>
      <c r="BE56" s="100">
        <v>17262</v>
      </c>
      <c r="BF56" s="100">
        <v>11</v>
      </c>
      <c r="BG56" s="100">
        <v>12658.8</v>
      </c>
      <c r="BH56" s="100">
        <v>17</v>
      </c>
      <c r="BI56" s="100">
        <v>19563.599999999999</v>
      </c>
      <c r="BJ56" s="100">
        <v>15</v>
      </c>
      <c r="BK56" s="100">
        <v>17262</v>
      </c>
      <c r="BL56" s="100">
        <v>10</v>
      </c>
      <c r="BM56" s="100">
        <v>11508</v>
      </c>
      <c r="BN56" s="100">
        <v>18</v>
      </c>
      <c r="BO56" s="100">
        <v>20714.399999999998</v>
      </c>
      <c r="BP56" s="100">
        <v>15</v>
      </c>
      <c r="BQ56" s="100">
        <v>17262</v>
      </c>
      <c r="BR56" s="100">
        <v>9</v>
      </c>
      <c r="BS56" s="100">
        <v>10357.199999999999</v>
      </c>
      <c r="BT56" s="100">
        <v>12</v>
      </c>
      <c r="BU56" s="100">
        <v>13809.599999999999</v>
      </c>
      <c r="BV56" s="100">
        <v>13</v>
      </c>
      <c r="BW56" s="100">
        <v>14960.4</v>
      </c>
      <c r="BX56" s="100">
        <v>14</v>
      </c>
      <c r="BY56" s="100">
        <v>16111.199999999999</v>
      </c>
      <c r="BZ56" s="100">
        <v>11</v>
      </c>
      <c r="CA56" s="100">
        <v>12658.8</v>
      </c>
      <c r="CB56" s="100">
        <v>13</v>
      </c>
      <c r="CC56" s="100">
        <v>14960.4</v>
      </c>
      <c r="CD56" s="100">
        <v>12</v>
      </c>
      <c r="CE56" s="100">
        <v>13809.599999999999</v>
      </c>
      <c r="CF56" s="100">
        <v>18</v>
      </c>
      <c r="CG56" s="100">
        <v>20714.399999999998</v>
      </c>
      <c r="CH56" s="100">
        <v>10</v>
      </c>
      <c r="CI56" s="100">
        <v>11508</v>
      </c>
      <c r="CJ56" s="100">
        <v>11</v>
      </c>
      <c r="CK56" s="100">
        <v>12658.8</v>
      </c>
      <c r="CL56" s="100">
        <v>17</v>
      </c>
      <c r="CM56" s="100">
        <v>19563.599999999999</v>
      </c>
      <c r="CN56" s="100">
        <v>9</v>
      </c>
      <c r="CO56" s="100">
        <v>10357.199999999999</v>
      </c>
      <c r="CP56" s="100">
        <v>14</v>
      </c>
      <c r="CQ56" s="100">
        <v>16111.199999999999</v>
      </c>
      <c r="CR56" s="100">
        <v>10</v>
      </c>
      <c r="CS56" s="100">
        <v>11508</v>
      </c>
      <c r="CT56" s="100">
        <v>11</v>
      </c>
      <c r="CU56" s="100">
        <v>12658.8</v>
      </c>
    </row>
    <row r="57" spans="2:99">
      <c r="C57" s="99" t="s">
        <v>223</v>
      </c>
      <c r="D57" s="100">
        <v>11</v>
      </c>
      <c r="E57" s="100">
        <v>15523.2</v>
      </c>
      <c r="F57" s="100">
        <v>10</v>
      </c>
      <c r="G57" s="100">
        <v>14112</v>
      </c>
      <c r="H57" s="100">
        <v>11</v>
      </c>
      <c r="I57" s="100">
        <v>15523.2</v>
      </c>
      <c r="J57" s="100">
        <v>15</v>
      </c>
      <c r="K57" s="100">
        <v>21168</v>
      </c>
      <c r="L57" s="100">
        <v>16</v>
      </c>
      <c r="M57" s="100">
        <v>22579.200000000001</v>
      </c>
      <c r="N57" s="100">
        <v>10</v>
      </c>
      <c r="O57" s="100">
        <v>14112</v>
      </c>
      <c r="P57" s="100">
        <v>9</v>
      </c>
      <c r="Q57" s="100">
        <v>12700.800000000001</v>
      </c>
      <c r="R57" s="100">
        <v>13</v>
      </c>
      <c r="S57" s="100">
        <v>18345.600000000002</v>
      </c>
      <c r="T57" s="100">
        <v>17</v>
      </c>
      <c r="U57" s="100">
        <v>23990.400000000001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</row>
    <row r="58" spans="2:99">
      <c r="C58" s="99" t="s">
        <v>224</v>
      </c>
      <c r="D58" s="100">
        <v>0</v>
      </c>
      <c r="E58" s="100">
        <v>0</v>
      </c>
      <c r="F58" s="100">
        <v>6.6879364850319245</v>
      </c>
      <c r="G58" s="100">
        <v>7873.038830179582</v>
      </c>
      <c r="H58" s="100">
        <v>13</v>
      </c>
      <c r="I58" s="100">
        <v>15303.6</v>
      </c>
      <c r="J58" s="100">
        <v>17</v>
      </c>
      <c r="K58" s="100">
        <v>20012.400000000001</v>
      </c>
      <c r="L58" s="100">
        <v>15</v>
      </c>
      <c r="M58" s="100">
        <v>17658</v>
      </c>
      <c r="N58" s="100">
        <v>10</v>
      </c>
      <c r="O58" s="100">
        <v>11772</v>
      </c>
      <c r="P58" s="100">
        <v>9</v>
      </c>
      <c r="Q58" s="100">
        <v>10594.800000000001</v>
      </c>
      <c r="R58" s="100">
        <v>14</v>
      </c>
      <c r="S58" s="100">
        <v>16480.8</v>
      </c>
      <c r="T58" s="100">
        <v>18</v>
      </c>
      <c r="U58" s="100">
        <v>21189.600000000002</v>
      </c>
      <c r="V58" s="100">
        <v>15</v>
      </c>
      <c r="W58" s="100">
        <v>17658</v>
      </c>
      <c r="X58" s="100">
        <v>16</v>
      </c>
      <c r="Y58" s="100">
        <v>18835.2</v>
      </c>
      <c r="Z58" s="100">
        <v>10</v>
      </c>
      <c r="AA58" s="100">
        <v>11772</v>
      </c>
      <c r="AB58" s="100">
        <v>13</v>
      </c>
      <c r="AC58" s="100">
        <v>15303.6</v>
      </c>
      <c r="AD58" s="100">
        <v>16</v>
      </c>
      <c r="AE58" s="100">
        <v>18835.2</v>
      </c>
      <c r="AF58" s="100">
        <v>13</v>
      </c>
      <c r="AG58" s="100">
        <v>15303.6</v>
      </c>
      <c r="AH58" s="100">
        <v>12</v>
      </c>
      <c r="AI58" s="100">
        <v>14126.400000000001</v>
      </c>
      <c r="AJ58" s="100">
        <v>16</v>
      </c>
      <c r="AK58" s="100">
        <v>18835.2</v>
      </c>
      <c r="AL58" s="100">
        <v>16</v>
      </c>
      <c r="AM58" s="100">
        <v>18835.2</v>
      </c>
      <c r="AN58" s="100">
        <v>13</v>
      </c>
      <c r="AO58" s="100">
        <v>15303.6</v>
      </c>
      <c r="AP58" s="100">
        <v>12</v>
      </c>
      <c r="AQ58" s="100">
        <v>14126.400000000001</v>
      </c>
      <c r="AR58" s="100">
        <v>14</v>
      </c>
      <c r="AS58" s="100">
        <v>16480.8</v>
      </c>
      <c r="AT58" s="100">
        <v>14</v>
      </c>
      <c r="AU58" s="100">
        <v>16480.8</v>
      </c>
      <c r="AV58" s="100">
        <v>14</v>
      </c>
      <c r="AW58" s="100">
        <v>16480.8</v>
      </c>
      <c r="AX58" s="100">
        <v>9</v>
      </c>
      <c r="AY58" s="100">
        <v>10594.800000000001</v>
      </c>
      <c r="AZ58" s="100">
        <v>12</v>
      </c>
      <c r="BA58" s="100">
        <v>14126.400000000001</v>
      </c>
      <c r="BB58" s="100">
        <v>13</v>
      </c>
      <c r="BC58" s="100">
        <v>15303.6</v>
      </c>
      <c r="BD58" s="100">
        <v>15</v>
      </c>
      <c r="BE58" s="100">
        <v>17658</v>
      </c>
      <c r="BF58" s="100">
        <v>12</v>
      </c>
      <c r="BG58" s="100">
        <v>14126.400000000001</v>
      </c>
      <c r="BH58" s="100">
        <v>18</v>
      </c>
      <c r="BI58" s="100">
        <v>21189.600000000002</v>
      </c>
      <c r="BJ58" s="100">
        <v>15</v>
      </c>
      <c r="BK58" s="100">
        <v>17658</v>
      </c>
      <c r="BL58" s="100">
        <v>10</v>
      </c>
      <c r="BM58" s="100">
        <v>11772</v>
      </c>
      <c r="BN58" s="100">
        <v>18</v>
      </c>
      <c r="BO58" s="100">
        <v>21189.600000000002</v>
      </c>
      <c r="BP58" s="100">
        <v>13</v>
      </c>
      <c r="BQ58" s="100">
        <v>15303.6</v>
      </c>
      <c r="BR58" s="100">
        <v>9</v>
      </c>
      <c r="BS58" s="100">
        <v>10594.800000000001</v>
      </c>
      <c r="BT58" s="100">
        <v>11</v>
      </c>
      <c r="BU58" s="100">
        <v>12949.2</v>
      </c>
      <c r="BV58" s="100">
        <v>13</v>
      </c>
      <c r="BW58" s="100">
        <v>15303.6</v>
      </c>
      <c r="BX58" s="100">
        <v>17</v>
      </c>
      <c r="BY58" s="100">
        <v>20012.400000000001</v>
      </c>
      <c r="BZ58" s="100">
        <v>11</v>
      </c>
      <c r="CA58" s="100">
        <v>12949.2</v>
      </c>
      <c r="CB58" s="100">
        <v>14</v>
      </c>
      <c r="CC58" s="100">
        <v>16480.8</v>
      </c>
      <c r="CD58" s="100">
        <v>12</v>
      </c>
      <c r="CE58" s="100">
        <v>14126.400000000001</v>
      </c>
      <c r="CF58" s="100">
        <v>18</v>
      </c>
      <c r="CG58" s="100">
        <v>21189.600000000002</v>
      </c>
      <c r="CH58" s="100">
        <v>10</v>
      </c>
      <c r="CI58" s="100">
        <v>11772</v>
      </c>
      <c r="CJ58" s="100">
        <v>12</v>
      </c>
      <c r="CK58" s="100">
        <v>14126.400000000001</v>
      </c>
      <c r="CL58" s="100">
        <v>16</v>
      </c>
      <c r="CM58" s="100">
        <v>18835.2</v>
      </c>
      <c r="CN58" s="100">
        <v>10</v>
      </c>
      <c r="CO58" s="100">
        <v>11772</v>
      </c>
      <c r="CP58" s="100">
        <v>13</v>
      </c>
      <c r="CQ58" s="100">
        <v>15303.6</v>
      </c>
      <c r="CR58" s="100">
        <v>11</v>
      </c>
      <c r="CS58" s="100">
        <v>12949.2</v>
      </c>
      <c r="CT58" s="100">
        <v>11</v>
      </c>
      <c r="CU58" s="100">
        <v>12949.2</v>
      </c>
    </row>
    <row r="59" spans="2:99">
      <c r="C59" s="99" t="s">
        <v>225</v>
      </c>
      <c r="D59" s="100">
        <v>14</v>
      </c>
      <c r="E59" s="100">
        <v>4250.3999999999996</v>
      </c>
      <c r="F59" s="100">
        <v>12</v>
      </c>
      <c r="G59" s="100">
        <v>3643.2</v>
      </c>
      <c r="H59" s="100">
        <v>12</v>
      </c>
      <c r="I59" s="100">
        <v>3643.2</v>
      </c>
      <c r="J59" s="100">
        <v>18</v>
      </c>
      <c r="K59" s="100">
        <v>5464.7999999999993</v>
      </c>
      <c r="L59" s="100">
        <v>19</v>
      </c>
      <c r="M59" s="100">
        <v>5768.4</v>
      </c>
      <c r="N59" s="100">
        <v>11</v>
      </c>
      <c r="O59" s="100">
        <v>3339.5999999999995</v>
      </c>
      <c r="P59" s="100">
        <v>11</v>
      </c>
      <c r="Q59" s="100">
        <v>3339.5999999999995</v>
      </c>
      <c r="R59" s="100">
        <v>15</v>
      </c>
      <c r="S59" s="100">
        <v>4553.9999999999991</v>
      </c>
      <c r="T59" s="100">
        <v>18</v>
      </c>
      <c r="U59" s="100">
        <v>5464.7999999999993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</row>
    <row r="60" spans="2:99">
      <c r="C60" s="99" t="s">
        <v>226</v>
      </c>
      <c r="D60" s="100">
        <v>12</v>
      </c>
      <c r="E60" s="100">
        <v>7819.2000000000007</v>
      </c>
      <c r="F60" s="100">
        <v>12</v>
      </c>
      <c r="G60" s="100">
        <v>7819.2000000000007</v>
      </c>
      <c r="H60" s="100">
        <v>11</v>
      </c>
      <c r="I60" s="100">
        <v>7167.6</v>
      </c>
      <c r="J60" s="100">
        <v>17</v>
      </c>
      <c r="K60" s="100">
        <v>11077.2</v>
      </c>
      <c r="L60" s="100">
        <v>19</v>
      </c>
      <c r="M60" s="100">
        <v>12380.4</v>
      </c>
      <c r="N60" s="100">
        <v>10</v>
      </c>
      <c r="O60" s="100">
        <v>6516</v>
      </c>
      <c r="P60" s="100">
        <v>10</v>
      </c>
      <c r="Q60" s="100">
        <v>6516</v>
      </c>
      <c r="R60" s="100">
        <v>16</v>
      </c>
      <c r="S60" s="100">
        <v>10425.6</v>
      </c>
      <c r="T60" s="100">
        <v>17</v>
      </c>
      <c r="U60" s="100">
        <v>11077.2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0</v>
      </c>
      <c r="CO60" s="100">
        <v>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</row>
    <row r="61" spans="2:99">
      <c r="C61" s="99" t="s">
        <v>227</v>
      </c>
      <c r="D61" s="100">
        <v>12</v>
      </c>
      <c r="E61" s="100">
        <v>11419.199999999999</v>
      </c>
      <c r="F61" s="100">
        <v>11</v>
      </c>
      <c r="G61" s="100">
        <v>10467.599999999999</v>
      </c>
      <c r="H61" s="100">
        <v>12</v>
      </c>
      <c r="I61" s="100">
        <v>11419.199999999999</v>
      </c>
      <c r="J61" s="100">
        <v>18</v>
      </c>
      <c r="K61" s="100">
        <v>17128.8</v>
      </c>
      <c r="L61" s="100">
        <v>18</v>
      </c>
      <c r="M61" s="100">
        <v>17128.8</v>
      </c>
      <c r="N61" s="100">
        <v>11</v>
      </c>
      <c r="O61" s="100">
        <v>10467.599999999999</v>
      </c>
      <c r="P61" s="100">
        <v>9</v>
      </c>
      <c r="Q61" s="100">
        <v>8564.4</v>
      </c>
      <c r="R61" s="100">
        <v>13</v>
      </c>
      <c r="S61" s="100">
        <v>12370.8</v>
      </c>
      <c r="T61" s="100">
        <v>17</v>
      </c>
      <c r="U61" s="100">
        <v>16177.199999999999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0</v>
      </c>
      <c r="CO61" s="100">
        <v>0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</row>
    <row r="62" spans="2:99">
      <c r="C62" s="99" t="s">
        <v>228</v>
      </c>
      <c r="D62" s="100">
        <v>12</v>
      </c>
      <c r="E62" s="100">
        <v>20462.400000000001</v>
      </c>
      <c r="F62" s="100">
        <v>11</v>
      </c>
      <c r="G62" s="100">
        <v>18757.2</v>
      </c>
      <c r="H62" s="100">
        <v>11</v>
      </c>
      <c r="I62" s="100">
        <v>18757.2</v>
      </c>
      <c r="J62" s="100">
        <v>16</v>
      </c>
      <c r="K62" s="100">
        <v>27283.200000000001</v>
      </c>
      <c r="L62" s="100">
        <v>15</v>
      </c>
      <c r="M62" s="100">
        <v>25578</v>
      </c>
      <c r="N62" s="100">
        <v>9</v>
      </c>
      <c r="O62" s="100">
        <v>15346.800000000001</v>
      </c>
      <c r="P62" s="100">
        <v>8</v>
      </c>
      <c r="Q62" s="100">
        <v>13641.6</v>
      </c>
      <c r="R62" s="100">
        <v>13</v>
      </c>
      <c r="S62" s="100">
        <v>22167.600000000002</v>
      </c>
      <c r="T62" s="100">
        <v>18</v>
      </c>
      <c r="U62" s="100">
        <v>30693.600000000002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</row>
    <row r="63" spans="2:99">
      <c r="C63" s="99" t="s">
        <v>229</v>
      </c>
      <c r="D63" s="100">
        <v>14</v>
      </c>
      <c r="E63" s="100">
        <v>11138.4</v>
      </c>
      <c r="F63" s="100">
        <v>12</v>
      </c>
      <c r="G63" s="100">
        <v>9547.2000000000007</v>
      </c>
      <c r="H63" s="100">
        <v>11</v>
      </c>
      <c r="I63" s="100">
        <v>8751.6</v>
      </c>
      <c r="J63" s="100">
        <v>18</v>
      </c>
      <c r="K63" s="100">
        <v>14320.800000000001</v>
      </c>
      <c r="L63" s="100">
        <v>18</v>
      </c>
      <c r="M63" s="100">
        <v>14320.800000000001</v>
      </c>
      <c r="N63" s="100">
        <v>9</v>
      </c>
      <c r="O63" s="100">
        <v>7160.4000000000005</v>
      </c>
      <c r="P63" s="100">
        <v>9</v>
      </c>
      <c r="Q63" s="100">
        <v>7160.4000000000005</v>
      </c>
      <c r="R63" s="100">
        <v>14</v>
      </c>
      <c r="S63" s="100">
        <v>11138.4</v>
      </c>
      <c r="T63" s="100">
        <v>17</v>
      </c>
      <c r="U63" s="100">
        <v>13525.2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</row>
    <row r="64" spans="2:99">
      <c r="C64" s="99" t="s">
        <v>230</v>
      </c>
      <c r="D64" s="100">
        <v>12</v>
      </c>
      <c r="E64" s="100">
        <v>12110.399999999998</v>
      </c>
      <c r="F64" s="100">
        <v>10</v>
      </c>
      <c r="G64" s="100">
        <v>10091.999999999998</v>
      </c>
      <c r="H64" s="100">
        <v>11</v>
      </c>
      <c r="I64" s="100">
        <v>11101.199999999997</v>
      </c>
      <c r="J64" s="100">
        <v>18</v>
      </c>
      <c r="K64" s="100">
        <v>18165.599999999999</v>
      </c>
      <c r="L64" s="100">
        <v>16</v>
      </c>
      <c r="M64" s="100">
        <v>16147.199999999997</v>
      </c>
      <c r="N64" s="100">
        <v>10</v>
      </c>
      <c r="O64" s="100">
        <v>10091.999999999998</v>
      </c>
      <c r="P64" s="100">
        <v>9</v>
      </c>
      <c r="Q64" s="100">
        <v>9082.7999999999993</v>
      </c>
      <c r="R64" s="100">
        <v>15</v>
      </c>
      <c r="S64" s="100">
        <v>15137.999999999996</v>
      </c>
      <c r="T64" s="100">
        <v>17</v>
      </c>
      <c r="U64" s="100">
        <v>17156.399999999998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</row>
    <row r="65" spans="2:99">
      <c r="C65" s="99" t="s">
        <v>231</v>
      </c>
      <c r="D65" s="100">
        <v>14</v>
      </c>
      <c r="E65" s="100">
        <v>14364</v>
      </c>
      <c r="F65" s="100">
        <v>11</v>
      </c>
      <c r="G65" s="100">
        <v>11286</v>
      </c>
      <c r="H65" s="100">
        <v>12</v>
      </c>
      <c r="I65" s="100">
        <v>12312</v>
      </c>
      <c r="J65" s="100">
        <v>17</v>
      </c>
      <c r="K65" s="100">
        <v>17442</v>
      </c>
      <c r="L65" s="100">
        <v>15</v>
      </c>
      <c r="M65" s="100">
        <v>15390</v>
      </c>
      <c r="N65" s="100">
        <v>10</v>
      </c>
      <c r="O65" s="100">
        <v>10260</v>
      </c>
      <c r="P65" s="100">
        <v>10</v>
      </c>
      <c r="Q65" s="100">
        <v>10260</v>
      </c>
      <c r="R65" s="100">
        <v>13</v>
      </c>
      <c r="S65" s="100">
        <v>13338</v>
      </c>
      <c r="T65" s="100">
        <v>17</v>
      </c>
      <c r="U65" s="100">
        <v>17442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</row>
    <row r="66" spans="2:99">
      <c r="C66" s="99" t="s">
        <v>232</v>
      </c>
      <c r="D66" s="100">
        <v>12</v>
      </c>
      <c r="E66" s="100">
        <v>14284.8</v>
      </c>
      <c r="F66" s="100">
        <v>11</v>
      </c>
      <c r="G66" s="100">
        <v>13094.399999999998</v>
      </c>
      <c r="H66" s="100">
        <v>11</v>
      </c>
      <c r="I66" s="100">
        <v>13094.399999999998</v>
      </c>
      <c r="J66" s="100">
        <v>15</v>
      </c>
      <c r="K66" s="100">
        <v>17855.999999999996</v>
      </c>
      <c r="L66" s="100">
        <v>17</v>
      </c>
      <c r="M66" s="100">
        <v>20236.8</v>
      </c>
      <c r="N66" s="100">
        <v>10</v>
      </c>
      <c r="O66" s="100">
        <v>11903.999999999998</v>
      </c>
      <c r="P66" s="100">
        <v>9</v>
      </c>
      <c r="Q66" s="100">
        <v>10713.599999999999</v>
      </c>
      <c r="R66" s="100">
        <v>15</v>
      </c>
      <c r="S66" s="100">
        <v>17855.999999999996</v>
      </c>
      <c r="T66" s="100">
        <v>16</v>
      </c>
      <c r="U66" s="100">
        <v>19046.399999999998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</row>
    <row r="67" spans="2:99">
      <c r="C67" s="99" t="s">
        <v>233</v>
      </c>
      <c r="D67" s="100">
        <v>12</v>
      </c>
      <c r="E67" s="100">
        <v>13478.400000000001</v>
      </c>
      <c r="F67" s="100">
        <v>10</v>
      </c>
      <c r="G67" s="100">
        <v>11232</v>
      </c>
      <c r="H67" s="100">
        <v>11</v>
      </c>
      <c r="I67" s="100">
        <v>12355.2</v>
      </c>
      <c r="J67" s="100">
        <v>17</v>
      </c>
      <c r="K67" s="100">
        <v>19094.400000000001</v>
      </c>
      <c r="L67" s="100">
        <v>15</v>
      </c>
      <c r="M67" s="100">
        <v>16848</v>
      </c>
      <c r="N67" s="100">
        <v>11</v>
      </c>
      <c r="O67" s="100">
        <v>12355.2</v>
      </c>
      <c r="P67" s="100">
        <v>9</v>
      </c>
      <c r="Q67" s="100">
        <v>10108.800000000001</v>
      </c>
      <c r="R67" s="100">
        <v>15</v>
      </c>
      <c r="S67" s="100">
        <v>16848</v>
      </c>
      <c r="T67" s="100">
        <v>18</v>
      </c>
      <c r="U67" s="100">
        <v>20217.600000000002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</row>
    <row r="68" spans="2:99">
      <c r="C68" s="99" t="s">
        <v>234</v>
      </c>
      <c r="D68" s="100">
        <v>12</v>
      </c>
      <c r="E68" s="100">
        <v>12398.400000000001</v>
      </c>
      <c r="F68" s="100">
        <v>10</v>
      </c>
      <c r="G68" s="100">
        <v>10332</v>
      </c>
      <c r="H68" s="100">
        <v>13</v>
      </c>
      <c r="I68" s="100">
        <v>13431.6</v>
      </c>
      <c r="J68" s="100">
        <v>16</v>
      </c>
      <c r="K68" s="100">
        <v>16531.2</v>
      </c>
      <c r="L68" s="100">
        <v>18</v>
      </c>
      <c r="M68" s="100">
        <v>18597.600000000002</v>
      </c>
      <c r="N68" s="100">
        <v>11</v>
      </c>
      <c r="O68" s="100">
        <v>11365.2</v>
      </c>
      <c r="P68" s="100">
        <v>10</v>
      </c>
      <c r="Q68" s="100">
        <v>10332</v>
      </c>
      <c r="R68" s="100">
        <v>15</v>
      </c>
      <c r="S68" s="100">
        <v>15498</v>
      </c>
      <c r="T68" s="100">
        <v>16</v>
      </c>
      <c r="U68" s="100">
        <v>16531.2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0</v>
      </c>
      <c r="CO68" s="100">
        <v>0</v>
      </c>
      <c r="CP68" s="100">
        <v>0</v>
      </c>
      <c r="CQ68" s="100">
        <v>0</v>
      </c>
      <c r="CR68" s="100">
        <v>0</v>
      </c>
      <c r="CS68" s="100">
        <v>0</v>
      </c>
      <c r="CT68" s="100">
        <v>0</v>
      </c>
      <c r="CU68" s="100">
        <v>0</v>
      </c>
    </row>
    <row r="69" spans="2:99">
      <c r="C69" s="99" t="s">
        <v>235</v>
      </c>
      <c r="D69" s="100">
        <v>14</v>
      </c>
      <c r="E69" s="100">
        <v>10617.6</v>
      </c>
      <c r="F69" s="100">
        <v>12</v>
      </c>
      <c r="G69" s="100">
        <v>9100.7999999999993</v>
      </c>
      <c r="H69" s="100">
        <v>13</v>
      </c>
      <c r="I69" s="100">
        <v>9859.1999999999989</v>
      </c>
      <c r="J69" s="100">
        <v>17</v>
      </c>
      <c r="K69" s="100">
        <v>12892.8</v>
      </c>
      <c r="L69" s="100">
        <v>17</v>
      </c>
      <c r="M69" s="100">
        <v>12892.8</v>
      </c>
      <c r="N69" s="100">
        <v>10</v>
      </c>
      <c r="O69" s="100">
        <v>7584</v>
      </c>
      <c r="P69" s="100">
        <v>10</v>
      </c>
      <c r="Q69" s="100">
        <v>7584</v>
      </c>
      <c r="R69" s="100">
        <v>14</v>
      </c>
      <c r="S69" s="100">
        <v>10617.6</v>
      </c>
      <c r="T69" s="100">
        <v>19</v>
      </c>
      <c r="U69" s="100">
        <v>14409.6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</row>
    <row r="70" spans="2:99">
      <c r="C70" s="99" t="s">
        <v>236</v>
      </c>
      <c r="D70" s="100">
        <v>14</v>
      </c>
      <c r="E70" s="100">
        <v>7492.7999999999993</v>
      </c>
      <c r="F70" s="100">
        <v>11</v>
      </c>
      <c r="G70" s="100">
        <v>5887.1999999999989</v>
      </c>
      <c r="H70" s="100">
        <v>13</v>
      </c>
      <c r="I70" s="100">
        <v>6957.5999999999995</v>
      </c>
      <c r="J70" s="100">
        <v>17</v>
      </c>
      <c r="K70" s="100">
        <v>9098.4</v>
      </c>
      <c r="L70" s="100">
        <v>17</v>
      </c>
      <c r="M70" s="100">
        <v>9098.4</v>
      </c>
      <c r="N70" s="100">
        <v>10</v>
      </c>
      <c r="O70" s="100">
        <v>5351.9999999999991</v>
      </c>
      <c r="P70" s="100">
        <v>10</v>
      </c>
      <c r="Q70" s="100">
        <v>5351.9999999999991</v>
      </c>
      <c r="R70" s="100">
        <v>16</v>
      </c>
      <c r="S70" s="100">
        <v>8563.1999999999989</v>
      </c>
      <c r="T70" s="100">
        <v>20</v>
      </c>
      <c r="U70" s="100">
        <v>10703.999999999998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</row>
    <row r="71" spans="2:99">
      <c r="B71" s="99" t="s">
        <v>130</v>
      </c>
      <c r="C71" s="99" t="s">
        <v>237</v>
      </c>
      <c r="D71" s="100">
        <v>0</v>
      </c>
      <c r="E71" s="100">
        <v>0</v>
      </c>
      <c r="F71" s="100">
        <v>6.0799422591199308</v>
      </c>
      <c r="G71" s="100">
        <v>3429.0874341436411</v>
      </c>
      <c r="H71" s="100">
        <v>15</v>
      </c>
      <c r="I71" s="100">
        <v>8460</v>
      </c>
      <c r="J71" s="100">
        <v>19</v>
      </c>
      <c r="K71" s="100">
        <v>10716</v>
      </c>
      <c r="L71" s="100">
        <v>18</v>
      </c>
      <c r="M71" s="100">
        <v>10152</v>
      </c>
      <c r="N71" s="100">
        <v>16</v>
      </c>
      <c r="O71" s="100">
        <v>9024</v>
      </c>
      <c r="P71" s="100">
        <v>15</v>
      </c>
      <c r="Q71" s="100">
        <v>8460</v>
      </c>
      <c r="R71" s="100">
        <v>20</v>
      </c>
      <c r="S71" s="100">
        <v>11280</v>
      </c>
      <c r="T71" s="100">
        <v>18</v>
      </c>
      <c r="U71" s="100">
        <v>10152</v>
      </c>
      <c r="V71" s="100">
        <v>21</v>
      </c>
      <c r="W71" s="100">
        <v>11844</v>
      </c>
      <c r="X71" s="100">
        <v>14</v>
      </c>
      <c r="Y71" s="100">
        <v>7896</v>
      </c>
      <c r="Z71" s="100">
        <v>13</v>
      </c>
      <c r="AA71" s="100">
        <v>7332</v>
      </c>
      <c r="AB71" s="100">
        <v>9</v>
      </c>
      <c r="AC71" s="100">
        <v>5076</v>
      </c>
      <c r="AD71" s="100">
        <v>19</v>
      </c>
      <c r="AE71" s="100">
        <v>10716</v>
      </c>
      <c r="AF71" s="100">
        <v>19</v>
      </c>
      <c r="AG71" s="100">
        <v>10716</v>
      </c>
      <c r="AH71" s="100">
        <v>20</v>
      </c>
      <c r="AI71" s="100">
        <v>11280</v>
      </c>
      <c r="AJ71" s="100">
        <v>13</v>
      </c>
      <c r="AK71" s="100">
        <v>7332</v>
      </c>
      <c r="AL71" s="100">
        <v>12</v>
      </c>
      <c r="AM71" s="100">
        <v>6768</v>
      </c>
      <c r="AN71" s="100">
        <v>11</v>
      </c>
      <c r="AO71" s="100">
        <v>6204</v>
      </c>
      <c r="AP71" s="100">
        <v>15</v>
      </c>
      <c r="AQ71" s="100">
        <v>8460</v>
      </c>
      <c r="AR71" s="100">
        <v>14</v>
      </c>
      <c r="AS71" s="100">
        <v>7896</v>
      </c>
      <c r="AT71" s="100">
        <v>20</v>
      </c>
      <c r="AU71" s="100">
        <v>11280</v>
      </c>
      <c r="AV71" s="100">
        <v>21</v>
      </c>
      <c r="AW71" s="100">
        <v>11844</v>
      </c>
      <c r="AX71" s="100">
        <v>10</v>
      </c>
      <c r="AY71" s="100">
        <v>5640</v>
      </c>
      <c r="AZ71" s="100">
        <v>16</v>
      </c>
      <c r="BA71" s="100">
        <v>9024</v>
      </c>
      <c r="BB71" s="100">
        <v>17</v>
      </c>
      <c r="BC71" s="100">
        <v>9588</v>
      </c>
      <c r="BD71" s="100">
        <v>14</v>
      </c>
      <c r="BE71" s="100">
        <v>7896</v>
      </c>
      <c r="BF71" s="100">
        <v>17</v>
      </c>
      <c r="BG71" s="100">
        <v>9588</v>
      </c>
      <c r="BH71" s="100">
        <v>19</v>
      </c>
      <c r="BI71" s="100">
        <v>10716</v>
      </c>
      <c r="BJ71" s="100">
        <v>12</v>
      </c>
      <c r="BK71" s="100">
        <v>6768</v>
      </c>
      <c r="BL71" s="100">
        <v>17</v>
      </c>
      <c r="BM71" s="100">
        <v>9588</v>
      </c>
      <c r="BN71" s="100">
        <v>12</v>
      </c>
      <c r="BO71" s="100">
        <v>6768</v>
      </c>
      <c r="BP71" s="100">
        <v>21</v>
      </c>
      <c r="BQ71" s="100">
        <v>11844</v>
      </c>
      <c r="BR71" s="100">
        <v>15</v>
      </c>
      <c r="BS71" s="100">
        <v>8460</v>
      </c>
      <c r="BT71" s="100">
        <v>23</v>
      </c>
      <c r="BU71" s="100">
        <v>12972</v>
      </c>
      <c r="BV71" s="100">
        <v>19</v>
      </c>
      <c r="BW71" s="100">
        <v>10716</v>
      </c>
      <c r="BX71" s="100">
        <v>14</v>
      </c>
      <c r="BY71" s="100">
        <v>7896</v>
      </c>
      <c r="BZ71" s="100">
        <v>16</v>
      </c>
      <c r="CA71" s="100">
        <v>9024</v>
      </c>
      <c r="CB71" s="100">
        <v>18</v>
      </c>
      <c r="CC71" s="100">
        <v>10152</v>
      </c>
      <c r="CD71" s="100">
        <v>14</v>
      </c>
      <c r="CE71" s="100">
        <v>7896</v>
      </c>
      <c r="CF71" s="100">
        <v>14</v>
      </c>
      <c r="CG71" s="100">
        <v>7896</v>
      </c>
      <c r="CH71" s="100">
        <v>19</v>
      </c>
      <c r="CI71" s="100">
        <v>10716</v>
      </c>
      <c r="CJ71" s="100">
        <v>21</v>
      </c>
      <c r="CK71" s="100">
        <v>11844</v>
      </c>
      <c r="CL71" s="100">
        <v>20</v>
      </c>
      <c r="CM71" s="100">
        <v>11280</v>
      </c>
      <c r="CN71" s="100">
        <v>20</v>
      </c>
      <c r="CO71" s="100">
        <v>11280</v>
      </c>
      <c r="CP71" s="100">
        <v>21</v>
      </c>
      <c r="CQ71" s="100">
        <v>11844</v>
      </c>
      <c r="CR71" s="100">
        <v>22</v>
      </c>
      <c r="CS71" s="100">
        <v>12408</v>
      </c>
      <c r="CT71" s="100">
        <v>18</v>
      </c>
      <c r="CU71" s="100">
        <v>10152</v>
      </c>
    </row>
    <row r="72" spans="2:99">
      <c r="C72" s="99" t="s">
        <v>238</v>
      </c>
      <c r="D72" s="100">
        <v>0</v>
      </c>
      <c r="E72" s="100">
        <v>0</v>
      </c>
      <c r="F72" s="100">
        <v>6.0799422591199308</v>
      </c>
      <c r="G72" s="100">
        <v>452.34770407852278</v>
      </c>
      <c r="H72" s="100">
        <v>18</v>
      </c>
      <c r="I72" s="100">
        <v>1339.1999999999998</v>
      </c>
      <c r="J72" s="100">
        <v>18</v>
      </c>
      <c r="K72" s="100">
        <v>1339.1999999999998</v>
      </c>
      <c r="L72" s="100">
        <v>22</v>
      </c>
      <c r="M72" s="100">
        <v>1636.7999999999997</v>
      </c>
      <c r="N72" s="100">
        <v>15</v>
      </c>
      <c r="O72" s="100">
        <v>1115.9999999999998</v>
      </c>
      <c r="P72" s="100">
        <v>16</v>
      </c>
      <c r="Q72" s="100">
        <v>1190.3999999999999</v>
      </c>
      <c r="R72" s="100">
        <v>20</v>
      </c>
      <c r="S72" s="100">
        <v>1487.9999999999998</v>
      </c>
      <c r="T72" s="100">
        <v>19</v>
      </c>
      <c r="U72" s="100">
        <v>1413.6</v>
      </c>
      <c r="V72" s="100">
        <v>21</v>
      </c>
      <c r="W72" s="100">
        <v>1562.3999999999999</v>
      </c>
      <c r="X72" s="100">
        <v>16</v>
      </c>
      <c r="Y72" s="100">
        <v>1190.3999999999999</v>
      </c>
      <c r="Z72" s="100">
        <v>14</v>
      </c>
      <c r="AA72" s="100">
        <v>1041.5999999999999</v>
      </c>
      <c r="AB72" s="100">
        <v>12</v>
      </c>
      <c r="AC72" s="100">
        <v>892.8</v>
      </c>
      <c r="AD72" s="100">
        <v>18</v>
      </c>
      <c r="AE72" s="100">
        <v>1339.1999999999998</v>
      </c>
      <c r="AF72" s="100">
        <v>20</v>
      </c>
      <c r="AG72" s="100">
        <v>1487.9999999999998</v>
      </c>
      <c r="AH72" s="100">
        <v>22</v>
      </c>
      <c r="AI72" s="100">
        <v>1636.7999999999997</v>
      </c>
      <c r="AJ72" s="100">
        <v>12</v>
      </c>
      <c r="AK72" s="100">
        <v>892.8</v>
      </c>
      <c r="AL72" s="100">
        <v>13</v>
      </c>
      <c r="AM72" s="100">
        <v>967.19999999999993</v>
      </c>
      <c r="AN72" s="100">
        <v>12</v>
      </c>
      <c r="AO72" s="100">
        <v>892.8</v>
      </c>
      <c r="AP72" s="100">
        <v>19</v>
      </c>
      <c r="AQ72" s="100">
        <v>1413.6</v>
      </c>
      <c r="AR72" s="100">
        <v>13</v>
      </c>
      <c r="AS72" s="100">
        <v>967.19999999999993</v>
      </c>
      <c r="AT72" s="100">
        <v>23</v>
      </c>
      <c r="AU72" s="100">
        <v>1711.1999999999998</v>
      </c>
      <c r="AV72" s="100">
        <v>20</v>
      </c>
      <c r="AW72" s="100">
        <v>1487.9999999999998</v>
      </c>
      <c r="AX72" s="100">
        <v>11</v>
      </c>
      <c r="AY72" s="100">
        <v>818.39999999999986</v>
      </c>
      <c r="AZ72" s="100">
        <v>17</v>
      </c>
      <c r="BA72" s="100">
        <v>1264.8</v>
      </c>
      <c r="BB72" s="100">
        <v>20</v>
      </c>
      <c r="BC72" s="100">
        <v>1487.9999999999998</v>
      </c>
      <c r="BD72" s="100">
        <v>14</v>
      </c>
      <c r="BE72" s="100">
        <v>1041.5999999999999</v>
      </c>
      <c r="BF72" s="100">
        <v>16</v>
      </c>
      <c r="BG72" s="100">
        <v>1190.3999999999999</v>
      </c>
      <c r="BH72" s="100">
        <v>23</v>
      </c>
      <c r="BI72" s="100">
        <v>1711.1999999999998</v>
      </c>
      <c r="BJ72" s="100">
        <v>12</v>
      </c>
      <c r="BK72" s="100">
        <v>892.8</v>
      </c>
      <c r="BL72" s="100">
        <v>21</v>
      </c>
      <c r="BM72" s="100">
        <v>1562.3999999999999</v>
      </c>
      <c r="BN72" s="100">
        <v>13</v>
      </c>
      <c r="BO72" s="100">
        <v>967.19999999999993</v>
      </c>
      <c r="BP72" s="100">
        <v>20</v>
      </c>
      <c r="BQ72" s="100">
        <v>1487.9999999999998</v>
      </c>
      <c r="BR72" s="100">
        <v>16</v>
      </c>
      <c r="BS72" s="100">
        <v>1190.3999999999999</v>
      </c>
      <c r="BT72" s="100">
        <v>25</v>
      </c>
      <c r="BU72" s="100">
        <v>1859.9999999999998</v>
      </c>
      <c r="BV72" s="100">
        <v>20</v>
      </c>
      <c r="BW72" s="100">
        <v>1487.9999999999998</v>
      </c>
      <c r="BX72" s="100">
        <v>15</v>
      </c>
      <c r="BY72" s="100">
        <v>1115.9999999999998</v>
      </c>
      <c r="BZ72" s="100">
        <v>19</v>
      </c>
      <c r="CA72" s="100">
        <v>1413.6</v>
      </c>
      <c r="CB72" s="100">
        <v>19</v>
      </c>
      <c r="CC72" s="100">
        <v>1413.6</v>
      </c>
      <c r="CD72" s="100">
        <v>16</v>
      </c>
      <c r="CE72" s="100">
        <v>1190.3999999999999</v>
      </c>
      <c r="CF72" s="100">
        <v>14</v>
      </c>
      <c r="CG72" s="100">
        <v>1041.5999999999999</v>
      </c>
      <c r="CH72" s="100">
        <v>21</v>
      </c>
      <c r="CI72" s="100">
        <v>1562.3999999999999</v>
      </c>
      <c r="CJ72" s="100">
        <v>22</v>
      </c>
      <c r="CK72" s="100">
        <v>1636.7999999999997</v>
      </c>
      <c r="CL72" s="100">
        <v>20</v>
      </c>
      <c r="CM72" s="100">
        <v>1487.9999999999998</v>
      </c>
      <c r="CN72" s="100">
        <v>24</v>
      </c>
      <c r="CO72" s="100">
        <v>1785.6</v>
      </c>
      <c r="CP72" s="100">
        <v>22</v>
      </c>
      <c r="CQ72" s="100">
        <v>1636.7999999999997</v>
      </c>
      <c r="CR72" s="100">
        <v>24</v>
      </c>
      <c r="CS72" s="100">
        <v>1785.6</v>
      </c>
      <c r="CT72" s="100">
        <v>16</v>
      </c>
      <c r="CU72" s="100">
        <v>1190.3999999999999</v>
      </c>
    </row>
    <row r="73" spans="2:99">
      <c r="C73" s="99" t="s">
        <v>239</v>
      </c>
      <c r="D73" s="100">
        <v>0</v>
      </c>
      <c r="E73" s="100">
        <v>0</v>
      </c>
      <c r="F73" s="100">
        <v>6.0799422591199308</v>
      </c>
      <c r="G73" s="100">
        <v>3399.9037112998649</v>
      </c>
      <c r="H73" s="100">
        <v>15</v>
      </c>
      <c r="I73" s="100">
        <v>8387.9999999999982</v>
      </c>
      <c r="J73" s="100">
        <v>19</v>
      </c>
      <c r="K73" s="100">
        <v>10624.8</v>
      </c>
      <c r="L73" s="100">
        <v>18</v>
      </c>
      <c r="M73" s="100">
        <v>10065.599999999999</v>
      </c>
      <c r="N73" s="100">
        <v>13</v>
      </c>
      <c r="O73" s="100">
        <v>7269.5999999999995</v>
      </c>
      <c r="P73" s="100">
        <v>14</v>
      </c>
      <c r="Q73" s="100">
        <v>7828.7999999999993</v>
      </c>
      <c r="R73" s="100">
        <v>17</v>
      </c>
      <c r="S73" s="100">
        <v>9506.4</v>
      </c>
      <c r="T73" s="100">
        <v>20</v>
      </c>
      <c r="U73" s="100">
        <v>11183.999999999998</v>
      </c>
      <c r="V73" s="100">
        <v>20</v>
      </c>
      <c r="W73" s="100">
        <v>11183.999999999998</v>
      </c>
      <c r="X73" s="100">
        <v>14</v>
      </c>
      <c r="Y73" s="100">
        <v>7828.7999999999993</v>
      </c>
      <c r="Z73" s="100">
        <v>14</v>
      </c>
      <c r="AA73" s="100">
        <v>7828.7999999999993</v>
      </c>
      <c r="AB73" s="100">
        <v>11</v>
      </c>
      <c r="AC73" s="100">
        <v>6151.1999999999989</v>
      </c>
      <c r="AD73" s="100">
        <v>17</v>
      </c>
      <c r="AE73" s="100">
        <v>9506.4</v>
      </c>
      <c r="AF73" s="100">
        <v>19</v>
      </c>
      <c r="AG73" s="100">
        <v>10624.8</v>
      </c>
      <c r="AH73" s="100">
        <v>21</v>
      </c>
      <c r="AI73" s="100">
        <v>11743.199999999999</v>
      </c>
      <c r="AJ73" s="100">
        <v>12</v>
      </c>
      <c r="AK73" s="100">
        <v>6710.4</v>
      </c>
      <c r="AL73" s="100">
        <v>12</v>
      </c>
      <c r="AM73" s="100">
        <v>6710.4</v>
      </c>
      <c r="AN73" s="100">
        <v>12</v>
      </c>
      <c r="AO73" s="100">
        <v>6710.4</v>
      </c>
      <c r="AP73" s="100">
        <v>16</v>
      </c>
      <c r="AQ73" s="100">
        <v>8947.1999999999989</v>
      </c>
      <c r="AR73" s="100">
        <v>13</v>
      </c>
      <c r="AS73" s="100">
        <v>7269.5999999999995</v>
      </c>
      <c r="AT73" s="100">
        <v>21</v>
      </c>
      <c r="AU73" s="100">
        <v>11743.199999999999</v>
      </c>
      <c r="AV73" s="100">
        <v>20</v>
      </c>
      <c r="AW73" s="100">
        <v>11183.999999999998</v>
      </c>
      <c r="AX73" s="100">
        <v>11</v>
      </c>
      <c r="AY73" s="100">
        <v>6151.1999999999989</v>
      </c>
      <c r="AZ73" s="100">
        <v>14</v>
      </c>
      <c r="BA73" s="100">
        <v>7828.7999999999993</v>
      </c>
      <c r="BB73" s="100">
        <v>20</v>
      </c>
      <c r="BC73" s="100">
        <v>11183.999999999998</v>
      </c>
      <c r="BD73" s="100">
        <v>12</v>
      </c>
      <c r="BE73" s="100">
        <v>6710.4</v>
      </c>
      <c r="BF73" s="100">
        <v>18</v>
      </c>
      <c r="BG73" s="100">
        <v>10065.599999999999</v>
      </c>
      <c r="BH73" s="100">
        <v>19</v>
      </c>
      <c r="BI73" s="100">
        <v>10624.8</v>
      </c>
      <c r="BJ73" s="100">
        <v>12</v>
      </c>
      <c r="BK73" s="100">
        <v>6710.4</v>
      </c>
      <c r="BL73" s="100">
        <v>20</v>
      </c>
      <c r="BM73" s="100">
        <v>11183.999999999998</v>
      </c>
      <c r="BN73" s="100">
        <v>11</v>
      </c>
      <c r="BO73" s="100">
        <v>6151.1999999999989</v>
      </c>
      <c r="BP73" s="100">
        <v>21</v>
      </c>
      <c r="BQ73" s="100">
        <v>11743.199999999999</v>
      </c>
      <c r="BR73" s="100">
        <v>13</v>
      </c>
      <c r="BS73" s="100">
        <v>7269.5999999999995</v>
      </c>
      <c r="BT73" s="100">
        <v>21</v>
      </c>
      <c r="BU73" s="100">
        <v>11743.199999999999</v>
      </c>
      <c r="BV73" s="100">
        <v>18</v>
      </c>
      <c r="BW73" s="100">
        <v>10065.599999999999</v>
      </c>
      <c r="BX73" s="100">
        <v>15</v>
      </c>
      <c r="BY73" s="100">
        <v>8387.9999999999982</v>
      </c>
      <c r="BZ73" s="100">
        <v>17</v>
      </c>
      <c r="CA73" s="100">
        <v>9506.4</v>
      </c>
      <c r="CB73" s="100">
        <v>19</v>
      </c>
      <c r="CC73" s="100">
        <v>10624.8</v>
      </c>
      <c r="CD73" s="100">
        <v>14</v>
      </c>
      <c r="CE73" s="100">
        <v>7828.7999999999993</v>
      </c>
      <c r="CF73" s="100">
        <v>14</v>
      </c>
      <c r="CG73" s="100">
        <v>7828.7999999999993</v>
      </c>
      <c r="CH73" s="100">
        <v>19</v>
      </c>
      <c r="CI73" s="100">
        <v>10624.8</v>
      </c>
      <c r="CJ73" s="100">
        <v>18</v>
      </c>
      <c r="CK73" s="100">
        <v>10065.599999999999</v>
      </c>
      <c r="CL73" s="100">
        <v>20</v>
      </c>
      <c r="CM73" s="100">
        <v>11183.999999999998</v>
      </c>
      <c r="CN73" s="100">
        <v>22</v>
      </c>
      <c r="CO73" s="100">
        <v>12302.399999999998</v>
      </c>
      <c r="CP73" s="100">
        <v>20</v>
      </c>
      <c r="CQ73" s="100">
        <v>11183.999999999998</v>
      </c>
      <c r="CR73" s="100">
        <v>21</v>
      </c>
      <c r="CS73" s="100">
        <v>11743.199999999999</v>
      </c>
      <c r="CT73" s="100">
        <v>18</v>
      </c>
      <c r="CU73" s="100">
        <v>10065.599999999999</v>
      </c>
    </row>
    <row r="74" spans="2:99">
      <c r="C74" s="99" t="s">
        <v>240</v>
      </c>
      <c r="D74" s="100">
        <v>0</v>
      </c>
      <c r="E74" s="100">
        <v>0</v>
      </c>
      <c r="F74" s="100">
        <v>7.2959307109439182</v>
      </c>
      <c r="G74" s="100">
        <v>2941.7192626525875</v>
      </c>
      <c r="H74" s="100">
        <v>16</v>
      </c>
      <c r="I74" s="100">
        <v>6451.2</v>
      </c>
      <c r="J74" s="100">
        <v>18</v>
      </c>
      <c r="K74" s="100">
        <v>7257.5999999999995</v>
      </c>
      <c r="L74" s="100">
        <v>18</v>
      </c>
      <c r="M74" s="100">
        <v>7257.5999999999995</v>
      </c>
      <c r="N74" s="100">
        <v>15</v>
      </c>
      <c r="O74" s="100">
        <v>6048</v>
      </c>
      <c r="P74" s="100">
        <v>13</v>
      </c>
      <c r="Q74" s="100">
        <v>5241.5999999999995</v>
      </c>
      <c r="R74" s="100">
        <v>18</v>
      </c>
      <c r="S74" s="100">
        <v>7257.5999999999995</v>
      </c>
      <c r="T74" s="100">
        <v>21</v>
      </c>
      <c r="U74" s="100">
        <v>8467.1999999999989</v>
      </c>
      <c r="V74" s="100">
        <v>19</v>
      </c>
      <c r="W74" s="100">
        <v>7660.8</v>
      </c>
      <c r="X74" s="100">
        <v>13</v>
      </c>
      <c r="Y74" s="100">
        <v>5241.5999999999995</v>
      </c>
      <c r="Z74" s="100">
        <v>14</v>
      </c>
      <c r="AA74" s="100">
        <v>5644.8</v>
      </c>
      <c r="AB74" s="100">
        <v>12</v>
      </c>
      <c r="AC74" s="100">
        <v>4838.3999999999996</v>
      </c>
      <c r="AD74" s="100">
        <v>17</v>
      </c>
      <c r="AE74" s="100">
        <v>6854.4</v>
      </c>
      <c r="AF74" s="100">
        <v>22</v>
      </c>
      <c r="AG74" s="100">
        <v>8870.4</v>
      </c>
      <c r="AH74" s="100">
        <v>22</v>
      </c>
      <c r="AI74" s="100">
        <v>8870.4</v>
      </c>
      <c r="AJ74" s="100">
        <v>12</v>
      </c>
      <c r="AK74" s="100">
        <v>4838.3999999999996</v>
      </c>
      <c r="AL74" s="100">
        <v>12</v>
      </c>
      <c r="AM74" s="100">
        <v>4838.3999999999996</v>
      </c>
      <c r="AN74" s="100">
        <v>12</v>
      </c>
      <c r="AO74" s="100">
        <v>4838.3999999999996</v>
      </c>
      <c r="AP74" s="100">
        <v>17</v>
      </c>
      <c r="AQ74" s="100">
        <v>6854.4</v>
      </c>
      <c r="AR74" s="100">
        <v>15</v>
      </c>
      <c r="AS74" s="100">
        <v>6048</v>
      </c>
      <c r="AT74" s="100">
        <v>20</v>
      </c>
      <c r="AU74" s="100">
        <v>8064</v>
      </c>
      <c r="AV74" s="100">
        <v>19</v>
      </c>
      <c r="AW74" s="100">
        <v>7660.8</v>
      </c>
      <c r="AX74" s="100">
        <v>10</v>
      </c>
      <c r="AY74" s="100">
        <v>4032</v>
      </c>
      <c r="AZ74" s="100">
        <v>15</v>
      </c>
      <c r="BA74" s="100">
        <v>6048</v>
      </c>
      <c r="BB74" s="100">
        <v>21</v>
      </c>
      <c r="BC74" s="100">
        <v>8467.1999999999989</v>
      </c>
      <c r="BD74" s="100">
        <v>13</v>
      </c>
      <c r="BE74" s="100">
        <v>5241.5999999999995</v>
      </c>
      <c r="BF74" s="100">
        <v>15</v>
      </c>
      <c r="BG74" s="100">
        <v>6048</v>
      </c>
      <c r="BH74" s="100">
        <v>19</v>
      </c>
      <c r="BI74" s="100">
        <v>7660.8</v>
      </c>
      <c r="BJ74" s="100">
        <v>11</v>
      </c>
      <c r="BK74" s="100">
        <v>4435.2</v>
      </c>
      <c r="BL74" s="100">
        <v>17</v>
      </c>
      <c r="BM74" s="100">
        <v>6854.4</v>
      </c>
      <c r="BN74" s="100">
        <v>11</v>
      </c>
      <c r="BO74" s="100">
        <v>4435.2</v>
      </c>
      <c r="BP74" s="100">
        <v>19</v>
      </c>
      <c r="BQ74" s="100">
        <v>7660.8</v>
      </c>
      <c r="BR74" s="100">
        <v>15</v>
      </c>
      <c r="BS74" s="100">
        <v>6048</v>
      </c>
      <c r="BT74" s="100">
        <v>22</v>
      </c>
      <c r="BU74" s="100">
        <v>8870.4</v>
      </c>
      <c r="BV74" s="100">
        <v>20</v>
      </c>
      <c r="BW74" s="100">
        <v>8064</v>
      </c>
      <c r="BX74" s="100">
        <v>17</v>
      </c>
      <c r="BY74" s="100">
        <v>6854.4</v>
      </c>
      <c r="BZ74" s="100">
        <v>20</v>
      </c>
      <c r="CA74" s="100">
        <v>8064</v>
      </c>
      <c r="CB74" s="100">
        <v>18</v>
      </c>
      <c r="CC74" s="100">
        <v>7257.5999999999995</v>
      </c>
      <c r="CD74" s="100">
        <v>13</v>
      </c>
      <c r="CE74" s="100">
        <v>5241.5999999999995</v>
      </c>
      <c r="CF74" s="100">
        <v>13</v>
      </c>
      <c r="CG74" s="100">
        <v>5241.5999999999995</v>
      </c>
      <c r="CH74" s="100">
        <v>17</v>
      </c>
      <c r="CI74" s="100">
        <v>6854.4</v>
      </c>
      <c r="CJ74" s="100">
        <v>20</v>
      </c>
      <c r="CK74" s="100">
        <v>8064</v>
      </c>
      <c r="CL74" s="100">
        <v>23</v>
      </c>
      <c r="CM74" s="100">
        <v>9273.6</v>
      </c>
      <c r="CN74" s="100">
        <v>22</v>
      </c>
      <c r="CO74" s="100">
        <v>8870.4</v>
      </c>
      <c r="CP74" s="100">
        <v>22</v>
      </c>
      <c r="CQ74" s="100">
        <v>8870.4</v>
      </c>
      <c r="CR74" s="100">
        <v>20</v>
      </c>
      <c r="CS74" s="100">
        <v>8064</v>
      </c>
      <c r="CT74" s="100">
        <v>16</v>
      </c>
      <c r="CU74" s="100">
        <v>6451.2</v>
      </c>
    </row>
    <row r="75" spans="2:99">
      <c r="C75" s="99" t="s">
        <v>241</v>
      </c>
      <c r="D75" s="100">
        <v>0</v>
      </c>
      <c r="E75" s="100">
        <v>0</v>
      </c>
      <c r="F75" s="100">
        <v>6.6879364850319245</v>
      </c>
      <c r="G75" s="100">
        <v>4301.6807471725333</v>
      </c>
      <c r="H75" s="100">
        <v>16</v>
      </c>
      <c r="I75" s="100">
        <v>10291.199999999999</v>
      </c>
      <c r="J75" s="100">
        <v>18</v>
      </c>
      <c r="K75" s="100">
        <v>11577.599999999999</v>
      </c>
      <c r="L75" s="100">
        <v>18</v>
      </c>
      <c r="M75" s="100">
        <v>11577.599999999999</v>
      </c>
      <c r="N75" s="100">
        <v>13</v>
      </c>
      <c r="O75" s="100">
        <v>8361.5999999999985</v>
      </c>
      <c r="P75" s="100">
        <v>13</v>
      </c>
      <c r="Q75" s="100">
        <v>8361.5999999999985</v>
      </c>
      <c r="R75" s="100">
        <v>20</v>
      </c>
      <c r="S75" s="100">
        <v>12863.999999999998</v>
      </c>
      <c r="T75" s="100">
        <v>19</v>
      </c>
      <c r="U75" s="100">
        <v>12220.8</v>
      </c>
      <c r="V75" s="100">
        <v>20</v>
      </c>
      <c r="W75" s="100">
        <v>12863.999999999998</v>
      </c>
      <c r="X75" s="100">
        <v>15</v>
      </c>
      <c r="Y75" s="100">
        <v>9647.9999999999982</v>
      </c>
      <c r="Z75" s="100">
        <v>13</v>
      </c>
      <c r="AA75" s="100">
        <v>8361.5999999999985</v>
      </c>
      <c r="AB75" s="100">
        <v>11</v>
      </c>
      <c r="AC75" s="100">
        <v>7075.1999999999989</v>
      </c>
      <c r="AD75" s="100">
        <v>18</v>
      </c>
      <c r="AE75" s="100">
        <v>11577.599999999999</v>
      </c>
      <c r="AF75" s="100">
        <v>21</v>
      </c>
      <c r="AG75" s="100">
        <v>13507.199999999999</v>
      </c>
      <c r="AH75" s="100">
        <v>19</v>
      </c>
      <c r="AI75" s="100">
        <v>12220.8</v>
      </c>
      <c r="AJ75" s="100">
        <v>12</v>
      </c>
      <c r="AK75" s="100">
        <v>7718.4</v>
      </c>
      <c r="AL75" s="100">
        <v>12</v>
      </c>
      <c r="AM75" s="100">
        <v>7718.4</v>
      </c>
      <c r="AN75" s="100">
        <v>11</v>
      </c>
      <c r="AO75" s="100">
        <v>7075.1999999999989</v>
      </c>
      <c r="AP75" s="100">
        <v>17</v>
      </c>
      <c r="AQ75" s="100">
        <v>10934.4</v>
      </c>
      <c r="AR75" s="100">
        <v>14</v>
      </c>
      <c r="AS75" s="100">
        <v>9004.7999999999993</v>
      </c>
      <c r="AT75" s="100">
        <v>19</v>
      </c>
      <c r="AU75" s="100">
        <v>12220.8</v>
      </c>
      <c r="AV75" s="100">
        <v>20</v>
      </c>
      <c r="AW75" s="100">
        <v>12863.999999999998</v>
      </c>
      <c r="AX75" s="100">
        <v>11</v>
      </c>
      <c r="AY75" s="100">
        <v>7075.1999999999989</v>
      </c>
      <c r="AZ75" s="100">
        <v>15</v>
      </c>
      <c r="BA75" s="100">
        <v>9647.9999999999982</v>
      </c>
      <c r="BB75" s="100">
        <v>18</v>
      </c>
      <c r="BC75" s="100">
        <v>11577.599999999999</v>
      </c>
      <c r="BD75" s="100">
        <v>12</v>
      </c>
      <c r="BE75" s="100">
        <v>7718.4</v>
      </c>
      <c r="BF75" s="100">
        <v>18</v>
      </c>
      <c r="BG75" s="100">
        <v>11577.599999999999</v>
      </c>
      <c r="BH75" s="100">
        <v>20</v>
      </c>
      <c r="BI75" s="100">
        <v>12863.999999999998</v>
      </c>
      <c r="BJ75" s="100">
        <v>11</v>
      </c>
      <c r="BK75" s="100">
        <v>7075.1999999999989</v>
      </c>
      <c r="BL75" s="100">
        <v>20</v>
      </c>
      <c r="BM75" s="100">
        <v>12863.999999999998</v>
      </c>
      <c r="BN75" s="100">
        <v>12</v>
      </c>
      <c r="BO75" s="100">
        <v>7718.4</v>
      </c>
      <c r="BP75" s="100">
        <v>18</v>
      </c>
      <c r="BQ75" s="100">
        <v>11577.599999999999</v>
      </c>
      <c r="BR75" s="100">
        <v>15</v>
      </c>
      <c r="BS75" s="100">
        <v>9647.9999999999982</v>
      </c>
      <c r="BT75" s="100">
        <v>23</v>
      </c>
      <c r="BU75" s="100">
        <v>14793.599999999999</v>
      </c>
      <c r="BV75" s="100">
        <v>20</v>
      </c>
      <c r="BW75" s="100">
        <v>12863.999999999998</v>
      </c>
      <c r="BX75" s="100">
        <v>16</v>
      </c>
      <c r="BY75" s="100">
        <v>10291.199999999999</v>
      </c>
      <c r="BZ75" s="100">
        <v>18</v>
      </c>
      <c r="CA75" s="100">
        <v>11577.599999999999</v>
      </c>
      <c r="CB75" s="100">
        <v>20</v>
      </c>
      <c r="CC75" s="100">
        <v>12863.999999999998</v>
      </c>
      <c r="CD75" s="100">
        <v>14</v>
      </c>
      <c r="CE75" s="100">
        <v>9004.7999999999993</v>
      </c>
      <c r="CF75" s="100">
        <v>13</v>
      </c>
      <c r="CG75" s="100">
        <v>8361.5999999999985</v>
      </c>
      <c r="CH75" s="100">
        <v>17</v>
      </c>
      <c r="CI75" s="100">
        <v>10934.4</v>
      </c>
      <c r="CJ75" s="100">
        <v>20</v>
      </c>
      <c r="CK75" s="100">
        <v>12863.999999999998</v>
      </c>
      <c r="CL75" s="100">
        <v>21</v>
      </c>
      <c r="CM75" s="100">
        <v>13507.199999999999</v>
      </c>
      <c r="CN75" s="100">
        <v>21</v>
      </c>
      <c r="CO75" s="100">
        <v>13507.199999999999</v>
      </c>
      <c r="CP75" s="100">
        <v>21</v>
      </c>
      <c r="CQ75" s="100">
        <v>13507.199999999999</v>
      </c>
      <c r="CR75" s="100">
        <v>22</v>
      </c>
      <c r="CS75" s="100">
        <v>14150.399999999998</v>
      </c>
      <c r="CT75" s="100">
        <v>16</v>
      </c>
      <c r="CU75" s="100">
        <v>10291.199999999999</v>
      </c>
    </row>
    <row r="76" spans="2:99">
      <c r="C76" s="99" t="s">
        <v>242</v>
      </c>
      <c r="D76" s="100">
        <v>0</v>
      </c>
      <c r="E76" s="100">
        <v>0</v>
      </c>
      <c r="F76" s="100">
        <v>6.0799422591199308</v>
      </c>
      <c r="G76" s="100">
        <v>4735.0590314026022</v>
      </c>
      <c r="H76" s="100">
        <v>15</v>
      </c>
      <c r="I76" s="100">
        <v>11682</v>
      </c>
      <c r="J76" s="100">
        <v>17</v>
      </c>
      <c r="K76" s="100">
        <v>13239.599999999999</v>
      </c>
      <c r="L76" s="100">
        <v>20</v>
      </c>
      <c r="M76" s="100">
        <v>15576</v>
      </c>
      <c r="N76" s="100">
        <v>14</v>
      </c>
      <c r="O76" s="100">
        <v>10903.199999999999</v>
      </c>
      <c r="P76" s="100">
        <v>13</v>
      </c>
      <c r="Q76" s="100">
        <v>10124.4</v>
      </c>
      <c r="R76" s="100">
        <v>19</v>
      </c>
      <c r="S76" s="100">
        <v>14797.199999999999</v>
      </c>
      <c r="T76" s="100">
        <v>19</v>
      </c>
      <c r="U76" s="100">
        <v>14797.199999999999</v>
      </c>
      <c r="V76" s="100">
        <v>19</v>
      </c>
      <c r="W76" s="100">
        <v>14797.199999999999</v>
      </c>
      <c r="X76" s="100">
        <v>13</v>
      </c>
      <c r="Y76" s="100">
        <v>10124.4</v>
      </c>
      <c r="Z76" s="100">
        <v>13</v>
      </c>
      <c r="AA76" s="100">
        <v>10124.4</v>
      </c>
      <c r="AB76" s="100">
        <v>11</v>
      </c>
      <c r="AC76" s="100">
        <v>8566.7999999999993</v>
      </c>
      <c r="AD76" s="100">
        <v>16</v>
      </c>
      <c r="AE76" s="100">
        <v>12460.8</v>
      </c>
      <c r="AF76" s="100">
        <v>20</v>
      </c>
      <c r="AG76" s="100">
        <v>15576</v>
      </c>
      <c r="AH76" s="100">
        <v>18</v>
      </c>
      <c r="AI76" s="100">
        <v>14018.4</v>
      </c>
      <c r="AJ76" s="100">
        <v>12</v>
      </c>
      <c r="AK76" s="100">
        <v>9345.5999999999985</v>
      </c>
      <c r="AL76" s="100">
        <v>13</v>
      </c>
      <c r="AM76" s="100">
        <v>10124.4</v>
      </c>
      <c r="AN76" s="100">
        <v>10</v>
      </c>
      <c r="AO76" s="100">
        <v>7788</v>
      </c>
      <c r="AP76" s="100">
        <v>15</v>
      </c>
      <c r="AQ76" s="100">
        <v>11682</v>
      </c>
      <c r="AR76" s="100">
        <v>14</v>
      </c>
      <c r="AS76" s="100">
        <v>10903.199999999999</v>
      </c>
      <c r="AT76" s="100">
        <v>21</v>
      </c>
      <c r="AU76" s="100">
        <v>16354.8</v>
      </c>
      <c r="AV76" s="100">
        <v>18</v>
      </c>
      <c r="AW76" s="100">
        <v>14018.4</v>
      </c>
      <c r="AX76" s="100">
        <v>9</v>
      </c>
      <c r="AY76" s="100">
        <v>7009.2</v>
      </c>
      <c r="AZ76" s="100">
        <v>15</v>
      </c>
      <c r="BA76" s="100">
        <v>11682</v>
      </c>
      <c r="BB76" s="100">
        <v>18</v>
      </c>
      <c r="BC76" s="100">
        <v>14018.4</v>
      </c>
      <c r="BD76" s="100">
        <v>12</v>
      </c>
      <c r="BE76" s="100">
        <v>9345.5999999999985</v>
      </c>
      <c r="BF76" s="100">
        <v>16</v>
      </c>
      <c r="BG76" s="100">
        <v>12460.8</v>
      </c>
      <c r="BH76" s="100">
        <v>21</v>
      </c>
      <c r="BI76" s="100">
        <v>16354.8</v>
      </c>
      <c r="BJ76" s="100">
        <v>11</v>
      </c>
      <c r="BK76" s="100">
        <v>8566.7999999999993</v>
      </c>
      <c r="BL76" s="100">
        <v>19</v>
      </c>
      <c r="BM76" s="100">
        <v>14797.199999999999</v>
      </c>
      <c r="BN76" s="100">
        <v>12</v>
      </c>
      <c r="BO76" s="100">
        <v>9345.5999999999985</v>
      </c>
      <c r="BP76" s="100">
        <v>19</v>
      </c>
      <c r="BQ76" s="100">
        <v>14797.199999999999</v>
      </c>
      <c r="BR76" s="100">
        <v>15</v>
      </c>
      <c r="BS76" s="100">
        <v>11682</v>
      </c>
      <c r="BT76" s="100">
        <v>23</v>
      </c>
      <c r="BU76" s="100">
        <v>17912.399999999998</v>
      </c>
      <c r="BV76" s="100">
        <v>20</v>
      </c>
      <c r="BW76" s="100">
        <v>15576</v>
      </c>
      <c r="BX76" s="100">
        <v>17</v>
      </c>
      <c r="BY76" s="100">
        <v>13239.599999999999</v>
      </c>
      <c r="BZ76" s="100">
        <v>16</v>
      </c>
      <c r="CA76" s="100">
        <v>12460.8</v>
      </c>
      <c r="CB76" s="100">
        <v>18</v>
      </c>
      <c r="CC76" s="100">
        <v>14018.4</v>
      </c>
      <c r="CD76" s="100">
        <v>14</v>
      </c>
      <c r="CE76" s="100">
        <v>10903.199999999999</v>
      </c>
      <c r="CF76" s="100">
        <v>14</v>
      </c>
      <c r="CG76" s="100">
        <v>10903.199999999999</v>
      </c>
      <c r="CH76" s="100">
        <v>16</v>
      </c>
      <c r="CI76" s="100">
        <v>12460.8</v>
      </c>
      <c r="CJ76" s="100">
        <v>19</v>
      </c>
      <c r="CK76" s="100">
        <v>14797.199999999999</v>
      </c>
      <c r="CL76" s="100">
        <v>20</v>
      </c>
      <c r="CM76" s="100">
        <v>15576</v>
      </c>
      <c r="CN76" s="100">
        <v>20</v>
      </c>
      <c r="CO76" s="100">
        <v>15576</v>
      </c>
      <c r="CP76" s="100">
        <v>22</v>
      </c>
      <c r="CQ76" s="100">
        <v>17133.599999999999</v>
      </c>
      <c r="CR76" s="100">
        <v>20</v>
      </c>
      <c r="CS76" s="100">
        <v>15576</v>
      </c>
      <c r="CT76" s="100">
        <v>15</v>
      </c>
      <c r="CU76" s="100">
        <v>11682</v>
      </c>
    </row>
    <row r="77" spans="2:99">
      <c r="C77" s="99" t="s">
        <v>243</v>
      </c>
      <c r="D77" s="100">
        <v>0</v>
      </c>
      <c r="E77" s="100">
        <v>0</v>
      </c>
      <c r="F77" s="100">
        <v>7.2959307109439182</v>
      </c>
      <c r="G77" s="100">
        <v>2031.1871099267867</v>
      </c>
      <c r="H77" s="100">
        <v>16</v>
      </c>
      <c r="I77" s="100">
        <v>4454.3999999999996</v>
      </c>
      <c r="J77" s="100">
        <v>19</v>
      </c>
      <c r="K77" s="100">
        <v>5289.5999999999995</v>
      </c>
      <c r="L77" s="100">
        <v>19</v>
      </c>
      <c r="M77" s="100">
        <v>5289.5999999999995</v>
      </c>
      <c r="N77" s="100">
        <v>14</v>
      </c>
      <c r="O77" s="100">
        <v>3897.5999999999995</v>
      </c>
      <c r="P77" s="100">
        <v>16</v>
      </c>
      <c r="Q77" s="100">
        <v>4454.3999999999996</v>
      </c>
      <c r="R77" s="100">
        <v>21</v>
      </c>
      <c r="S77" s="100">
        <v>5846.4</v>
      </c>
      <c r="T77" s="100">
        <v>20</v>
      </c>
      <c r="U77" s="100">
        <v>5568</v>
      </c>
      <c r="V77" s="100">
        <v>23</v>
      </c>
      <c r="W77" s="100">
        <v>6403.2</v>
      </c>
      <c r="X77" s="100">
        <v>14</v>
      </c>
      <c r="Y77" s="100">
        <v>3897.5999999999995</v>
      </c>
      <c r="Z77" s="100">
        <v>13</v>
      </c>
      <c r="AA77" s="100">
        <v>3619.2</v>
      </c>
      <c r="AB77" s="100">
        <v>10</v>
      </c>
      <c r="AC77" s="100">
        <v>2784</v>
      </c>
      <c r="AD77" s="100">
        <v>18</v>
      </c>
      <c r="AE77" s="100">
        <v>5011.2</v>
      </c>
      <c r="AF77" s="100">
        <v>23</v>
      </c>
      <c r="AG77" s="100">
        <v>6403.2</v>
      </c>
      <c r="AH77" s="100">
        <v>19</v>
      </c>
      <c r="AI77" s="100">
        <v>5289.5999999999995</v>
      </c>
      <c r="AJ77" s="100">
        <v>12</v>
      </c>
      <c r="AK77" s="100">
        <v>3340.7999999999997</v>
      </c>
      <c r="AL77" s="100">
        <v>12</v>
      </c>
      <c r="AM77" s="100">
        <v>3340.7999999999997</v>
      </c>
      <c r="AN77" s="100">
        <v>11</v>
      </c>
      <c r="AO77" s="100">
        <v>3062.3999999999996</v>
      </c>
      <c r="AP77" s="100">
        <v>16</v>
      </c>
      <c r="AQ77" s="100">
        <v>4454.3999999999996</v>
      </c>
      <c r="AR77" s="100">
        <v>15</v>
      </c>
      <c r="AS77" s="100">
        <v>4176</v>
      </c>
      <c r="AT77" s="100">
        <v>20</v>
      </c>
      <c r="AU77" s="100">
        <v>5568</v>
      </c>
      <c r="AV77" s="100">
        <v>21</v>
      </c>
      <c r="AW77" s="100">
        <v>5846.4</v>
      </c>
      <c r="AX77" s="100">
        <v>11</v>
      </c>
      <c r="AY77" s="100">
        <v>3062.3999999999996</v>
      </c>
      <c r="AZ77" s="100">
        <v>15</v>
      </c>
      <c r="BA77" s="100">
        <v>4176</v>
      </c>
      <c r="BB77" s="100">
        <v>20</v>
      </c>
      <c r="BC77" s="100">
        <v>5568</v>
      </c>
      <c r="BD77" s="100">
        <v>12</v>
      </c>
      <c r="BE77" s="100">
        <v>3340.7999999999997</v>
      </c>
      <c r="BF77" s="100">
        <v>16</v>
      </c>
      <c r="BG77" s="100">
        <v>4454.3999999999996</v>
      </c>
      <c r="BH77" s="100">
        <v>22</v>
      </c>
      <c r="BI77" s="100">
        <v>6124.7999999999993</v>
      </c>
      <c r="BJ77" s="100">
        <v>12</v>
      </c>
      <c r="BK77" s="100">
        <v>3340.7999999999997</v>
      </c>
      <c r="BL77" s="100">
        <v>21</v>
      </c>
      <c r="BM77" s="100">
        <v>5846.4</v>
      </c>
      <c r="BN77" s="100">
        <v>11</v>
      </c>
      <c r="BO77" s="100">
        <v>3062.3999999999996</v>
      </c>
      <c r="BP77" s="100">
        <v>22</v>
      </c>
      <c r="BQ77" s="100">
        <v>6124.7999999999993</v>
      </c>
      <c r="BR77" s="100">
        <v>14</v>
      </c>
      <c r="BS77" s="100">
        <v>3897.5999999999995</v>
      </c>
      <c r="BT77" s="100">
        <v>23</v>
      </c>
      <c r="BU77" s="100">
        <v>6403.2</v>
      </c>
      <c r="BV77" s="100">
        <v>22</v>
      </c>
      <c r="BW77" s="100">
        <v>6124.7999999999993</v>
      </c>
      <c r="BX77" s="100">
        <v>17</v>
      </c>
      <c r="BY77" s="100">
        <v>4732.7999999999993</v>
      </c>
      <c r="BZ77" s="100">
        <v>17</v>
      </c>
      <c r="CA77" s="100">
        <v>4732.7999999999993</v>
      </c>
      <c r="CB77" s="100">
        <v>21</v>
      </c>
      <c r="CC77" s="100">
        <v>5846.4</v>
      </c>
      <c r="CD77" s="100">
        <v>14</v>
      </c>
      <c r="CE77" s="100">
        <v>3897.5999999999995</v>
      </c>
      <c r="CF77" s="100">
        <v>14</v>
      </c>
      <c r="CG77" s="100">
        <v>3897.5999999999995</v>
      </c>
      <c r="CH77" s="100">
        <v>17</v>
      </c>
      <c r="CI77" s="100">
        <v>4732.7999999999993</v>
      </c>
      <c r="CJ77" s="100">
        <v>22</v>
      </c>
      <c r="CK77" s="100">
        <v>6124.7999999999993</v>
      </c>
      <c r="CL77" s="100">
        <v>20</v>
      </c>
      <c r="CM77" s="100">
        <v>5568</v>
      </c>
      <c r="CN77" s="100">
        <v>24</v>
      </c>
      <c r="CO77" s="100">
        <v>6681.5999999999995</v>
      </c>
      <c r="CP77" s="100">
        <v>23</v>
      </c>
      <c r="CQ77" s="100">
        <v>6403.2</v>
      </c>
      <c r="CR77" s="100">
        <v>20</v>
      </c>
      <c r="CS77" s="100">
        <v>5568</v>
      </c>
      <c r="CT77" s="100">
        <v>16</v>
      </c>
      <c r="CU77" s="100">
        <v>4454.3999999999996</v>
      </c>
    </row>
    <row r="78" spans="2:99">
      <c r="C78" s="99" t="s">
        <v>244</v>
      </c>
      <c r="D78" s="100">
        <v>0</v>
      </c>
      <c r="E78" s="100">
        <v>0</v>
      </c>
      <c r="F78" s="100">
        <v>6.6879364850319245</v>
      </c>
      <c r="G78" s="100">
        <v>3691.7409397376223</v>
      </c>
      <c r="H78" s="100">
        <v>15</v>
      </c>
      <c r="I78" s="100">
        <v>8280</v>
      </c>
      <c r="J78" s="100">
        <v>18</v>
      </c>
      <c r="K78" s="100">
        <v>9936</v>
      </c>
      <c r="L78" s="100">
        <v>17</v>
      </c>
      <c r="M78" s="100">
        <v>9384</v>
      </c>
      <c r="N78" s="100">
        <v>14</v>
      </c>
      <c r="O78" s="100">
        <v>7728</v>
      </c>
      <c r="P78" s="100">
        <v>15</v>
      </c>
      <c r="Q78" s="100">
        <v>8280</v>
      </c>
      <c r="R78" s="100">
        <v>18</v>
      </c>
      <c r="S78" s="100">
        <v>9936</v>
      </c>
      <c r="T78" s="100">
        <v>19</v>
      </c>
      <c r="U78" s="100">
        <v>10488</v>
      </c>
      <c r="V78" s="100">
        <v>21</v>
      </c>
      <c r="W78" s="100">
        <v>11592</v>
      </c>
      <c r="X78" s="100">
        <v>14</v>
      </c>
      <c r="Y78" s="100">
        <v>7728</v>
      </c>
      <c r="Z78" s="100">
        <v>14</v>
      </c>
      <c r="AA78" s="100">
        <v>7728</v>
      </c>
      <c r="AB78" s="100">
        <v>10</v>
      </c>
      <c r="AC78" s="100">
        <v>5520</v>
      </c>
      <c r="AD78" s="100">
        <v>18</v>
      </c>
      <c r="AE78" s="100">
        <v>9936</v>
      </c>
      <c r="AF78" s="100">
        <v>20</v>
      </c>
      <c r="AG78" s="100">
        <v>11040</v>
      </c>
      <c r="AH78" s="100">
        <v>20</v>
      </c>
      <c r="AI78" s="100">
        <v>11040</v>
      </c>
      <c r="AJ78" s="100">
        <v>11</v>
      </c>
      <c r="AK78" s="100">
        <v>6072</v>
      </c>
      <c r="AL78" s="100">
        <v>13</v>
      </c>
      <c r="AM78" s="100">
        <v>7176</v>
      </c>
      <c r="AN78" s="100">
        <v>12</v>
      </c>
      <c r="AO78" s="100">
        <v>6624</v>
      </c>
      <c r="AP78" s="100">
        <v>18</v>
      </c>
      <c r="AQ78" s="100">
        <v>9936</v>
      </c>
      <c r="AR78" s="100">
        <v>13</v>
      </c>
      <c r="AS78" s="100">
        <v>7176</v>
      </c>
      <c r="AT78" s="100">
        <v>20</v>
      </c>
      <c r="AU78" s="100">
        <v>11040</v>
      </c>
      <c r="AV78" s="100">
        <v>20</v>
      </c>
      <c r="AW78" s="100">
        <v>11040</v>
      </c>
      <c r="AX78" s="100">
        <v>12</v>
      </c>
      <c r="AY78" s="100">
        <v>6624</v>
      </c>
      <c r="AZ78" s="100">
        <v>16</v>
      </c>
      <c r="BA78" s="100">
        <v>8832</v>
      </c>
      <c r="BB78" s="100">
        <v>18</v>
      </c>
      <c r="BC78" s="100">
        <v>9936</v>
      </c>
      <c r="BD78" s="100">
        <v>13</v>
      </c>
      <c r="BE78" s="100">
        <v>7176</v>
      </c>
      <c r="BF78" s="100">
        <v>16</v>
      </c>
      <c r="BG78" s="100">
        <v>8832</v>
      </c>
      <c r="BH78" s="100">
        <v>21</v>
      </c>
      <c r="BI78" s="100">
        <v>11592</v>
      </c>
      <c r="BJ78" s="100">
        <v>11</v>
      </c>
      <c r="BK78" s="100">
        <v>6072</v>
      </c>
      <c r="BL78" s="100">
        <v>17</v>
      </c>
      <c r="BM78" s="100">
        <v>9384</v>
      </c>
      <c r="BN78" s="100">
        <v>12</v>
      </c>
      <c r="BO78" s="100">
        <v>6624</v>
      </c>
      <c r="BP78" s="100">
        <v>21</v>
      </c>
      <c r="BQ78" s="100">
        <v>11592</v>
      </c>
      <c r="BR78" s="100">
        <v>15</v>
      </c>
      <c r="BS78" s="100">
        <v>8280</v>
      </c>
      <c r="BT78" s="100">
        <v>23</v>
      </c>
      <c r="BU78" s="100">
        <v>12696</v>
      </c>
      <c r="BV78" s="100">
        <v>20</v>
      </c>
      <c r="BW78" s="100">
        <v>11040</v>
      </c>
      <c r="BX78" s="100">
        <v>16</v>
      </c>
      <c r="BY78" s="100">
        <v>8832</v>
      </c>
      <c r="BZ78" s="100">
        <v>18</v>
      </c>
      <c r="CA78" s="100">
        <v>9936</v>
      </c>
      <c r="CB78" s="100">
        <v>19</v>
      </c>
      <c r="CC78" s="100">
        <v>10488</v>
      </c>
      <c r="CD78" s="100">
        <v>13</v>
      </c>
      <c r="CE78" s="100">
        <v>7176</v>
      </c>
      <c r="CF78" s="100">
        <v>14</v>
      </c>
      <c r="CG78" s="100">
        <v>7728</v>
      </c>
      <c r="CH78" s="100">
        <v>18</v>
      </c>
      <c r="CI78" s="100">
        <v>9936</v>
      </c>
      <c r="CJ78" s="100">
        <v>21</v>
      </c>
      <c r="CK78" s="100">
        <v>11592</v>
      </c>
      <c r="CL78" s="100">
        <v>20</v>
      </c>
      <c r="CM78" s="100">
        <v>11040</v>
      </c>
      <c r="CN78" s="100">
        <v>21</v>
      </c>
      <c r="CO78" s="100">
        <v>11592</v>
      </c>
      <c r="CP78" s="100">
        <v>24</v>
      </c>
      <c r="CQ78" s="100">
        <v>13248</v>
      </c>
      <c r="CR78" s="100">
        <v>21</v>
      </c>
      <c r="CS78" s="100">
        <v>11592</v>
      </c>
      <c r="CT78" s="100">
        <v>16</v>
      </c>
      <c r="CU78" s="100">
        <v>8832</v>
      </c>
    </row>
    <row r="79" spans="2:99">
      <c r="C79" s="99" t="s">
        <v>245</v>
      </c>
      <c r="D79" s="100">
        <v>0</v>
      </c>
      <c r="E79" s="100">
        <v>0</v>
      </c>
      <c r="F79" s="100">
        <v>6.6879364850319245</v>
      </c>
      <c r="G79" s="100">
        <v>5064.1055064661732</v>
      </c>
      <c r="H79" s="100">
        <v>16</v>
      </c>
      <c r="I79" s="100">
        <v>12115.199999999999</v>
      </c>
      <c r="J79" s="100">
        <v>18</v>
      </c>
      <c r="K79" s="100">
        <v>13629.599999999999</v>
      </c>
      <c r="L79" s="100">
        <v>19</v>
      </c>
      <c r="M79" s="100">
        <v>14386.8</v>
      </c>
      <c r="N79" s="100">
        <v>15</v>
      </c>
      <c r="O79" s="100">
        <v>11357.999999999998</v>
      </c>
      <c r="P79" s="100">
        <v>14</v>
      </c>
      <c r="Q79" s="100">
        <v>10600.8</v>
      </c>
      <c r="R79" s="100">
        <v>19</v>
      </c>
      <c r="S79" s="100">
        <v>14386.8</v>
      </c>
      <c r="T79" s="100">
        <v>19</v>
      </c>
      <c r="U79" s="100">
        <v>14386.8</v>
      </c>
      <c r="V79" s="100">
        <v>20</v>
      </c>
      <c r="W79" s="100">
        <v>15143.999999999998</v>
      </c>
      <c r="X79" s="100">
        <v>15</v>
      </c>
      <c r="Y79" s="100">
        <v>11357.999999999998</v>
      </c>
      <c r="Z79" s="100">
        <v>15</v>
      </c>
      <c r="AA79" s="100">
        <v>11357.999999999998</v>
      </c>
      <c r="AB79" s="100">
        <v>10</v>
      </c>
      <c r="AC79" s="100">
        <v>7571.9999999999991</v>
      </c>
      <c r="AD79" s="100">
        <v>17</v>
      </c>
      <c r="AE79" s="100">
        <v>12872.4</v>
      </c>
      <c r="AF79" s="100">
        <v>20</v>
      </c>
      <c r="AG79" s="100">
        <v>15143.999999999998</v>
      </c>
      <c r="AH79" s="100">
        <v>21</v>
      </c>
      <c r="AI79" s="100">
        <v>15901.199999999999</v>
      </c>
      <c r="AJ79" s="100">
        <v>12</v>
      </c>
      <c r="AK79" s="100">
        <v>9086.4</v>
      </c>
      <c r="AL79" s="100">
        <v>12</v>
      </c>
      <c r="AM79" s="100">
        <v>9086.4</v>
      </c>
      <c r="AN79" s="100">
        <v>12</v>
      </c>
      <c r="AO79" s="100">
        <v>9086.4</v>
      </c>
      <c r="AP79" s="100">
        <v>17</v>
      </c>
      <c r="AQ79" s="100">
        <v>12872.4</v>
      </c>
      <c r="AR79" s="100">
        <v>13</v>
      </c>
      <c r="AS79" s="100">
        <v>9843.5999999999985</v>
      </c>
      <c r="AT79" s="100">
        <v>21</v>
      </c>
      <c r="AU79" s="100">
        <v>15901.199999999999</v>
      </c>
      <c r="AV79" s="100">
        <v>20</v>
      </c>
      <c r="AW79" s="100">
        <v>15143.999999999998</v>
      </c>
      <c r="AX79" s="100">
        <v>11</v>
      </c>
      <c r="AY79" s="100">
        <v>8329.1999999999989</v>
      </c>
      <c r="AZ79" s="100">
        <v>13</v>
      </c>
      <c r="BA79" s="100">
        <v>9843.5999999999985</v>
      </c>
      <c r="BB79" s="100">
        <v>20</v>
      </c>
      <c r="BC79" s="100">
        <v>15143.999999999998</v>
      </c>
      <c r="BD79" s="100">
        <v>13</v>
      </c>
      <c r="BE79" s="100">
        <v>9843.5999999999985</v>
      </c>
      <c r="BF79" s="100">
        <v>16</v>
      </c>
      <c r="BG79" s="100">
        <v>12115.199999999999</v>
      </c>
      <c r="BH79" s="100">
        <v>21</v>
      </c>
      <c r="BI79" s="100">
        <v>15901.199999999999</v>
      </c>
      <c r="BJ79" s="100">
        <v>10</v>
      </c>
      <c r="BK79" s="100">
        <v>7571.9999999999991</v>
      </c>
      <c r="BL79" s="100">
        <v>18</v>
      </c>
      <c r="BM79" s="100">
        <v>13629.599999999999</v>
      </c>
      <c r="BN79" s="100">
        <v>11</v>
      </c>
      <c r="BO79" s="100">
        <v>8329.1999999999989</v>
      </c>
      <c r="BP79" s="100">
        <v>18</v>
      </c>
      <c r="BQ79" s="100">
        <v>13629.599999999999</v>
      </c>
      <c r="BR79" s="100">
        <v>13</v>
      </c>
      <c r="BS79" s="100">
        <v>9843.5999999999985</v>
      </c>
      <c r="BT79" s="100">
        <v>21</v>
      </c>
      <c r="BU79" s="100">
        <v>15901.199999999999</v>
      </c>
      <c r="BV79" s="100">
        <v>21</v>
      </c>
      <c r="BW79" s="100">
        <v>15901.199999999999</v>
      </c>
      <c r="BX79" s="100">
        <v>14</v>
      </c>
      <c r="BY79" s="100">
        <v>10600.8</v>
      </c>
      <c r="BZ79" s="100">
        <v>16</v>
      </c>
      <c r="CA79" s="100">
        <v>12115.199999999999</v>
      </c>
      <c r="CB79" s="100">
        <v>18</v>
      </c>
      <c r="CC79" s="100">
        <v>13629.599999999999</v>
      </c>
      <c r="CD79" s="100">
        <v>14</v>
      </c>
      <c r="CE79" s="100">
        <v>10600.8</v>
      </c>
      <c r="CF79" s="100">
        <v>12</v>
      </c>
      <c r="CG79" s="100">
        <v>9086.4</v>
      </c>
      <c r="CH79" s="100">
        <v>19</v>
      </c>
      <c r="CI79" s="100">
        <v>14386.8</v>
      </c>
      <c r="CJ79" s="100">
        <v>18</v>
      </c>
      <c r="CK79" s="100">
        <v>13629.599999999999</v>
      </c>
      <c r="CL79" s="100">
        <v>19</v>
      </c>
      <c r="CM79" s="100">
        <v>14386.8</v>
      </c>
      <c r="CN79" s="100">
        <v>20</v>
      </c>
      <c r="CO79" s="100">
        <v>15143.999999999998</v>
      </c>
      <c r="CP79" s="100">
        <v>23</v>
      </c>
      <c r="CQ79" s="100">
        <v>17415.599999999999</v>
      </c>
      <c r="CR79" s="100">
        <v>20</v>
      </c>
      <c r="CS79" s="100">
        <v>15143.999999999998</v>
      </c>
      <c r="CT79" s="100">
        <v>17</v>
      </c>
      <c r="CU79" s="100">
        <v>12872.4</v>
      </c>
    </row>
    <row r="80" spans="2:99">
      <c r="C80" s="99" t="s">
        <v>246</v>
      </c>
      <c r="D80" s="100">
        <v>0</v>
      </c>
      <c r="E80" s="100">
        <v>0</v>
      </c>
      <c r="F80" s="100">
        <v>6.6879364850319245</v>
      </c>
      <c r="G80" s="100">
        <v>5385.126457747705</v>
      </c>
      <c r="H80" s="100">
        <v>16</v>
      </c>
      <c r="I80" s="100">
        <v>12883.199999999999</v>
      </c>
      <c r="J80" s="100">
        <v>16</v>
      </c>
      <c r="K80" s="100">
        <v>12883.199999999999</v>
      </c>
      <c r="L80" s="100">
        <v>19</v>
      </c>
      <c r="M80" s="100">
        <v>15298.8</v>
      </c>
      <c r="N80" s="100">
        <v>13</v>
      </c>
      <c r="O80" s="100">
        <v>10467.599999999999</v>
      </c>
      <c r="P80" s="100">
        <v>13</v>
      </c>
      <c r="Q80" s="100">
        <v>10467.599999999999</v>
      </c>
      <c r="R80" s="100">
        <v>17</v>
      </c>
      <c r="S80" s="100">
        <v>13688.4</v>
      </c>
      <c r="T80" s="100">
        <v>19</v>
      </c>
      <c r="U80" s="100">
        <v>15298.8</v>
      </c>
      <c r="V80" s="100">
        <v>18</v>
      </c>
      <c r="W80" s="100">
        <v>14493.599999999999</v>
      </c>
      <c r="X80" s="100">
        <v>14</v>
      </c>
      <c r="Y80" s="100">
        <v>11272.8</v>
      </c>
      <c r="Z80" s="100">
        <v>14</v>
      </c>
      <c r="AA80" s="100">
        <v>11272.8</v>
      </c>
      <c r="AB80" s="100">
        <v>11</v>
      </c>
      <c r="AC80" s="100">
        <v>8857.1999999999989</v>
      </c>
      <c r="AD80" s="100">
        <v>19</v>
      </c>
      <c r="AE80" s="100">
        <v>15298.8</v>
      </c>
      <c r="AF80" s="100">
        <v>21</v>
      </c>
      <c r="AG80" s="100">
        <v>16909.199999999997</v>
      </c>
      <c r="AH80" s="100">
        <v>17</v>
      </c>
      <c r="AI80" s="100">
        <v>13688.4</v>
      </c>
      <c r="AJ80" s="100">
        <v>12</v>
      </c>
      <c r="AK80" s="100">
        <v>9662.4</v>
      </c>
      <c r="AL80" s="100">
        <v>12</v>
      </c>
      <c r="AM80" s="100">
        <v>9662.4</v>
      </c>
      <c r="AN80" s="100">
        <v>10</v>
      </c>
      <c r="AO80" s="100">
        <v>8051.9999999999991</v>
      </c>
      <c r="AP80" s="100">
        <v>18</v>
      </c>
      <c r="AQ80" s="100">
        <v>14493.599999999999</v>
      </c>
      <c r="AR80" s="100">
        <v>15</v>
      </c>
      <c r="AS80" s="100">
        <v>12077.999999999998</v>
      </c>
      <c r="AT80" s="100">
        <v>21</v>
      </c>
      <c r="AU80" s="100">
        <v>16909.199999999997</v>
      </c>
      <c r="AV80" s="100">
        <v>18</v>
      </c>
      <c r="AW80" s="100">
        <v>14493.599999999999</v>
      </c>
      <c r="AX80" s="100">
        <v>11</v>
      </c>
      <c r="AY80" s="100">
        <v>8857.1999999999989</v>
      </c>
      <c r="AZ80" s="100">
        <v>13</v>
      </c>
      <c r="BA80" s="100">
        <v>10467.599999999999</v>
      </c>
      <c r="BB80" s="100">
        <v>17</v>
      </c>
      <c r="BC80" s="100">
        <v>13688.4</v>
      </c>
      <c r="BD80" s="100">
        <v>12</v>
      </c>
      <c r="BE80" s="100">
        <v>9662.4</v>
      </c>
      <c r="BF80" s="100">
        <v>17</v>
      </c>
      <c r="BG80" s="100">
        <v>13688.4</v>
      </c>
      <c r="BH80" s="100">
        <v>19</v>
      </c>
      <c r="BI80" s="100">
        <v>15298.8</v>
      </c>
      <c r="BJ80" s="100">
        <v>11</v>
      </c>
      <c r="BK80" s="100">
        <v>8857.1999999999989</v>
      </c>
      <c r="BL80" s="100">
        <v>19</v>
      </c>
      <c r="BM80" s="100">
        <v>15298.8</v>
      </c>
      <c r="BN80" s="100">
        <v>11</v>
      </c>
      <c r="BO80" s="100">
        <v>8857.1999999999989</v>
      </c>
      <c r="BP80" s="100">
        <v>20</v>
      </c>
      <c r="BQ80" s="100">
        <v>16103.999999999998</v>
      </c>
      <c r="BR80" s="100">
        <v>14</v>
      </c>
      <c r="BS80" s="100">
        <v>11272.8</v>
      </c>
      <c r="BT80" s="100">
        <v>22</v>
      </c>
      <c r="BU80" s="100">
        <v>17714.399999999998</v>
      </c>
      <c r="BV80" s="100">
        <v>18</v>
      </c>
      <c r="BW80" s="100">
        <v>14493.599999999999</v>
      </c>
      <c r="BX80" s="100">
        <v>15</v>
      </c>
      <c r="BY80" s="100">
        <v>12077.999999999998</v>
      </c>
      <c r="BZ80" s="100">
        <v>17</v>
      </c>
      <c r="CA80" s="100">
        <v>13688.4</v>
      </c>
      <c r="CB80" s="100">
        <v>20</v>
      </c>
      <c r="CC80" s="100">
        <v>16103.999999999998</v>
      </c>
      <c r="CD80" s="100">
        <v>15</v>
      </c>
      <c r="CE80" s="100">
        <v>12077.999999999998</v>
      </c>
      <c r="CF80" s="100">
        <v>13</v>
      </c>
      <c r="CG80" s="100">
        <v>10467.599999999999</v>
      </c>
      <c r="CH80" s="100">
        <v>16</v>
      </c>
      <c r="CI80" s="100">
        <v>12883.199999999999</v>
      </c>
      <c r="CJ80" s="100">
        <v>21</v>
      </c>
      <c r="CK80" s="100">
        <v>16909.199999999997</v>
      </c>
      <c r="CL80" s="100">
        <v>20</v>
      </c>
      <c r="CM80" s="100">
        <v>16103.999999999998</v>
      </c>
      <c r="CN80" s="100">
        <v>21</v>
      </c>
      <c r="CO80" s="100">
        <v>16909.199999999997</v>
      </c>
      <c r="CP80" s="100">
        <v>20</v>
      </c>
      <c r="CQ80" s="100">
        <v>16103.999999999998</v>
      </c>
      <c r="CR80" s="100">
        <v>20</v>
      </c>
      <c r="CS80" s="100">
        <v>16103.999999999998</v>
      </c>
      <c r="CT80" s="100">
        <v>17</v>
      </c>
      <c r="CU80" s="100">
        <v>13688.4</v>
      </c>
    </row>
    <row r="81" spans="2:99">
      <c r="C81" s="99" t="s">
        <v>247</v>
      </c>
      <c r="D81" s="100">
        <v>0</v>
      </c>
      <c r="E81" s="100">
        <v>0</v>
      </c>
      <c r="F81" s="100">
        <v>6.0799422591199308</v>
      </c>
      <c r="G81" s="100">
        <v>4581.8444864727799</v>
      </c>
      <c r="H81" s="100">
        <v>17</v>
      </c>
      <c r="I81" s="100">
        <v>12811.2</v>
      </c>
      <c r="J81" s="100">
        <v>17</v>
      </c>
      <c r="K81" s="100">
        <v>12811.2</v>
      </c>
      <c r="L81" s="100">
        <v>20</v>
      </c>
      <c r="M81" s="100">
        <v>15072</v>
      </c>
      <c r="N81" s="100">
        <v>14</v>
      </c>
      <c r="O81" s="100">
        <v>10550.4</v>
      </c>
      <c r="P81" s="100">
        <v>14</v>
      </c>
      <c r="Q81" s="100">
        <v>10550.4</v>
      </c>
      <c r="R81" s="100">
        <v>18</v>
      </c>
      <c r="S81" s="100">
        <v>13564.800000000001</v>
      </c>
      <c r="T81" s="100">
        <v>18</v>
      </c>
      <c r="U81" s="100">
        <v>13564.800000000001</v>
      </c>
      <c r="V81" s="100">
        <v>20</v>
      </c>
      <c r="W81" s="100">
        <v>15072</v>
      </c>
      <c r="X81" s="100">
        <v>14</v>
      </c>
      <c r="Y81" s="100">
        <v>10550.4</v>
      </c>
      <c r="Z81" s="100">
        <v>14</v>
      </c>
      <c r="AA81" s="100">
        <v>10550.4</v>
      </c>
      <c r="AB81" s="100">
        <v>10</v>
      </c>
      <c r="AC81" s="100">
        <v>7536</v>
      </c>
      <c r="AD81" s="100">
        <v>16</v>
      </c>
      <c r="AE81" s="100">
        <v>12057.6</v>
      </c>
      <c r="AF81" s="100">
        <v>21</v>
      </c>
      <c r="AG81" s="100">
        <v>15825.6</v>
      </c>
      <c r="AH81" s="100">
        <v>18</v>
      </c>
      <c r="AI81" s="100">
        <v>13564.800000000001</v>
      </c>
      <c r="AJ81" s="100">
        <v>12</v>
      </c>
      <c r="AK81" s="100">
        <v>9043.2000000000007</v>
      </c>
      <c r="AL81" s="100">
        <v>13</v>
      </c>
      <c r="AM81" s="100">
        <v>9796.8000000000011</v>
      </c>
      <c r="AN81" s="100">
        <v>12</v>
      </c>
      <c r="AO81" s="100">
        <v>9043.2000000000007</v>
      </c>
      <c r="AP81" s="100">
        <v>15</v>
      </c>
      <c r="AQ81" s="100">
        <v>11304</v>
      </c>
      <c r="AR81" s="100">
        <v>13</v>
      </c>
      <c r="AS81" s="100">
        <v>9796.8000000000011</v>
      </c>
      <c r="AT81" s="100">
        <v>22</v>
      </c>
      <c r="AU81" s="100">
        <v>16579.2</v>
      </c>
      <c r="AV81" s="100">
        <v>19</v>
      </c>
      <c r="AW81" s="100">
        <v>14318.4</v>
      </c>
      <c r="AX81" s="100">
        <v>11</v>
      </c>
      <c r="AY81" s="100">
        <v>8289.6</v>
      </c>
      <c r="AZ81" s="100">
        <v>15</v>
      </c>
      <c r="BA81" s="100">
        <v>11304</v>
      </c>
      <c r="BB81" s="100">
        <v>19</v>
      </c>
      <c r="BC81" s="100">
        <v>14318.4</v>
      </c>
      <c r="BD81" s="100">
        <v>13</v>
      </c>
      <c r="BE81" s="100">
        <v>9796.8000000000011</v>
      </c>
      <c r="BF81" s="100">
        <v>15</v>
      </c>
      <c r="BG81" s="100">
        <v>11304</v>
      </c>
      <c r="BH81" s="100">
        <v>21</v>
      </c>
      <c r="BI81" s="100">
        <v>15825.6</v>
      </c>
      <c r="BJ81" s="100">
        <v>12</v>
      </c>
      <c r="BK81" s="100">
        <v>9043.2000000000007</v>
      </c>
      <c r="BL81" s="100">
        <v>18</v>
      </c>
      <c r="BM81" s="100">
        <v>13564.800000000001</v>
      </c>
      <c r="BN81" s="100">
        <v>12</v>
      </c>
      <c r="BO81" s="100">
        <v>9043.2000000000007</v>
      </c>
      <c r="BP81" s="100">
        <v>19</v>
      </c>
      <c r="BQ81" s="100">
        <v>14318.4</v>
      </c>
      <c r="BR81" s="100">
        <v>13</v>
      </c>
      <c r="BS81" s="100">
        <v>9796.8000000000011</v>
      </c>
      <c r="BT81" s="100">
        <v>19</v>
      </c>
      <c r="BU81" s="100">
        <v>14318.4</v>
      </c>
      <c r="BV81" s="100">
        <v>19</v>
      </c>
      <c r="BW81" s="100">
        <v>14318.4</v>
      </c>
      <c r="BX81" s="100">
        <v>15</v>
      </c>
      <c r="BY81" s="100">
        <v>11304</v>
      </c>
      <c r="BZ81" s="100">
        <v>16</v>
      </c>
      <c r="CA81" s="100">
        <v>12057.6</v>
      </c>
      <c r="CB81" s="100">
        <v>20</v>
      </c>
      <c r="CC81" s="100">
        <v>15072</v>
      </c>
      <c r="CD81" s="100">
        <v>15</v>
      </c>
      <c r="CE81" s="100">
        <v>11304</v>
      </c>
      <c r="CF81" s="100">
        <v>14</v>
      </c>
      <c r="CG81" s="100">
        <v>10550.4</v>
      </c>
      <c r="CH81" s="100">
        <v>17</v>
      </c>
      <c r="CI81" s="100">
        <v>12811.2</v>
      </c>
      <c r="CJ81" s="100">
        <v>21</v>
      </c>
      <c r="CK81" s="100">
        <v>15825.6</v>
      </c>
      <c r="CL81" s="100">
        <v>21</v>
      </c>
      <c r="CM81" s="100">
        <v>15825.6</v>
      </c>
      <c r="CN81" s="100">
        <v>20</v>
      </c>
      <c r="CO81" s="100">
        <v>15072</v>
      </c>
      <c r="CP81" s="100">
        <v>21</v>
      </c>
      <c r="CQ81" s="100">
        <v>15825.6</v>
      </c>
      <c r="CR81" s="100">
        <v>22</v>
      </c>
      <c r="CS81" s="100">
        <v>16579.2</v>
      </c>
      <c r="CT81" s="100">
        <v>17</v>
      </c>
      <c r="CU81" s="100">
        <v>12811.2</v>
      </c>
    </row>
    <row r="82" spans="2:99">
      <c r="C82" s="99" t="s">
        <v>248</v>
      </c>
      <c r="D82" s="100">
        <v>0</v>
      </c>
      <c r="E82" s="100">
        <v>0</v>
      </c>
      <c r="F82" s="100">
        <v>6.6879364850319245</v>
      </c>
      <c r="G82" s="100">
        <v>3402.8220835842426</v>
      </c>
      <c r="H82" s="100">
        <v>15</v>
      </c>
      <c r="I82" s="100">
        <v>7631.9999999999982</v>
      </c>
      <c r="J82" s="100">
        <v>19</v>
      </c>
      <c r="K82" s="100">
        <v>9667.1999999999989</v>
      </c>
      <c r="L82" s="100">
        <v>20</v>
      </c>
      <c r="M82" s="100">
        <v>10175.999999999998</v>
      </c>
      <c r="N82" s="100">
        <v>15</v>
      </c>
      <c r="O82" s="100">
        <v>7631.9999999999982</v>
      </c>
      <c r="P82" s="100">
        <v>14</v>
      </c>
      <c r="Q82" s="100">
        <v>7123.1999999999989</v>
      </c>
      <c r="R82" s="100">
        <v>21</v>
      </c>
      <c r="S82" s="100">
        <v>10684.799999999997</v>
      </c>
      <c r="T82" s="100">
        <v>20</v>
      </c>
      <c r="U82" s="100">
        <v>10175.999999999998</v>
      </c>
      <c r="V82" s="100">
        <v>22</v>
      </c>
      <c r="W82" s="100">
        <v>11193.599999999999</v>
      </c>
      <c r="X82" s="100">
        <v>13</v>
      </c>
      <c r="Y82" s="100">
        <v>6614.3999999999987</v>
      </c>
      <c r="Z82" s="100">
        <v>14</v>
      </c>
      <c r="AA82" s="100">
        <v>7123.1999999999989</v>
      </c>
      <c r="AB82" s="100">
        <v>11</v>
      </c>
      <c r="AC82" s="100">
        <v>5596.7999999999993</v>
      </c>
      <c r="AD82" s="100">
        <v>18</v>
      </c>
      <c r="AE82" s="100">
        <v>9158.3999999999978</v>
      </c>
      <c r="AF82" s="100">
        <v>20</v>
      </c>
      <c r="AG82" s="100">
        <v>10175.999999999998</v>
      </c>
      <c r="AH82" s="100">
        <v>20</v>
      </c>
      <c r="AI82" s="100">
        <v>10175.999999999998</v>
      </c>
      <c r="AJ82" s="100">
        <v>12</v>
      </c>
      <c r="AK82" s="100">
        <v>6105.5999999999985</v>
      </c>
      <c r="AL82" s="100">
        <v>11</v>
      </c>
      <c r="AM82" s="100">
        <v>5596.7999999999993</v>
      </c>
      <c r="AN82" s="100">
        <v>12</v>
      </c>
      <c r="AO82" s="100">
        <v>6105.5999999999985</v>
      </c>
      <c r="AP82" s="100">
        <v>15</v>
      </c>
      <c r="AQ82" s="100">
        <v>7631.9999999999982</v>
      </c>
      <c r="AR82" s="100">
        <v>14</v>
      </c>
      <c r="AS82" s="100">
        <v>7123.1999999999989</v>
      </c>
      <c r="AT82" s="100">
        <v>20</v>
      </c>
      <c r="AU82" s="100">
        <v>10175.999999999998</v>
      </c>
      <c r="AV82" s="100">
        <v>19</v>
      </c>
      <c r="AW82" s="100">
        <v>9667.1999999999989</v>
      </c>
      <c r="AX82" s="100">
        <v>11</v>
      </c>
      <c r="AY82" s="100">
        <v>5596.7999999999993</v>
      </c>
      <c r="AZ82" s="100">
        <v>14</v>
      </c>
      <c r="BA82" s="100">
        <v>7123.1999999999989</v>
      </c>
      <c r="BB82" s="100">
        <v>21</v>
      </c>
      <c r="BC82" s="100">
        <v>10684.799999999997</v>
      </c>
      <c r="BD82" s="100">
        <v>14</v>
      </c>
      <c r="BE82" s="100">
        <v>7123.1999999999989</v>
      </c>
      <c r="BF82" s="100">
        <v>17</v>
      </c>
      <c r="BG82" s="100">
        <v>8649.5999999999985</v>
      </c>
      <c r="BH82" s="100">
        <v>21</v>
      </c>
      <c r="BI82" s="100">
        <v>10684.799999999997</v>
      </c>
      <c r="BJ82" s="100">
        <v>12</v>
      </c>
      <c r="BK82" s="100">
        <v>6105.5999999999985</v>
      </c>
      <c r="BL82" s="100">
        <v>20</v>
      </c>
      <c r="BM82" s="100">
        <v>10175.999999999998</v>
      </c>
      <c r="BN82" s="100">
        <v>11</v>
      </c>
      <c r="BO82" s="100">
        <v>5596.7999999999993</v>
      </c>
      <c r="BP82" s="100">
        <v>20</v>
      </c>
      <c r="BQ82" s="100">
        <v>10175.999999999998</v>
      </c>
      <c r="BR82" s="100">
        <v>14</v>
      </c>
      <c r="BS82" s="100">
        <v>7123.1999999999989</v>
      </c>
      <c r="BT82" s="100">
        <v>24</v>
      </c>
      <c r="BU82" s="100">
        <v>12211.199999999997</v>
      </c>
      <c r="BV82" s="100">
        <v>21</v>
      </c>
      <c r="BW82" s="100">
        <v>10684.799999999997</v>
      </c>
      <c r="BX82" s="100">
        <v>17</v>
      </c>
      <c r="BY82" s="100">
        <v>8649.5999999999985</v>
      </c>
      <c r="BZ82" s="100">
        <v>17</v>
      </c>
      <c r="CA82" s="100">
        <v>8649.5999999999985</v>
      </c>
      <c r="CB82" s="100">
        <v>20</v>
      </c>
      <c r="CC82" s="100">
        <v>10175.999999999998</v>
      </c>
      <c r="CD82" s="100">
        <v>13</v>
      </c>
      <c r="CE82" s="100">
        <v>6614.3999999999987</v>
      </c>
      <c r="CF82" s="100">
        <v>13</v>
      </c>
      <c r="CG82" s="100">
        <v>6614.3999999999987</v>
      </c>
      <c r="CH82" s="100">
        <v>19</v>
      </c>
      <c r="CI82" s="100">
        <v>9667.1999999999989</v>
      </c>
      <c r="CJ82" s="100">
        <v>20</v>
      </c>
      <c r="CK82" s="100">
        <v>10175.999999999998</v>
      </c>
      <c r="CL82" s="100">
        <v>22</v>
      </c>
      <c r="CM82" s="100">
        <v>11193.599999999999</v>
      </c>
      <c r="CN82" s="100">
        <v>23</v>
      </c>
      <c r="CO82" s="100">
        <v>11702.399999999998</v>
      </c>
      <c r="CP82" s="100">
        <v>21</v>
      </c>
      <c r="CQ82" s="100">
        <v>10684.799999999997</v>
      </c>
      <c r="CR82" s="100">
        <v>21</v>
      </c>
      <c r="CS82" s="100">
        <v>10684.799999999997</v>
      </c>
      <c r="CT82" s="100">
        <v>17</v>
      </c>
      <c r="CU82" s="100">
        <v>8649.5999999999985</v>
      </c>
    </row>
    <row r="83" spans="2:99">
      <c r="C83" s="99" t="s">
        <v>249</v>
      </c>
      <c r="D83" s="100">
        <v>0</v>
      </c>
      <c r="E83" s="100">
        <v>0</v>
      </c>
      <c r="F83" s="100">
        <v>6.0799422591199308</v>
      </c>
      <c r="G83" s="100">
        <v>5231.1823197467884</v>
      </c>
      <c r="H83" s="100">
        <v>17</v>
      </c>
      <c r="I83" s="100">
        <v>14626.8</v>
      </c>
      <c r="J83" s="100">
        <v>17</v>
      </c>
      <c r="K83" s="100">
        <v>14626.8</v>
      </c>
      <c r="L83" s="100">
        <v>17</v>
      </c>
      <c r="M83" s="100">
        <v>14626.8</v>
      </c>
      <c r="N83" s="100">
        <v>14</v>
      </c>
      <c r="O83" s="100">
        <v>12045.6</v>
      </c>
      <c r="P83" s="100">
        <v>14</v>
      </c>
      <c r="Q83" s="100">
        <v>12045.6</v>
      </c>
      <c r="R83" s="100">
        <v>17</v>
      </c>
      <c r="S83" s="100">
        <v>14626.8</v>
      </c>
      <c r="T83" s="100">
        <v>19</v>
      </c>
      <c r="U83" s="100">
        <v>16347.6</v>
      </c>
      <c r="V83" s="100">
        <v>21</v>
      </c>
      <c r="W83" s="100">
        <v>18068.399999999998</v>
      </c>
      <c r="X83" s="100">
        <v>13</v>
      </c>
      <c r="Y83" s="100">
        <v>11185.199999999999</v>
      </c>
      <c r="Z83" s="100">
        <v>12</v>
      </c>
      <c r="AA83" s="100">
        <v>10324.799999999999</v>
      </c>
      <c r="AB83" s="100">
        <v>10</v>
      </c>
      <c r="AC83" s="100">
        <v>8604</v>
      </c>
      <c r="AD83" s="100">
        <v>17</v>
      </c>
      <c r="AE83" s="100">
        <v>14626.8</v>
      </c>
      <c r="AF83" s="100">
        <v>20</v>
      </c>
      <c r="AG83" s="100">
        <v>17208</v>
      </c>
      <c r="AH83" s="100">
        <v>18</v>
      </c>
      <c r="AI83" s="100">
        <v>15487.199999999999</v>
      </c>
      <c r="AJ83" s="100">
        <v>10</v>
      </c>
      <c r="AK83" s="100">
        <v>8604</v>
      </c>
      <c r="AL83" s="100">
        <v>13</v>
      </c>
      <c r="AM83" s="100">
        <v>11185.199999999999</v>
      </c>
      <c r="AN83" s="100">
        <v>10</v>
      </c>
      <c r="AO83" s="100">
        <v>8604</v>
      </c>
      <c r="AP83" s="100">
        <v>16</v>
      </c>
      <c r="AQ83" s="100">
        <v>13766.4</v>
      </c>
      <c r="AR83" s="100">
        <v>12</v>
      </c>
      <c r="AS83" s="100">
        <v>10324.799999999999</v>
      </c>
      <c r="AT83" s="100">
        <v>19</v>
      </c>
      <c r="AU83" s="100">
        <v>16347.6</v>
      </c>
      <c r="AV83" s="100">
        <v>17</v>
      </c>
      <c r="AW83" s="100">
        <v>14626.8</v>
      </c>
      <c r="AX83" s="100">
        <v>9</v>
      </c>
      <c r="AY83" s="100">
        <v>7743.5999999999995</v>
      </c>
      <c r="AZ83" s="100">
        <v>15</v>
      </c>
      <c r="BA83" s="100">
        <v>12906</v>
      </c>
      <c r="BB83" s="100">
        <v>18</v>
      </c>
      <c r="BC83" s="100">
        <v>15487.199999999999</v>
      </c>
      <c r="BD83" s="100">
        <v>14</v>
      </c>
      <c r="BE83" s="100">
        <v>12045.6</v>
      </c>
      <c r="BF83" s="100">
        <v>17</v>
      </c>
      <c r="BG83" s="100">
        <v>14626.8</v>
      </c>
      <c r="BH83" s="100">
        <v>18</v>
      </c>
      <c r="BI83" s="100">
        <v>15487.199999999999</v>
      </c>
      <c r="BJ83" s="100">
        <v>10</v>
      </c>
      <c r="BK83" s="100">
        <v>8604</v>
      </c>
      <c r="BL83" s="100">
        <v>17</v>
      </c>
      <c r="BM83" s="100">
        <v>14626.8</v>
      </c>
      <c r="BN83" s="100">
        <v>12</v>
      </c>
      <c r="BO83" s="100">
        <v>10324.799999999999</v>
      </c>
      <c r="BP83" s="100">
        <v>19</v>
      </c>
      <c r="BQ83" s="100">
        <v>16347.6</v>
      </c>
      <c r="BR83" s="100">
        <v>13</v>
      </c>
      <c r="BS83" s="100">
        <v>11185.199999999999</v>
      </c>
      <c r="BT83" s="100">
        <v>23</v>
      </c>
      <c r="BU83" s="100">
        <v>19789.2</v>
      </c>
      <c r="BV83" s="100">
        <v>20</v>
      </c>
      <c r="BW83" s="100">
        <v>17208</v>
      </c>
      <c r="BX83" s="100">
        <v>15</v>
      </c>
      <c r="BY83" s="100">
        <v>12906</v>
      </c>
      <c r="BZ83" s="100">
        <v>17</v>
      </c>
      <c r="CA83" s="100">
        <v>14626.8</v>
      </c>
      <c r="CB83" s="100">
        <v>20</v>
      </c>
      <c r="CC83" s="100">
        <v>17208</v>
      </c>
      <c r="CD83" s="100">
        <v>13</v>
      </c>
      <c r="CE83" s="100">
        <v>11185.199999999999</v>
      </c>
      <c r="CF83" s="100">
        <v>13</v>
      </c>
      <c r="CG83" s="100">
        <v>11185.199999999999</v>
      </c>
      <c r="CH83" s="100">
        <v>17</v>
      </c>
      <c r="CI83" s="100">
        <v>14626.8</v>
      </c>
      <c r="CJ83" s="100">
        <v>19</v>
      </c>
      <c r="CK83" s="100">
        <v>16347.6</v>
      </c>
      <c r="CL83" s="100">
        <v>20</v>
      </c>
      <c r="CM83" s="100">
        <v>17208</v>
      </c>
      <c r="CN83" s="100">
        <v>22</v>
      </c>
      <c r="CO83" s="100">
        <v>18928.8</v>
      </c>
      <c r="CP83" s="100">
        <v>23</v>
      </c>
      <c r="CQ83" s="100">
        <v>19789.2</v>
      </c>
      <c r="CR83" s="100">
        <v>22</v>
      </c>
      <c r="CS83" s="100">
        <v>18928.8</v>
      </c>
      <c r="CT83" s="100">
        <v>14</v>
      </c>
      <c r="CU83" s="100">
        <v>12045.6</v>
      </c>
    </row>
    <row r="84" spans="2:99">
      <c r="C84" s="99" t="s">
        <v>250</v>
      </c>
      <c r="D84" s="100">
        <v>0</v>
      </c>
      <c r="E84" s="100">
        <v>0</v>
      </c>
      <c r="F84" s="100">
        <v>6.6879364850319245</v>
      </c>
      <c r="G84" s="100">
        <v>5224.6159821069386</v>
      </c>
      <c r="H84" s="100">
        <v>15</v>
      </c>
      <c r="I84" s="100">
        <v>11717.999999999998</v>
      </c>
      <c r="J84" s="100">
        <v>17</v>
      </c>
      <c r="K84" s="100">
        <v>13280.4</v>
      </c>
      <c r="L84" s="100">
        <v>20</v>
      </c>
      <c r="M84" s="100">
        <v>15623.999999999998</v>
      </c>
      <c r="N84" s="100">
        <v>15</v>
      </c>
      <c r="O84" s="100">
        <v>11717.999999999998</v>
      </c>
      <c r="P84" s="100">
        <v>15</v>
      </c>
      <c r="Q84" s="100">
        <v>11717.999999999998</v>
      </c>
      <c r="R84" s="100">
        <v>20</v>
      </c>
      <c r="S84" s="100">
        <v>15623.999999999998</v>
      </c>
      <c r="T84" s="100">
        <v>20</v>
      </c>
      <c r="U84" s="100">
        <v>15623.999999999998</v>
      </c>
      <c r="V84" s="100">
        <v>19</v>
      </c>
      <c r="W84" s="100">
        <v>14842.8</v>
      </c>
      <c r="X84" s="100">
        <v>14</v>
      </c>
      <c r="Y84" s="100">
        <v>10936.8</v>
      </c>
      <c r="Z84" s="100">
        <v>13</v>
      </c>
      <c r="AA84" s="100">
        <v>10155.599999999999</v>
      </c>
      <c r="AB84" s="100">
        <v>9</v>
      </c>
      <c r="AC84" s="100">
        <v>7030.7999999999993</v>
      </c>
      <c r="AD84" s="100">
        <v>16</v>
      </c>
      <c r="AE84" s="100">
        <v>12499.199999999999</v>
      </c>
      <c r="AF84" s="100">
        <v>18</v>
      </c>
      <c r="AG84" s="100">
        <v>14061.599999999999</v>
      </c>
      <c r="AH84" s="100">
        <v>20</v>
      </c>
      <c r="AI84" s="100">
        <v>15623.999999999998</v>
      </c>
      <c r="AJ84" s="100">
        <v>12</v>
      </c>
      <c r="AK84" s="100">
        <v>9374.4</v>
      </c>
      <c r="AL84" s="100">
        <v>11</v>
      </c>
      <c r="AM84" s="100">
        <v>8593.1999999999989</v>
      </c>
      <c r="AN84" s="100">
        <v>11</v>
      </c>
      <c r="AO84" s="100">
        <v>8593.1999999999989</v>
      </c>
      <c r="AP84" s="100">
        <v>15</v>
      </c>
      <c r="AQ84" s="100">
        <v>11717.999999999998</v>
      </c>
      <c r="AR84" s="100">
        <v>13</v>
      </c>
      <c r="AS84" s="100">
        <v>10155.599999999999</v>
      </c>
      <c r="AT84" s="100">
        <v>19</v>
      </c>
      <c r="AU84" s="100">
        <v>14842.8</v>
      </c>
      <c r="AV84" s="100">
        <v>19</v>
      </c>
      <c r="AW84" s="100">
        <v>14842.8</v>
      </c>
      <c r="AX84" s="100">
        <v>10</v>
      </c>
      <c r="AY84" s="100">
        <v>7811.9999999999991</v>
      </c>
      <c r="AZ84" s="100">
        <v>13</v>
      </c>
      <c r="BA84" s="100">
        <v>10155.599999999999</v>
      </c>
      <c r="BB84" s="100">
        <v>18</v>
      </c>
      <c r="BC84" s="100">
        <v>14061.599999999999</v>
      </c>
      <c r="BD84" s="100">
        <v>13</v>
      </c>
      <c r="BE84" s="100">
        <v>10155.599999999999</v>
      </c>
      <c r="BF84" s="100">
        <v>15</v>
      </c>
      <c r="BG84" s="100">
        <v>11717.999999999998</v>
      </c>
      <c r="BH84" s="100">
        <v>18</v>
      </c>
      <c r="BI84" s="100">
        <v>14061.599999999999</v>
      </c>
      <c r="BJ84" s="100">
        <v>11</v>
      </c>
      <c r="BK84" s="100">
        <v>8593.1999999999989</v>
      </c>
      <c r="BL84" s="100">
        <v>16</v>
      </c>
      <c r="BM84" s="100">
        <v>12499.199999999999</v>
      </c>
      <c r="BN84" s="100">
        <v>11</v>
      </c>
      <c r="BO84" s="100">
        <v>8593.1999999999989</v>
      </c>
      <c r="BP84" s="100">
        <v>19</v>
      </c>
      <c r="BQ84" s="100">
        <v>14842.8</v>
      </c>
      <c r="BR84" s="100">
        <v>14</v>
      </c>
      <c r="BS84" s="100">
        <v>10936.8</v>
      </c>
      <c r="BT84" s="100">
        <v>22</v>
      </c>
      <c r="BU84" s="100">
        <v>17186.399999999998</v>
      </c>
      <c r="BV84" s="100">
        <v>19</v>
      </c>
      <c r="BW84" s="100">
        <v>14842.8</v>
      </c>
      <c r="BX84" s="100">
        <v>14</v>
      </c>
      <c r="BY84" s="100">
        <v>10936.8</v>
      </c>
      <c r="BZ84" s="100">
        <v>18</v>
      </c>
      <c r="CA84" s="100">
        <v>14061.599999999999</v>
      </c>
      <c r="CB84" s="100">
        <v>20</v>
      </c>
      <c r="CC84" s="100">
        <v>15623.999999999998</v>
      </c>
      <c r="CD84" s="100">
        <v>13</v>
      </c>
      <c r="CE84" s="100">
        <v>10155.599999999999</v>
      </c>
      <c r="CF84" s="100">
        <v>13</v>
      </c>
      <c r="CG84" s="100">
        <v>10155.599999999999</v>
      </c>
      <c r="CH84" s="100">
        <v>19</v>
      </c>
      <c r="CI84" s="100">
        <v>14842.8</v>
      </c>
      <c r="CJ84" s="100">
        <v>21</v>
      </c>
      <c r="CK84" s="100">
        <v>16405.199999999997</v>
      </c>
      <c r="CL84" s="100">
        <v>21</v>
      </c>
      <c r="CM84" s="100">
        <v>16405.199999999997</v>
      </c>
      <c r="CN84" s="100">
        <v>21</v>
      </c>
      <c r="CO84" s="100">
        <v>16405.199999999997</v>
      </c>
      <c r="CP84" s="100">
        <v>22</v>
      </c>
      <c r="CQ84" s="100">
        <v>17186.399999999998</v>
      </c>
      <c r="CR84" s="100">
        <v>19</v>
      </c>
      <c r="CS84" s="100">
        <v>14842.8</v>
      </c>
      <c r="CT84" s="100">
        <v>15</v>
      </c>
      <c r="CU84" s="100">
        <v>11717.999999999998</v>
      </c>
    </row>
    <row r="85" spans="2:99">
      <c r="C85" s="99" t="s">
        <v>251</v>
      </c>
      <c r="D85" s="100">
        <v>0</v>
      </c>
      <c r="E85" s="100">
        <v>0</v>
      </c>
      <c r="F85" s="100">
        <v>6.6879364850319245</v>
      </c>
      <c r="G85" s="100">
        <v>1003.1904727547886</v>
      </c>
      <c r="H85" s="100">
        <v>19</v>
      </c>
      <c r="I85" s="100">
        <v>2850</v>
      </c>
      <c r="J85" s="100">
        <v>18</v>
      </c>
      <c r="K85" s="100">
        <v>2700</v>
      </c>
      <c r="L85" s="100">
        <v>22</v>
      </c>
      <c r="M85" s="100">
        <v>3300</v>
      </c>
      <c r="N85" s="100">
        <v>14</v>
      </c>
      <c r="O85" s="100">
        <v>2100</v>
      </c>
      <c r="P85" s="100">
        <v>16</v>
      </c>
      <c r="Q85" s="100">
        <v>2400</v>
      </c>
      <c r="R85" s="100">
        <v>18</v>
      </c>
      <c r="S85" s="100">
        <v>2700</v>
      </c>
      <c r="T85" s="100">
        <v>18</v>
      </c>
      <c r="U85" s="100">
        <v>2700</v>
      </c>
      <c r="V85" s="100">
        <v>20</v>
      </c>
      <c r="W85" s="100">
        <v>3000</v>
      </c>
      <c r="X85" s="100">
        <v>16</v>
      </c>
      <c r="Y85" s="100">
        <v>2400</v>
      </c>
      <c r="Z85" s="100">
        <v>15</v>
      </c>
      <c r="AA85" s="100">
        <v>2250</v>
      </c>
      <c r="AB85" s="100">
        <v>10</v>
      </c>
      <c r="AC85" s="100">
        <v>1500</v>
      </c>
      <c r="AD85" s="100">
        <v>20</v>
      </c>
      <c r="AE85" s="100">
        <v>3000</v>
      </c>
      <c r="AF85" s="100">
        <v>20</v>
      </c>
      <c r="AG85" s="100">
        <v>3000</v>
      </c>
      <c r="AH85" s="100">
        <v>20</v>
      </c>
      <c r="AI85" s="100">
        <v>3000</v>
      </c>
      <c r="AJ85" s="100">
        <v>11</v>
      </c>
      <c r="AK85" s="100">
        <v>1650</v>
      </c>
      <c r="AL85" s="100">
        <v>12</v>
      </c>
      <c r="AM85" s="100">
        <v>1800</v>
      </c>
      <c r="AN85" s="100">
        <v>12</v>
      </c>
      <c r="AO85" s="100">
        <v>1800</v>
      </c>
      <c r="AP85" s="100">
        <v>19</v>
      </c>
      <c r="AQ85" s="100">
        <v>2850</v>
      </c>
      <c r="AR85" s="100">
        <v>14</v>
      </c>
      <c r="AS85" s="100">
        <v>2100</v>
      </c>
      <c r="AT85" s="100">
        <v>21</v>
      </c>
      <c r="AU85" s="100">
        <v>3150</v>
      </c>
      <c r="AV85" s="100">
        <v>19</v>
      </c>
      <c r="AW85" s="100">
        <v>2850</v>
      </c>
      <c r="AX85" s="100">
        <v>12</v>
      </c>
      <c r="AY85" s="100">
        <v>1800</v>
      </c>
      <c r="AZ85" s="100">
        <v>15</v>
      </c>
      <c r="BA85" s="100">
        <v>2250</v>
      </c>
      <c r="BB85" s="100">
        <v>21</v>
      </c>
      <c r="BC85" s="100">
        <v>3150</v>
      </c>
      <c r="BD85" s="100">
        <v>14</v>
      </c>
      <c r="BE85" s="100">
        <v>2100</v>
      </c>
      <c r="BF85" s="100">
        <v>18</v>
      </c>
      <c r="BG85" s="100">
        <v>2700</v>
      </c>
      <c r="BH85" s="100">
        <v>21</v>
      </c>
      <c r="BI85" s="100">
        <v>3150</v>
      </c>
      <c r="BJ85" s="100">
        <v>12</v>
      </c>
      <c r="BK85" s="100">
        <v>1800</v>
      </c>
      <c r="BL85" s="100">
        <v>18</v>
      </c>
      <c r="BM85" s="100">
        <v>2700</v>
      </c>
      <c r="BN85" s="100">
        <v>13</v>
      </c>
      <c r="BO85" s="100">
        <v>1950</v>
      </c>
      <c r="BP85" s="100">
        <v>19</v>
      </c>
      <c r="BQ85" s="100">
        <v>2850</v>
      </c>
      <c r="BR85" s="100">
        <v>16</v>
      </c>
      <c r="BS85" s="100">
        <v>2400</v>
      </c>
      <c r="BT85" s="100">
        <v>23</v>
      </c>
      <c r="BU85" s="100">
        <v>3450</v>
      </c>
      <c r="BV85" s="100">
        <v>20</v>
      </c>
      <c r="BW85" s="100">
        <v>3000</v>
      </c>
      <c r="BX85" s="100">
        <v>18</v>
      </c>
      <c r="BY85" s="100">
        <v>2700</v>
      </c>
      <c r="BZ85" s="100">
        <v>17</v>
      </c>
      <c r="CA85" s="100">
        <v>2550</v>
      </c>
      <c r="CB85" s="100">
        <v>20</v>
      </c>
      <c r="CC85" s="100">
        <v>3000</v>
      </c>
      <c r="CD85" s="100">
        <v>16</v>
      </c>
      <c r="CE85" s="100">
        <v>2400</v>
      </c>
      <c r="CF85" s="100">
        <v>13</v>
      </c>
      <c r="CG85" s="100">
        <v>1950</v>
      </c>
      <c r="CH85" s="100">
        <v>20</v>
      </c>
      <c r="CI85" s="100">
        <v>3000</v>
      </c>
      <c r="CJ85" s="100">
        <v>19</v>
      </c>
      <c r="CK85" s="100">
        <v>2850</v>
      </c>
      <c r="CL85" s="100">
        <v>20</v>
      </c>
      <c r="CM85" s="100">
        <v>3000</v>
      </c>
      <c r="CN85" s="100">
        <v>20</v>
      </c>
      <c r="CO85" s="100">
        <v>3000</v>
      </c>
      <c r="CP85" s="100">
        <v>21</v>
      </c>
      <c r="CQ85" s="100">
        <v>3150</v>
      </c>
      <c r="CR85" s="100">
        <v>21</v>
      </c>
      <c r="CS85" s="100">
        <v>3150</v>
      </c>
      <c r="CT85" s="100">
        <v>17</v>
      </c>
      <c r="CU85" s="100">
        <v>2550</v>
      </c>
    </row>
    <row r="86" spans="2:99">
      <c r="C86" s="99" t="s">
        <v>252</v>
      </c>
      <c r="D86" s="100">
        <v>0</v>
      </c>
      <c r="E86" s="100">
        <v>0</v>
      </c>
      <c r="F86" s="100">
        <v>6.0799422591199308</v>
      </c>
      <c r="G86" s="100">
        <v>3283.1688199247628</v>
      </c>
      <c r="H86" s="100">
        <v>16</v>
      </c>
      <c r="I86" s="100">
        <v>8640</v>
      </c>
      <c r="J86" s="100">
        <v>19</v>
      </c>
      <c r="K86" s="100">
        <v>10260</v>
      </c>
      <c r="L86" s="100">
        <v>19</v>
      </c>
      <c r="M86" s="100">
        <v>10260</v>
      </c>
      <c r="N86" s="100">
        <v>14</v>
      </c>
      <c r="O86" s="100">
        <v>7560</v>
      </c>
      <c r="P86" s="100">
        <v>13</v>
      </c>
      <c r="Q86" s="100">
        <v>7020</v>
      </c>
      <c r="R86" s="100">
        <v>18</v>
      </c>
      <c r="S86" s="100">
        <v>9720</v>
      </c>
      <c r="T86" s="100">
        <v>18</v>
      </c>
      <c r="U86" s="100">
        <v>9720</v>
      </c>
      <c r="V86" s="100">
        <v>19</v>
      </c>
      <c r="W86" s="100">
        <v>10260</v>
      </c>
      <c r="X86" s="100">
        <v>14</v>
      </c>
      <c r="Y86" s="100">
        <v>7560</v>
      </c>
      <c r="Z86" s="100">
        <v>13</v>
      </c>
      <c r="AA86" s="100">
        <v>7020</v>
      </c>
      <c r="AB86" s="100">
        <v>11</v>
      </c>
      <c r="AC86" s="100">
        <v>5940</v>
      </c>
      <c r="AD86" s="100">
        <v>17</v>
      </c>
      <c r="AE86" s="100">
        <v>9180</v>
      </c>
      <c r="AF86" s="100">
        <v>21</v>
      </c>
      <c r="AG86" s="100">
        <v>11340</v>
      </c>
      <c r="AH86" s="100">
        <v>18</v>
      </c>
      <c r="AI86" s="100">
        <v>9720</v>
      </c>
      <c r="AJ86" s="100">
        <v>11</v>
      </c>
      <c r="AK86" s="100">
        <v>5940</v>
      </c>
      <c r="AL86" s="100">
        <v>11</v>
      </c>
      <c r="AM86" s="100">
        <v>5940</v>
      </c>
      <c r="AN86" s="100">
        <v>11</v>
      </c>
      <c r="AO86" s="100">
        <v>5940</v>
      </c>
      <c r="AP86" s="100">
        <v>15</v>
      </c>
      <c r="AQ86" s="100">
        <v>8100</v>
      </c>
      <c r="AR86" s="100">
        <v>13</v>
      </c>
      <c r="AS86" s="100">
        <v>7020</v>
      </c>
      <c r="AT86" s="100">
        <v>19</v>
      </c>
      <c r="AU86" s="100">
        <v>10260</v>
      </c>
      <c r="AV86" s="100">
        <v>20</v>
      </c>
      <c r="AW86" s="100">
        <v>10800</v>
      </c>
      <c r="AX86" s="100">
        <v>10</v>
      </c>
      <c r="AY86" s="100">
        <v>5400</v>
      </c>
      <c r="AZ86" s="100">
        <v>14</v>
      </c>
      <c r="BA86" s="100">
        <v>7560</v>
      </c>
      <c r="BB86" s="100">
        <v>20</v>
      </c>
      <c r="BC86" s="100">
        <v>10800</v>
      </c>
      <c r="BD86" s="100">
        <v>14</v>
      </c>
      <c r="BE86" s="100">
        <v>7560</v>
      </c>
      <c r="BF86" s="100">
        <v>16</v>
      </c>
      <c r="BG86" s="100">
        <v>8640</v>
      </c>
      <c r="BH86" s="100">
        <v>20</v>
      </c>
      <c r="BI86" s="100">
        <v>10800</v>
      </c>
      <c r="BJ86" s="100">
        <v>11</v>
      </c>
      <c r="BK86" s="100">
        <v>5940</v>
      </c>
      <c r="BL86" s="100">
        <v>19</v>
      </c>
      <c r="BM86" s="100">
        <v>10260</v>
      </c>
      <c r="BN86" s="100">
        <v>12</v>
      </c>
      <c r="BO86" s="100">
        <v>6480</v>
      </c>
      <c r="BP86" s="100">
        <v>20</v>
      </c>
      <c r="BQ86" s="100">
        <v>10800</v>
      </c>
      <c r="BR86" s="100">
        <v>13</v>
      </c>
      <c r="BS86" s="100">
        <v>7020</v>
      </c>
      <c r="BT86" s="100">
        <v>21</v>
      </c>
      <c r="BU86" s="100">
        <v>11340</v>
      </c>
      <c r="BV86" s="100">
        <v>19</v>
      </c>
      <c r="BW86" s="100">
        <v>10260</v>
      </c>
      <c r="BX86" s="100">
        <v>14</v>
      </c>
      <c r="BY86" s="100">
        <v>7560</v>
      </c>
      <c r="BZ86" s="100">
        <v>17</v>
      </c>
      <c r="CA86" s="100">
        <v>9180</v>
      </c>
      <c r="CB86" s="100">
        <v>18</v>
      </c>
      <c r="CC86" s="100">
        <v>9720</v>
      </c>
      <c r="CD86" s="100">
        <v>15</v>
      </c>
      <c r="CE86" s="100">
        <v>8100</v>
      </c>
      <c r="CF86" s="100">
        <v>13</v>
      </c>
      <c r="CG86" s="100">
        <v>7020</v>
      </c>
      <c r="CH86" s="100">
        <v>18</v>
      </c>
      <c r="CI86" s="100">
        <v>9720</v>
      </c>
      <c r="CJ86" s="100">
        <v>21</v>
      </c>
      <c r="CK86" s="100">
        <v>11340</v>
      </c>
      <c r="CL86" s="100">
        <v>23</v>
      </c>
      <c r="CM86" s="100">
        <v>12420</v>
      </c>
      <c r="CN86" s="100">
        <v>22</v>
      </c>
      <c r="CO86" s="100">
        <v>11880</v>
      </c>
      <c r="CP86" s="100">
        <v>21</v>
      </c>
      <c r="CQ86" s="100">
        <v>11340</v>
      </c>
      <c r="CR86" s="100">
        <v>21</v>
      </c>
      <c r="CS86" s="100">
        <v>11340</v>
      </c>
      <c r="CT86" s="100">
        <v>16</v>
      </c>
      <c r="CU86" s="100">
        <v>8640</v>
      </c>
    </row>
    <row r="87" spans="2:99">
      <c r="B87" s="99" t="s">
        <v>131</v>
      </c>
      <c r="C87" s="99" t="s">
        <v>253</v>
      </c>
      <c r="D87" s="100">
        <v>0</v>
      </c>
      <c r="E87" s="100">
        <v>0</v>
      </c>
      <c r="F87" s="100">
        <v>6.6879364850319245</v>
      </c>
      <c r="G87" s="100">
        <v>13073.578240940406</v>
      </c>
      <c r="H87" s="100">
        <v>12</v>
      </c>
      <c r="I87" s="100">
        <v>23457.599999999999</v>
      </c>
      <c r="J87" s="100">
        <v>17</v>
      </c>
      <c r="K87" s="100">
        <v>33231.599999999999</v>
      </c>
      <c r="L87" s="100">
        <v>19</v>
      </c>
      <c r="M87" s="100">
        <v>37141.199999999997</v>
      </c>
      <c r="N87" s="100">
        <v>16</v>
      </c>
      <c r="O87" s="100">
        <v>31276.799999999999</v>
      </c>
      <c r="P87" s="100">
        <v>10</v>
      </c>
      <c r="Q87" s="100">
        <v>19548</v>
      </c>
      <c r="R87" s="100">
        <v>15</v>
      </c>
      <c r="S87" s="100">
        <v>29322</v>
      </c>
      <c r="T87" s="100">
        <v>17</v>
      </c>
      <c r="U87" s="100">
        <v>33231.599999999999</v>
      </c>
      <c r="V87" s="100">
        <v>19</v>
      </c>
      <c r="W87" s="100">
        <v>37141.199999999997</v>
      </c>
      <c r="X87" s="100">
        <v>16</v>
      </c>
      <c r="Y87" s="100">
        <v>31276.799999999999</v>
      </c>
      <c r="Z87" s="100">
        <v>15</v>
      </c>
      <c r="AA87" s="100">
        <v>29322</v>
      </c>
      <c r="AB87" s="100">
        <v>9</v>
      </c>
      <c r="AC87" s="100">
        <v>17593.2</v>
      </c>
      <c r="AD87" s="100">
        <v>11</v>
      </c>
      <c r="AE87" s="100">
        <v>21502.799999999999</v>
      </c>
      <c r="AF87" s="100">
        <v>13</v>
      </c>
      <c r="AG87" s="100">
        <v>25412.399999999998</v>
      </c>
      <c r="AH87" s="100">
        <v>16</v>
      </c>
      <c r="AI87" s="100">
        <v>31276.799999999999</v>
      </c>
      <c r="AJ87" s="100">
        <v>13</v>
      </c>
      <c r="AK87" s="100">
        <v>25412.399999999998</v>
      </c>
      <c r="AL87" s="100">
        <v>18</v>
      </c>
      <c r="AM87" s="100">
        <v>35186.400000000001</v>
      </c>
      <c r="AN87" s="100">
        <v>16</v>
      </c>
      <c r="AO87" s="100">
        <v>31276.799999999999</v>
      </c>
      <c r="AP87" s="100">
        <v>12</v>
      </c>
      <c r="AQ87" s="100">
        <v>23457.599999999999</v>
      </c>
      <c r="AR87" s="100">
        <v>11</v>
      </c>
      <c r="AS87" s="100">
        <v>21502.799999999999</v>
      </c>
      <c r="AT87" s="100">
        <v>16</v>
      </c>
      <c r="AU87" s="100">
        <v>31276.799999999999</v>
      </c>
      <c r="AV87" s="100">
        <v>19</v>
      </c>
      <c r="AW87" s="100">
        <v>37141.199999999997</v>
      </c>
      <c r="AX87" s="100">
        <v>15</v>
      </c>
      <c r="AY87" s="100">
        <v>29322</v>
      </c>
      <c r="AZ87" s="100">
        <v>15</v>
      </c>
      <c r="BA87" s="100">
        <v>29322</v>
      </c>
      <c r="BB87" s="100">
        <v>16</v>
      </c>
      <c r="BC87" s="100">
        <v>31276.799999999999</v>
      </c>
      <c r="BD87" s="100">
        <v>17</v>
      </c>
      <c r="BE87" s="100">
        <v>33231.599999999999</v>
      </c>
      <c r="BF87" s="100">
        <v>16</v>
      </c>
      <c r="BG87" s="100">
        <v>31276.799999999999</v>
      </c>
      <c r="BH87" s="100">
        <v>12</v>
      </c>
      <c r="BI87" s="100">
        <v>23457.599999999999</v>
      </c>
      <c r="BJ87" s="100">
        <v>19</v>
      </c>
      <c r="BK87" s="100">
        <v>37141.199999999997</v>
      </c>
      <c r="BL87" s="100">
        <v>14</v>
      </c>
      <c r="BM87" s="100">
        <v>27367.200000000001</v>
      </c>
      <c r="BN87" s="100">
        <v>13</v>
      </c>
      <c r="BO87" s="100">
        <v>25412.399999999998</v>
      </c>
      <c r="BP87" s="100">
        <v>15</v>
      </c>
      <c r="BQ87" s="100">
        <v>29322</v>
      </c>
      <c r="BR87" s="100">
        <v>19</v>
      </c>
      <c r="BS87" s="100">
        <v>37141.199999999997</v>
      </c>
      <c r="BT87" s="100">
        <v>16</v>
      </c>
      <c r="BU87" s="100">
        <v>31276.799999999999</v>
      </c>
      <c r="BV87" s="100">
        <v>15</v>
      </c>
      <c r="BW87" s="100">
        <v>29322</v>
      </c>
      <c r="BX87" s="100">
        <v>17</v>
      </c>
      <c r="BY87" s="100">
        <v>33231.599999999999</v>
      </c>
      <c r="BZ87" s="100">
        <v>13</v>
      </c>
      <c r="CA87" s="100">
        <v>25412.399999999998</v>
      </c>
      <c r="CB87" s="100">
        <v>21</v>
      </c>
      <c r="CC87" s="100">
        <v>41050.799999999996</v>
      </c>
      <c r="CD87" s="100">
        <v>14</v>
      </c>
      <c r="CE87" s="100">
        <v>27367.200000000001</v>
      </c>
      <c r="CF87" s="100">
        <v>14</v>
      </c>
      <c r="CG87" s="100">
        <v>27367.200000000001</v>
      </c>
      <c r="CH87" s="100">
        <v>22</v>
      </c>
      <c r="CI87" s="100">
        <v>43005.599999999999</v>
      </c>
      <c r="CJ87" s="100">
        <v>19</v>
      </c>
      <c r="CK87" s="100">
        <v>37141.199999999997</v>
      </c>
      <c r="CL87" s="100">
        <v>12</v>
      </c>
      <c r="CM87" s="100">
        <v>23457.599999999999</v>
      </c>
      <c r="CN87" s="100">
        <v>20</v>
      </c>
      <c r="CO87" s="100">
        <v>39096</v>
      </c>
      <c r="CP87" s="100">
        <v>22</v>
      </c>
      <c r="CQ87" s="100">
        <v>43005.599999999999</v>
      </c>
      <c r="CR87" s="100">
        <v>16</v>
      </c>
      <c r="CS87" s="100">
        <v>31276.799999999999</v>
      </c>
      <c r="CT87" s="100">
        <v>13</v>
      </c>
      <c r="CU87" s="100">
        <v>25412.399999999998</v>
      </c>
    </row>
    <row r="88" spans="2:99">
      <c r="C88" s="99" t="s">
        <v>254</v>
      </c>
      <c r="D88" s="100">
        <v>0</v>
      </c>
      <c r="E88" s="100">
        <v>0</v>
      </c>
      <c r="F88" s="100">
        <v>6.6879364850319245</v>
      </c>
      <c r="G88" s="100">
        <v>12656.251004274412</v>
      </c>
      <c r="H88" s="100">
        <v>10</v>
      </c>
      <c r="I88" s="100">
        <v>18924</v>
      </c>
      <c r="J88" s="100">
        <v>20</v>
      </c>
      <c r="K88" s="100">
        <v>37848</v>
      </c>
      <c r="L88" s="100">
        <v>21</v>
      </c>
      <c r="M88" s="100">
        <v>39740.399999999994</v>
      </c>
      <c r="N88" s="100">
        <v>17</v>
      </c>
      <c r="O88" s="100">
        <v>32170.799999999999</v>
      </c>
      <c r="P88" s="100">
        <v>11</v>
      </c>
      <c r="Q88" s="100">
        <v>20816.399999999998</v>
      </c>
      <c r="R88" s="100">
        <v>14</v>
      </c>
      <c r="S88" s="100">
        <v>26493.599999999999</v>
      </c>
      <c r="T88" s="100">
        <v>19</v>
      </c>
      <c r="U88" s="100">
        <v>35955.599999999999</v>
      </c>
      <c r="V88" s="100">
        <v>17</v>
      </c>
      <c r="W88" s="100">
        <v>32170.799999999999</v>
      </c>
      <c r="X88" s="100">
        <v>14</v>
      </c>
      <c r="Y88" s="100">
        <v>26493.599999999999</v>
      </c>
      <c r="Z88" s="100">
        <v>15</v>
      </c>
      <c r="AA88" s="100">
        <v>28385.999999999996</v>
      </c>
      <c r="AB88" s="100">
        <v>9</v>
      </c>
      <c r="AC88" s="100">
        <v>17031.599999999999</v>
      </c>
      <c r="AD88" s="100">
        <v>11</v>
      </c>
      <c r="AE88" s="100">
        <v>20816.399999999998</v>
      </c>
      <c r="AF88" s="100">
        <v>12</v>
      </c>
      <c r="AG88" s="100">
        <v>22708.799999999999</v>
      </c>
      <c r="AH88" s="100">
        <v>15</v>
      </c>
      <c r="AI88" s="100">
        <v>28385.999999999996</v>
      </c>
      <c r="AJ88" s="100">
        <v>13</v>
      </c>
      <c r="AK88" s="100">
        <v>24601.199999999997</v>
      </c>
      <c r="AL88" s="100">
        <v>18</v>
      </c>
      <c r="AM88" s="100">
        <v>34063.199999999997</v>
      </c>
      <c r="AN88" s="100">
        <v>16</v>
      </c>
      <c r="AO88" s="100">
        <v>30278.399999999998</v>
      </c>
      <c r="AP88" s="100">
        <v>13</v>
      </c>
      <c r="AQ88" s="100">
        <v>24601.199999999997</v>
      </c>
      <c r="AR88" s="100">
        <v>11</v>
      </c>
      <c r="AS88" s="100">
        <v>20816.399999999998</v>
      </c>
      <c r="AT88" s="100">
        <v>14</v>
      </c>
      <c r="AU88" s="100">
        <v>26493.599999999999</v>
      </c>
      <c r="AV88" s="100">
        <v>19</v>
      </c>
      <c r="AW88" s="100">
        <v>35955.599999999999</v>
      </c>
      <c r="AX88" s="100">
        <v>16</v>
      </c>
      <c r="AY88" s="100">
        <v>30278.399999999998</v>
      </c>
      <c r="AZ88" s="100">
        <v>14</v>
      </c>
      <c r="BA88" s="100">
        <v>26493.599999999999</v>
      </c>
      <c r="BB88" s="100">
        <v>15</v>
      </c>
      <c r="BC88" s="100">
        <v>28385.999999999996</v>
      </c>
      <c r="BD88" s="100">
        <v>16</v>
      </c>
      <c r="BE88" s="100">
        <v>30278.399999999998</v>
      </c>
      <c r="BF88" s="100">
        <v>17</v>
      </c>
      <c r="BG88" s="100">
        <v>32170.799999999999</v>
      </c>
      <c r="BH88" s="100">
        <v>12</v>
      </c>
      <c r="BI88" s="100">
        <v>22708.799999999999</v>
      </c>
      <c r="BJ88" s="100">
        <v>22</v>
      </c>
      <c r="BK88" s="100">
        <v>41632.799999999996</v>
      </c>
      <c r="BL88" s="100">
        <v>17</v>
      </c>
      <c r="BM88" s="100">
        <v>32170.799999999999</v>
      </c>
      <c r="BN88" s="100">
        <v>14</v>
      </c>
      <c r="BO88" s="100">
        <v>26493.599999999999</v>
      </c>
      <c r="BP88" s="100">
        <v>15</v>
      </c>
      <c r="BQ88" s="100">
        <v>28385.999999999996</v>
      </c>
      <c r="BR88" s="100">
        <v>20</v>
      </c>
      <c r="BS88" s="100">
        <v>37848</v>
      </c>
      <c r="BT88" s="100">
        <v>19</v>
      </c>
      <c r="BU88" s="100">
        <v>35955.599999999999</v>
      </c>
      <c r="BV88" s="100">
        <v>16</v>
      </c>
      <c r="BW88" s="100">
        <v>30278.399999999998</v>
      </c>
      <c r="BX88" s="100">
        <v>17</v>
      </c>
      <c r="BY88" s="100">
        <v>32170.799999999999</v>
      </c>
      <c r="BZ88" s="100">
        <v>13</v>
      </c>
      <c r="CA88" s="100">
        <v>24601.199999999997</v>
      </c>
      <c r="CB88" s="100">
        <v>21</v>
      </c>
      <c r="CC88" s="100">
        <v>39740.399999999994</v>
      </c>
      <c r="CD88" s="100">
        <v>14</v>
      </c>
      <c r="CE88" s="100">
        <v>26493.599999999999</v>
      </c>
      <c r="CF88" s="100">
        <v>14</v>
      </c>
      <c r="CG88" s="100">
        <v>26493.599999999999</v>
      </c>
      <c r="CH88" s="100">
        <v>21</v>
      </c>
      <c r="CI88" s="100">
        <v>39740.399999999994</v>
      </c>
      <c r="CJ88" s="100">
        <v>20</v>
      </c>
      <c r="CK88" s="100">
        <v>37848</v>
      </c>
      <c r="CL88" s="100">
        <v>11</v>
      </c>
      <c r="CM88" s="100">
        <v>20816.399999999998</v>
      </c>
      <c r="CN88" s="100">
        <v>18</v>
      </c>
      <c r="CO88" s="100">
        <v>34063.199999999997</v>
      </c>
      <c r="CP88" s="100">
        <v>20</v>
      </c>
      <c r="CQ88" s="100">
        <v>37848</v>
      </c>
      <c r="CR88" s="100">
        <v>15</v>
      </c>
      <c r="CS88" s="100">
        <v>28385.999999999996</v>
      </c>
      <c r="CT88" s="100">
        <v>12</v>
      </c>
      <c r="CU88" s="100">
        <v>22708.799999999999</v>
      </c>
    </row>
    <row r="89" spans="2:99">
      <c r="C89" s="99" t="s">
        <v>255</v>
      </c>
      <c r="D89" s="100">
        <v>0</v>
      </c>
      <c r="E89" s="100">
        <v>0</v>
      </c>
      <c r="F89" s="100">
        <v>6.0799422591199308</v>
      </c>
      <c r="G89" s="100">
        <v>14577.269560465946</v>
      </c>
      <c r="H89" s="100">
        <v>10</v>
      </c>
      <c r="I89" s="100">
        <v>23976</v>
      </c>
      <c r="J89" s="100">
        <v>19</v>
      </c>
      <c r="K89" s="100">
        <v>45554.400000000001</v>
      </c>
      <c r="L89" s="100">
        <v>19</v>
      </c>
      <c r="M89" s="100">
        <v>45554.400000000001</v>
      </c>
      <c r="N89" s="100">
        <v>16</v>
      </c>
      <c r="O89" s="100">
        <v>38361.599999999999</v>
      </c>
      <c r="P89" s="100">
        <v>10</v>
      </c>
      <c r="Q89" s="100">
        <v>23976</v>
      </c>
      <c r="R89" s="100">
        <v>12</v>
      </c>
      <c r="S89" s="100">
        <v>28771.199999999997</v>
      </c>
      <c r="T89" s="100">
        <v>16</v>
      </c>
      <c r="U89" s="100">
        <v>38361.599999999999</v>
      </c>
      <c r="V89" s="100">
        <v>17</v>
      </c>
      <c r="W89" s="100">
        <v>40759.199999999997</v>
      </c>
      <c r="X89" s="100">
        <v>14</v>
      </c>
      <c r="Y89" s="100">
        <v>33566.400000000001</v>
      </c>
      <c r="Z89" s="100">
        <v>14</v>
      </c>
      <c r="AA89" s="100">
        <v>33566.400000000001</v>
      </c>
      <c r="AB89" s="100">
        <v>10</v>
      </c>
      <c r="AC89" s="100">
        <v>23976</v>
      </c>
      <c r="AD89" s="100">
        <v>12</v>
      </c>
      <c r="AE89" s="100">
        <v>28771.199999999997</v>
      </c>
      <c r="AF89" s="100">
        <v>12</v>
      </c>
      <c r="AG89" s="100">
        <v>28771.199999999997</v>
      </c>
      <c r="AH89" s="100">
        <v>14</v>
      </c>
      <c r="AI89" s="100">
        <v>33566.400000000001</v>
      </c>
      <c r="AJ89" s="100">
        <v>12</v>
      </c>
      <c r="AK89" s="100">
        <v>28771.199999999997</v>
      </c>
      <c r="AL89" s="100">
        <v>14</v>
      </c>
      <c r="AM89" s="100">
        <v>33566.400000000001</v>
      </c>
      <c r="AN89" s="100">
        <v>13</v>
      </c>
      <c r="AO89" s="100">
        <v>31168.799999999999</v>
      </c>
      <c r="AP89" s="100">
        <v>11</v>
      </c>
      <c r="AQ89" s="100">
        <v>26373.599999999999</v>
      </c>
      <c r="AR89" s="100">
        <v>10</v>
      </c>
      <c r="AS89" s="100">
        <v>23976</v>
      </c>
      <c r="AT89" s="100">
        <v>16</v>
      </c>
      <c r="AU89" s="100">
        <v>38361.599999999999</v>
      </c>
      <c r="AV89" s="100">
        <v>17</v>
      </c>
      <c r="AW89" s="100">
        <v>40759.199999999997</v>
      </c>
      <c r="AX89" s="100">
        <v>18</v>
      </c>
      <c r="AY89" s="100">
        <v>43156.799999999996</v>
      </c>
      <c r="AZ89" s="100">
        <v>14</v>
      </c>
      <c r="BA89" s="100">
        <v>33566.400000000001</v>
      </c>
      <c r="BB89" s="100">
        <v>15</v>
      </c>
      <c r="BC89" s="100">
        <v>35964</v>
      </c>
      <c r="BD89" s="100">
        <v>17</v>
      </c>
      <c r="BE89" s="100">
        <v>40759.199999999997</v>
      </c>
      <c r="BF89" s="100">
        <v>17</v>
      </c>
      <c r="BG89" s="100">
        <v>40759.199999999997</v>
      </c>
      <c r="BH89" s="100">
        <v>11</v>
      </c>
      <c r="BI89" s="100">
        <v>26373.599999999999</v>
      </c>
      <c r="BJ89" s="100">
        <v>21</v>
      </c>
      <c r="BK89" s="100">
        <v>50349.599999999999</v>
      </c>
      <c r="BL89" s="100">
        <v>16</v>
      </c>
      <c r="BM89" s="100">
        <v>38361.599999999999</v>
      </c>
      <c r="BN89" s="100">
        <v>13</v>
      </c>
      <c r="BO89" s="100">
        <v>31168.799999999999</v>
      </c>
      <c r="BP89" s="100">
        <v>14</v>
      </c>
      <c r="BQ89" s="100">
        <v>33566.400000000001</v>
      </c>
      <c r="BR89" s="100">
        <v>19</v>
      </c>
      <c r="BS89" s="100">
        <v>45554.400000000001</v>
      </c>
      <c r="BT89" s="100">
        <v>16</v>
      </c>
      <c r="BU89" s="100">
        <v>38361.599999999999</v>
      </c>
      <c r="BV89" s="100">
        <v>15</v>
      </c>
      <c r="BW89" s="100">
        <v>35964</v>
      </c>
      <c r="BX89" s="100">
        <v>16</v>
      </c>
      <c r="BY89" s="100">
        <v>38361.599999999999</v>
      </c>
      <c r="BZ89" s="100">
        <v>14</v>
      </c>
      <c r="CA89" s="100">
        <v>33566.400000000001</v>
      </c>
      <c r="CB89" s="100">
        <v>20</v>
      </c>
      <c r="CC89" s="100">
        <v>47952</v>
      </c>
      <c r="CD89" s="100">
        <v>14</v>
      </c>
      <c r="CE89" s="100">
        <v>33566.400000000001</v>
      </c>
      <c r="CF89" s="100">
        <v>16</v>
      </c>
      <c r="CG89" s="100">
        <v>38361.599999999999</v>
      </c>
      <c r="CH89" s="100">
        <v>20</v>
      </c>
      <c r="CI89" s="100">
        <v>47952</v>
      </c>
      <c r="CJ89" s="100">
        <v>20</v>
      </c>
      <c r="CK89" s="100">
        <v>47952</v>
      </c>
      <c r="CL89" s="100">
        <v>12</v>
      </c>
      <c r="CM89" s="100">
        <v>28771.199999999997</v>
      </c>
      <c r="CN89" s="100">
        <v>18</v>
      </c>
      <c r="CO89" s="100">
        <v>43156.799999999996</v>
      </c>
      <c r="CP89" s="100">
        <v>21</v>
      </c>
      <c r="CQ89" s="100">
        <v>50349.599999999999</v>
      </c>
      <c r="CR89" s="100">
        <v>15</v>
      </c>
      <c r="CS89" s="100">
        <v>35964</v>
      </c>
      <c r="CT89" s="100">
        <v>12</v>
      </c>
      <c r="CU89" s="100">
        <v>28771.199999999997</v>
      </c>
    </row>
    <row r="90" spans="2:99">
      <c r="C90" s="99" t="s">
        <v>256</v>
      </c>
      <c r="D90" s="100">
        <v>0</v>
      </c>
      <c r="E90" s="100">
        <v>0</v>
      </c>
      <c r="F90" s="100">
        <v>6.0799422591199308</v>
      </c>
      <c r="G90" s="100">
        <v>13358.84913173831</v>
      </c>
      <c r="H90" s="100">
        <v>10</v>
      </c>
      <c r="I90" s="100">
        <v>21972</v>
      </c>
      <c r="J90" s="100">
        <v>17</v>
      </c>
      <c r="K90" s="100">
        <v>37352.399999999994</v>
      </c>
      <c r="L90" s="100">
        <v>17</v>
      </c>
      <c r="M90" s="100">
        <v>37352.399999999994</v>
      </c>
      <c r="N90" s="100">
        <v>14</v>
      </c>
      <c r="O90" s="100">
        <v>30760.799999999996</v>
      </c>
      <c r="P90" s="100">
        <v>9</v>
      </c>
      <c r="Q90" s="100">
        <v>19774.8</v>
      </c>
      <c r="R90" s="100">
        <v>15</v>
      </c>
      <c r="S90" s="100">
        <v>32958</v>
      </c>
      <c r="T90" s="100">
        <v>17</v>
      </c>
      <c r="U90" s="100">
        <v>37352.399999999994</v>
      </c>
      <c r="V90" s="100">
        <v>17</v>
      </c>
      <c r="W90" s="100">
        <v>37352.399999999994</v>
      </c>
      <c r="X90" s="100">
        <v>16</v>
      </c>
      <c r="Y90" s="100">
        <v>35155.199999999997</v>
      </c>
      <c r="Z90" s="100">
        <v>14</v>
      </c>
      <c r="AA90" s="100">
        <v>30760.799999999996</v>
      </c>
      <c r="AB90" s="100">
        <v>11</v>
      </c>
      <c r="AC90" s="100">
        <v>24169.199999999997</v>
      </c>
      <c r="AD90" s="100">
        <v>11</v>
      </c>
      <c r="AE90" s="100">
        <v>24169.199999999997</v>
      </c>
      <c r="AF90" s="100">
        <v>11</v>
      </c>
      <c r="AG90" s="100">
        <v>24169.199999999997</v>
      </c>
      <c r="AH90" s="100">
        <v>15</v>
      </c>
      <c r="AI90" s="100">
        <v>32958</v>
      </c>
      <c r="AJ90" s="100">
        <v>13</v>
      </c>
      <c r="AK90" s="100">
        <v>28563.599999999999</v>
      </c>
      <c r="AL90" s="100">
        <v>18</v>
      </c>
      <c r="AM90" s="100">
        <v>39549.599999999999</v>
      </c>
      <c r="AN90" s="100">
        <v>13</v>
      </c>
      <c r="AO90" s="100">
        <v>28563.599999999999</v>
      </c>
      <c r="AP90" s="100">
        <v>12</v>
      </c>
      <c r="AQ90" s="100">
        <v>26366.399999999998</v>
      </c>
      <c r="AR90" s="100">
        <v>11</v>
      </c>
      <c r="AS90" s="100">
        <v>24169.199999999997</v>
      </c>
      <c r="AT90" s="100">
        <v>16</v>
      </c>
      <c r="AU90" s="100">
        <v>35155.199999999997</v>
      </c>
      <c r="AV90" s="100">
        <v>19</v>
      </c>
      <c r="AW90" s="100">
        <v>41746.799999999996</v>
      </c>
      <c r="AX90" s="100">
        <v>15</v>
      </c>
      <c r="AY90" s="100">
        <v>32958</v>
      </c>
      <c r="AZ90" s="100">
        <v>15</v>
      </c>
      <c r="BA90" s="100">
        <v>32958</v>
      </c>
      <c r="BB90" s="100">
        <v>16</v>
      </c>
      <c r="BC90" s="100">
        <v>35155.199999999997</v>
      </c>
      <c r="BD90" s="100">
        <v>15</v>
      </c>
      <c r="BE90" s="100">
        <v>32958</v>
      </c>
      <c r="BF90" s="100">
        <v>17</v>
      </c>
      <c r="BG90" s="100">
        <v>37352.399999999994</v>
      </c>
      <c r="BH90" s="100">
        <v>11</v>
      </c>
      <c r="BI90" s="100">
        <v>24169.199999999997</v>
      </c>
      <c r="BJ90" s="100">
        <v>21</v>
      </c>
      <c r="BK90" s="100">
        <v>46141.2</v>
      </c>
      <c r="BL90" s="100">
        <v>16</v>
      </c>
      <c r="BM90" s="100">
        <v>35155.199999999997</v>
      </c>
      <c r="BN90" s="100">
        <v>15</v>
      </c>
      <c r="BO90" s="100">
        <v>32958</v>
      </c>
      <c r="BP90" s="100">
        <v>14</v>
      </c>
      <c r="BQ90" s="100">
        <v>30760.799999999996</v>
      </c>
      <c r="BR90" s="100">
        <v>19</v>
      </c>
      <c r="BS90" s="100">
        <v>41746.799999999996</v>
      </c>
      <c r="BT90" s="100">
        <v>16</v>
      </c>
      <c r="BU90" s="100">
        <v>35155.199999999997</v>
      </c>
      <c r="BV90" s="100">
        <v>17</v>
      </c>
      <c r="BW90" s="100">
        <v>37352.399999999994</v>
      </c>
      <c r="BX90" s="100">
        <v>17</v>
      </c>
      <c r="BY90" s="100">
        <v>37352.399999999994</v>
      </c>
      <c r="BZ90" s="100">
        <v>14</v>
      </c>
      <c r="CA90" s="100">
        <v>30760.799999999996</v>
      </c>
      <c r="CB90" s="100">
        <v>17</v>
      </c>
      <c r="CC90" s="100">
        <v>37352.399999999994</v>
      </c>
      <c r="CD90" s="100">
        <v>13</v>
      </c>
      <c r="CE90" s="100">
        <v>28563.599999999999</v>
      </c>
      <c r="CF90" s="100">
        <v>16</v>
      </c>
      <c r="CG90" s="100">
        <v>35155.199999999997</v>
      </c>
      <c r="CH90" s="100">
        <v>17</v>
      </c>
      <c r="CI90" s="100">
        <v>37352.399999999994</v>
      </c>
      <c r="CJ90" s="100">
        <v>20</v>
      </c>
      <c r="CK90" s="100">
        <v>43944</v>
      </c>
      <c r="CL90" s="100">
        <v>12</v>
      </c>
      <c r="CM90" s="100">
        <v>26366.399999999998</v>
      </c>
      <c r="CN90" s="100">
        <v>20</v>
      </c>
      <c r="CO90" s="100">
        <v>43944</v>
      </c>
      <c r="CP90" s="100">
        <v>19</v>
      </c>
      <c r="CQ90" s="100">
        <v>41746.799999999996</v>
      </c>
      <c r="CR90" s="100">
        <v>14</v>
      </c>
      <c r="CS90" s="100">
        <v>30760.799999999996</v>
      </c>
      <c r="CT90" s="100">
        <v>12</v>
      </c>
      <c r="CU90" s="100">
        <v>26366.399999999998</v>
      </c>
    </row>
    <row r="91" spans="2:99">
      <c r="C91" s="99" t="s">
        <v>257</v>
      </c>
      <c r="D91" s="100">
        <v>0</v>
      </c>
      <c r="E91" s="100">
        <v>0</v>
      </c>
      <c r="F91" s="100">
        <v>6.0799422591199308</v>
      </c>
      <c r="G91" s="100">
        <v>13964.411380746655</v>
      </c>
      <c r="H91" s="100">
        <v>11</v>
      </c>
      <c r="I91" s="100">
        <v>25264.799999999996</v>
      </c>
      <c r="J91" s="100">
        <v>17</v>
      </c>
      <c r="K91" s="100">
        <v>39045.599999999999</v>
      </c>
      <c r="L91" s="100">
        <v>17</v>
      </c>
      <c r="M91" s="100">
        <v>39045.599999999999</v>
      </c>
      <c r="N91" s="100">
        <v>16</v>
      </c>
      <c r="O91" s="100">
        <v>36748.799999999996</v>
      </c>
      <c r="P91" s="100">
        <v>10</v>
      </c>
      <c r="Q91" s="100">
        <v>22967.999999999996</v>
      </c>
      <c r="R91" s="100">
        <v>12</v>
      </c>
      <c r="S91" s="100">
        <v>27561.599999999999</v>
      </c>
      <c r="T91" s="100">
        <v>18</v>
      </c>
      <c r="U91" s="100">
        <v>41342.399999999994</v>
      </c>
      <c r="V91" s="100">
        <v>15</v>
      </c>
      <c r="W91" s="100">
        <v>34451.999999999993</v>
      </c>
      <c r="X91" s="100">
        <v>14</v>
      </c>
      <c r="Y91" s="100">
        <v>32155.199999999997</v>
      </c>
      <c r="Z91" s="100">
        <v>15</v>
      </c>
      <c r="AA91" s="100">
        <v>34451.999999999993</v>
      </c>
      <c r="AB91" s="100">
        <v>9</v>
      </c>
      <c r="AC91" s="100">
        <v>20671.199999999997</v>
      </c>
      <c r="AD91" s="100">
        <v>11</v>
      </c>
      <c r="AE91" s="100">
        <v>25264.799999999996</v>
      </c>
      <c r="AF91" s="100">
        <v>13</v>
      </c>
      <c r="AG91" s="100">
        <v>29858.399999999998</v>
      </c>
      <c r="AH91" s="100">
        <v>16</v>
      </c>
      <c r="AI91" s="100">
        <v>36748.799999999996</v>
      </c>
      <c r="AJ91" s="100">
        <v>13</v>
      </c>
      <c r="AK91" s="100">
        <v>29858.399999999998</v>
      </c>
      <c r="AL91" s="100">
        <v>15</v>
      </c>
      <c r="AM91" s="100">
        <v>34451.999999999993</v>
      </c>
      <c r="AN91" s="100">
        <v>14</v>
      </c>
      <c r="AO91" s="100">
        <v>32155.199999999997</v>
      </c>
      <c r="AP91" s="100">
        <v>11</v>
      </c>
      <c r="AQ91" s="100">
        <v>25264.799999999996</v>
      </c>
      <c r="AR91" s="100">
        <v>10</v>
      </c>
      <c r="AS91" s="100">
        <v>22967.999999999996</v>
      </c>
      <c r="AT91" s="100">
        <v>16</v>
      </c>
      <c r="AU91" s="100">
        <v>36748.799999999996</v>
      </c>
      <c r="AV91" s="100">
        <v>19</v>
      </c>
      <c r="AW91" s="100">
        <v>43639.199999999997</v>
      </c>
      <c r="AX91" s="100">
        <v>15</v>
      </c>
      <c r="AY91" s="100">
        <v>34451.999999999993</v>
      </c>
      <c r="AZ91" s="100">
        <v>12</v>
      </c>
      <c r="BA91" s="100">
        <v>27561.599999999999</v>
      </c>
      <c r="BB91" s="100">
        <v>16</v>
      </c>
      <c r="BC91" s="100">
        <v>36748.799999999996</v>
      </c>
      <c r="BD91" s="100">
        <v>15</v>
      </c>
      <c r="BE91" s="100">
        <v>34451.999999999993</v>
      </c>
      <c r="BF91" s="100">
        <v>15</v>
      </c>
      <c r="BG91" s="100">
        <v>34451.999999999993</v>
      </c>
      <c r="BH91" s="100">
        <v>11</v>
      </c>
      <c r="BI91" s="100">
        <v>25264.799999999996</v>
      </c>
      <c r="BJ91" s="100">
        <v>18</v>
      </c>
      <c r="BK91" s="100">
        <v>41342.399999999994</v>
      </c>
      <c r="BL91" s="100">
        <v>15</v>
      </c>
      <c r="BM91" s="100">
        <v>34451.999999999993</v>
      </c>
      <c r="BN91" s="100">
        <v>13</v>
      </c>
      <c r="BO91" s="100">
        <v>29858.399999999998</v>
      </c>
      <c r="BP91" s="100">
        <v>13</v>
      </c>
      <c r="BQ91" s="100">
        <v>29858.399999999998</v>
      </c>
      <c r="BR91" s="100">
        <v>17</v>
      </c>
      <c r="BS91" s="100">
        <v>39045.599999999999</v>
      </c>
      <c r="BT91" s="100">
        <v>18</v>
      </c>
      <c r="BU91" s="100">
        <v>41342.399999999994</v>
      </c>
      <c r="BV91" s="100">
        <v>18</v>
      </c>
      <c r="BW91" s="100">
        <v>41342.399999999994</v>
      </c>
      <c r="BX91" s="100">
        <v>17</v>
      </c>
      <c r="BY91" s="100">
        <v>39045.599999999999</v>
      </c>
      <c r="BZ91" s="100">
        <v>14</v>
      </c>
      <c r="CA91" s="100">
        <v>32155.199999999997</v>
      </c>
      <c r="CB91" s="100">
        <v>18</v>
      </c>
      <c r="CC91" s="100">
        <v>41342.399999999994</v>
      </c>
      <c r="CD91" s="100">
        <v>16</v>
      </c>
      <c r="CE91" s="100">
        <v>36748.799999999996</v>
      </c>
      <c r="CF91" s="100">
        <v>14</v>
      </c>
      <c r="CG91" s="100">
        <v>32155.199999999997</v>
      </c>
      <c r="CH91" s="100">
        <v>20</v>
      </c>
      <c r="CI91" s="100">
        <v>45935.999999999993</v>
      </c>
      <c r="CJ91" s="100">
        <v>19</v>
      </c>
      <c r="CK91" s="100">
        <v>43639.199999999997</v>
      </c>
      <c r="CL91" s="100">
        <v>12</v>
      </c>
      <c r="CM91" s="100">
        <v>27561.599999999999</v>
      </c>
      <c r="CN91" s="100">
        <v>20</v>
      </c>
      <c r="CO91" s="100">
        <v>45935.999999999993</v>
      </c>
      <c r="CP91" s="100">
        <v>21</v>
      </c>
      <c r="CQ91" s="100">
        <v>48232.799999999996</v>
      </c>
      <c r="CR91" s="100">
        <v>15</v>
      </c>
      <c r="CS91" s="100">
        <v>34451.999999999993</v>
      </c>
      <c r="CT91" s="100">
        <v>13</v>
      </c>
      <c r="CU91" s="100">
        <v>29858.399999999998</v>
      </c>
    </row>
    <row r="92" spans="2:99">
      <c r="C92" s="99" t="s">
        <v>258</v>
      </c>
      <c r="D92" s="100">
        <v>0</v>
      </c>
      <c r="E92" s="100">
        <v>0</v>
      </c>
      <c r="F92" s="100">
        <v>7.2959307109439182</v>
      </c>
      <c r="G92" s="100">
        <v>10366.058354109118</v>
      </c>
      <c r="H92" s="100">
        <v>13</v>
      </c>
      <c r="I92" s="100">
        <v>18470.399999999998</v>
      </c>
      <c r="J92" s="100">
        <v>21</v>
      </c>
      <c r="K92" s="100">
        <v>29836.799999999999</v>
      </c>
      <c r="L92" s="100">
        <v>20</v>
      </c>
      <c r="M92" s="100">
        <v>28416</v>
      </c>
      <c r="N92" s="100">
        <v>17</v>
      </c>
      <c r="O92" s="100">
        <v>24153.599999999999</v>
      </c>
      <c r="P92" s="100">
        <v>10</v>
      </c>
      <c r="Q92" s="100">
        <v>14208</v>
      </c>
      <c r="R92" s="100">
        <v>14</v>
      </c>
      <c r="S92" s="100">
        <v>19891.2</v>
      </c>
      <c r="T92" s="100">
        <v>17</v>
      </c>
      <c r="U92" s="100">
        <v>24153.599999999999</v>
      </c>
      <c r="V92" s="100">
        <v>19</v>
      </c>
      <c r="W92" s="100">
        <v>26995.200000000001</v>
      </c>
      <c r="X92" s="100">
        <v>18</v>
      </c>
      <c r="Y92" s="100">
        <v>25574.399999999998</v>
      </c>
      <c r="Z92" s="100">
        <v>16</v>
      </c>
      <c r="AA92" s="100">
        <v>22732.799999999999</v>
      </c>
      <c r="AB92" s="100">
        <v>12</v>
      </c>
      <c r="AC92" s="100">
        <v>17049.599999999999</v>
      </c>
      <c r="AD92" s="100">
        <v>12</v>
      </c>
      <c r="AE92" s="100">
        <v>17049.599999999999</v>
      </c>
      <c r="AF92" s="100">
        <v>13</v>
      </c>
      <c r="AG92" s="100">
        <v>18470.399999999998</v>
      </c>
      <c r="AH92" s="100">
        <v>18</v>
      </c>
      <c r="AI92" s="100">
        <v>25574.399999999998</v>
      </c>
      <c r="AJ92" s="100">
        <v>13</v>
      </c>
      <c r="AK92" s="100">
        <v>18470.399999999998</v>
      </c>
      <c r="AL92" s="100">
        <v>18</v>
      </c>
      <c r="AM92" s="100">
        <v>25574.399999999998</v>
      </c>
      <c r="AN92" s="100">
        <v>16</v>
      </c>
      <c r="AO92" s="100">
        <v>22732.799999999999</v>
      </c>
      <c r="AP92" s="100">
        <v>14</v>
      </c>
      <c r="AQ92" s="100">
        <v>19891.2</v>
      </c>
      <c r="AR92" s="100">
        <v>12</v>
      </c>
      <c r="AS92" s="100">
        <v>17049.599999999999</v>
      </c>
      <c r="AT92" s="100">
        <v>17</v>
      </c>
      <c r="AU92" s="100">
        <v>24153.599999999999</v>
      </c>
      <c r="AV92" s="100">
        <v>18</v>
      </c>
      <c r="AW92" s="100">
        <v>25574.399999999998</v>
      </c>
      <c r="AX92" s="100">
        <v>18</v>
      </c>
      <c r="AY92" s="100">
        <v>25574.399999999998</v>
      </c>
      <c r="AZ92" s="100">
        <v>16</v>
      </c>
      <c r="BA92" s="100">
        <v>22732.799999999999</v>
      </c>
      <c r="BB92" s="100">
        <v>17</v>
      </c>
      <c r="BC92" s="100">
        <v>24153.599999999999</v>
      </c>
      <c r="BD92" s="100">
        <v>19</v>
      </c>
      <c r="BE92" s="100">
        <v>26995.200000000001</v>
      </c>
      <c r="BF92" s="100">
        <v>17</v>
      </c>
      <c r="BG92" s="100">
        <v>24153.599999999999</v>
      </c>
      <c r="BH92" s="100">
        <v>11</v>
      </c>
      <c r="BI92" s="100">
        <v>15628.8</v>
      </c>
      <c r="BJ92" s="100">
        <v>20</v>
      </c>
      <c r="BK92" s="100">
        <v>28416</v>
      </c>
      <c r="BL92" s="100">
        <v>15</v>
      </c>
      <c r="BM92" s="100">
        <v>21312</v>
      </c>
      <c r="BN92" s="100">
        <v>15</v>
      </c>
      <c r="BO92" s="100">
        <v>21312</v>
      </c>
      <c r="BP92" s="100">
        <v>13</v>
      </c>
      <c r="BQ92" s="100">
        <v>18470.399999999998</v>
      </c>
      <c r="BR92" s="100">
        <v>22</v>
      </c>
      <c r="BS92" s="100">
        <v>31257.599999999999</v>
      </c>
      <c r="BT92" s="100">
        <v>17</v>
      </c>
      <c r="BU92" s="100">
        <v>24153.599999999999</v>
      </c>
      <c r="BV92" s="100">
        <v>19</v>
      </c>
      <c r="BW92" s="100">
        <v>26995.200000000001</v>
      </c>
      <c r="BX92" s="100">
        <v>18</v>
      </c>
      <c r="BY92" s="100">
        <v>25574.399999999998</v>
      </c>
      <c r="BZ92" s="100">
        <v>15</v>
      </c>
      <c r="CA92" s="100">
        <v>21312</v>
      </c>
      <c r="CB92" s="100">
        <v>20</v>
      </c>
      <c r="CC92" s="100">
        <v>28416</v>
      </c>
      <c r="CD92" s="100">
        <v>17</v>
      </c>
      <c r="CE92" s="100">
        <v>24153.599999999999</v>
      </c>
      <c r="CF92" s="100">
        <v>16</v>
      </c>
      <c r="CG92" s="100">
        <v>22732.799999999999</v>
      </c>
      <c r="CH92" s="100">
        <v>20</v>
      </c>
      <c r="CI92" s="100">
        <v>28416</v>
      </c>
      <c r="CJ92" s="100">
        <v>23</v>
      </c>
      <c r="CK92" s="100">
        <v>32678.399999999998</v>
      </c>
      <c r="CL92" s="100">
        <v>12</v>
      </c>
      <c r="CM92" s="100">
        <v>17049.599999999999</v>
      </c>
      <c r="CN92" s="100">
        <v>19</v>
      </c>
      <c r="CO92" s="100">
        <v>26995.200000000001</v>
      </c>
      <c r="CP92" s="100">
        <v>23</v>
      </c>
      <c r="CQ92" s="100">
        <v>32678.399999999998</v>
      </c>
      <c r="CR92" s="100">
        <v>17</v>
      </c>
      <c r="CS92" s="100">
        <v>24153.599999999999</v>
      </c>
      <c r="CT92" s="100">
        <v>13</v>
      </c>
      <c r="CU92" s="100">
        <v>18470.399999999998</v>
      </c>
    </row>
    <row r="93" spans="2:99">
      <c r="C93" s="99" t="s">
        <v>259</v>
      </c>
      <c r="D93" s="100">
        <v>0</v>
      </c>
      <c r="E93" s="100">
        <v>0</v>
      </c>
      <c r="F93" s="100">
        <v>6.6879364850319245</v>
      </c>
      <c r="G93" s="100">
        <v>11853.698626070582</v>
      </c>
      <c r="H93" s="100">
        <v>11</v>
      </c>
      <c r="I93" s="100">
        <v>19496.399999999998</v>
      </c>
      <c r="J93" s="100">
        <v>18</v>
      </c>
      <c r="K93" s="100">
        <v>31903.199999999997</v>
      </c>
      <c r="L93" s="100">
        <v>19</v>
      </c>
      <c r="M93" s="100">
        <v>33675.599999999999</v>
      </c>
      <c r="N93" s="100">
        <v>16</v>
      </c>
      <c r="O93" s="100">
        <v>28358.399999999998</v>
      </c>
      <c r="P93" s="100">
        <v>9</v>
      </c>
      <c r="Q93" s="100">
        <v>15951.599999999999</v>
      </c>
      <c r="R93" s="100">
        <v>15</v>
      </c>
      <c r="S93" s="100">
        <v>26585.999999999996</v>
      </c>
      <c r="T93" s="100">
        <v>18</v>
      </c>
      <c r="U93" s="100">
        <v>31903.199999999997</v>
      </c>
      <c r="V93" s="100">
        <v>16</v>
      </c>
      <c r="W93" s="100">
        <v>28358.399999999998</v>
      </c>
      <c r="X93" s="100">
        <v>17</v>
      </c>
      <c r="Y93" s="100">
        <v>30130.799999999999</v>
      </c>
      <c r="Z93" s="100">
        <v>16</v>
      </c>
      <c r="AA93" s="100">
        <v>28358.399999999998</v>
      </c>
      <c r="AB93" s="100">
        <v>10</v>
      </c>
      <c r="AC93" s="100">
        <v>17724</v>
      </c>
      <c r="AD93" s="100">
        <v>11</v>
      </c>
      <c r="AE93" s="100">
        <v>19496.399999999998</v>
      </c>
      <c r="AF93" s="100">
        <v>13</v>
      </c>
      <c r="AG93" s="100">
        <v>23041.199999999997</v>
      </c>
      <c r="AH93" s="100">
        <v>17</v>
      </c>
      <c r="AI93" s="100">
        <v>30130.799999999999</v>
      </c>
      <c r="AJ93" s="100">
        <v>12</v>
      </c>
      <c r="AK93" s="100">
        <v>21268.799999999999</v>
      </c>
      <c r="AL93" s="100">
        <v>17</v>
      </c>
      <c r="AM93" s="100">
        <v>30130.799999999999</v>
      </c>
      <c r="AN93" s="100">
        <v>15</v>
      </c>
      <c r="AO93" s="100">
        <v>26585.999999999996</v>
      </c>
      <c r="AP93" s="100">
        <v>12</v>
      </c>
      <c r="AQ93" s="100">
        <v>21268.799999999999</v>
      </c>
      <c r="AR93" s="100">
        <v>12</v>
      </c>
      <c r="AS93" s="100">
        <v>21268.799999999999</v>
      </c>
      <c r="AT93" s="100">
        <v>17</v>
      </c>
      <c r="AU93" s="100">
        <v>30130.799999999999</v>
      </c>
      <c r="AV93" s="100">
        <v>19</v>
      </c>
      <c r="AW93" s="100">
        <v>33675.599999999999</v>
      </c>
      <c r="AX93" s="100">
        <v>17</v>
      </c>
      <c r="AY93" s="100">
        <v>30130.799999999999</v>
      </c>
      <c r="AZ93" s="100">
        <v>14</v>
      </c>
      <c r="BA93" s="100">
        <v>24813.599999999999</v>
      </c>
      <c r="BB93" s="100">
        <v>16</v>
      </c>
      <c r="BC93" s="100">
        <v>28358.399999999998</v>
      </c>
      <c r="BD93" s="100">
        <v>18</v>
      </c>
      <c r="BE93" s="100">
        <v>31903.199999999997</v>
      </c>
      <c r="BF93" s="100">
        <v>18</v>
      </c>
      <c r="BG93" s="100">
        <v>31903.199999999997</v>
      </c>
      <c r="BH93" s="100">
        <v>11</v>
      </c>
      <c r="BI93" s="100">
        <v>19496.399999999998</v>
      </c>
      <c r="BJ93" s="100">
        <v>21</v>
      </c>
      <c r="BK93" s="100">
        <v>37220.399999999994</v>
      </c>
      <c r="BL93" s="100">
        <v>16</v>
      </c>
      <c r="BM93" s="100">
        <v>28358.399999999998</v>
      </c>
      <c r="BN93" s="100">
        <v>15</v>
      </c>
      <c r="BO93" s="100">
        <v>26585.999999999996</v>
      </c>
      <c r="BP93" s="100">
        <v>14</v>
      </c>
      <c r="BQ93" s="100">
        <v>24813.599999999999</v>
      </c>
      <c r="BR93" s="100">
        <v>18</v>
      </c>
      <c r="BS93" s="100">
        <v>31903.199999999997</v>
      </c>
      <c r="BT93" s="100">
        <v>18</v>
      </c>
      <c r="BU93" s="100">
        <v>31903.199999999997</v>
      </c>
      <c r="BV93" s="100">
        <v>18</v>
      </c>
      <c r="BW93" s="100">
        <v>31903.199999999997</v>
      </c>
      <c r="BX93" s="100">
        <v>18</v>
      </c>
      <c r="BY93" s="100">
        <v>31903.199999999997</v>
      </c>
      <c r="BZ93" s="100">
        <v>13</v>
      </c>
      <c r="CA93" s="100">
        <v>23041.199999999997</v>
      </c>
      <c r="CB93" s="100">
        <v>20</v>
      </c>
      <c r="CC93" s="100">
        <v>35448</v>
      </c>
      <c r="CD93" s="100">
        <v>14</v>
      </c>
      <c r="CE93" s="100">
        <v>24813.599999999999</v>
      </c>
      <c r="CF93" s="100">
        <v>16</v>
      </c>
      <c r="CG93" s="100">
        <v>28358.399999999998</v>
      </c>
      <c r="CH93" s="100">
        <v>22</v>
      </c>
      <c r="CI93" s="100">
        <v>38992.799999999996</v>
      </c>
      <c r="CJ93" s="100">
        <v>21</v>
      </c>
      <c r="CK93" s="100">
        <v>37220.399999999994</v>
      </c>
      <c r="CL93" s="100">
        <v>12</v>
      </c>
      <c r="CM93" s="100">
        <v>21268.799999999999</v>
      </c>
      <c r="CN93" s="100">
        <v>18</v>
      </c>
      <c r="CO93" s="100">
        <v>31903.199999999997</v>
      </c>
      <c r="CP93" s="100">
        <v>19</v>
      </c>
      <c r="CQ93" s="100">
        <v>33675.599999999999</v>
      </c>
      <c r="CR93" s="100">
        <v>16</v>
      </c>
      <c r="CS93" s="100">
        <v>28358.399999999998</v>
      </c>
      <c r="CT93" s="100">
        <v>14</v>
      </c>
      <c r="CU93" s="100">
        <v>24813.599999999999</v>
      </c>
    </row>
    <row r="94" spans="2:99">
      <c r="C94" s="99" t="s">
        <v>260</v>
      </c>
      <c r="D94" s="100">
        <v>0</v>
      </c>
      <c r="E94" s="100">
        <v>0</v>
      </c>
      <c r="F94" s="100">
        <v>6.0799422591199308</v>
      </c>
      <c r="G94" s="100">
        <v>14562.677699044058</v>
      </c>
      <c r="H94" s="100">
        <v>11</v>
      </c>
      <c r="I94" s="100">
        <v>26347.199999999997</v>
      </c>
      <c r="J94" s="100">
        <v>19</v>
      </c>
      <c r="K94" s="100">
        <v>45508.799999999996</v>
      </c>
      <c r="L94" s="100">
        <v>19</v>
      </c>
      <c r="M94" s="100">
        <v>45508.799999999996</v>
      </c>
      <c r="N94" s="100">
        <v>14</v>
      </c>
      <c r="O94" s="100">
        <v>33532.799999999996</v>
      </c>
      <c r="P94" s="100">
        <v>9</v>
      </c>
      <c r="Q94" s="100">
        <v>21556.799999999999</v>
      </c>
      <c r="R94" s="100">
        <v>14</v>
      </c>
      <c r="S94" s="100">
        <v>33532.799999999996</v>
      </c>
      <c r="T94" s="100">
        <v>15</v>
      </c>
      <c r="U94" s="100">
        <v>35928</v>
      </c>
      <c r="V94" s="100">
        <v>17</v>
      </c>
      <c r="W94" s="100">
        <v>40718.399999999994</v>
      </c>
      <c r="X94" s="100">
        <v>14</v>
      </c>
      <c r="Y94" s="100">
        <v>33532.799999999996</v>
      </c>
      <c r="Z94" s="100">
        <v>15</v>
      </c>
      <c r="AA94" s="100">
        <v>35928</v>
      </c>
      <c r="AB94" s="100">
        <v>9</v>
      </c>
      <c r="AC94" s="100">
        <v>21556.799999999999</v>
      </c>
      <c r="AD94" s="100">
        <v>12</v>
      </c>
      <c r="AE94" s="100">
        <v>28742.399999999998</v>
      </c>
      <c r="AF94" s="100">
        <v>12</v>
      </c>
      <c r="AG94" s="100">
        <v>28742.399999999998</v>
      </c>
      <c r="AH94" s="100">
        <v>15</v>
      </c>
      <c r="AI94" s="100">
        <v>35928</v>
      </c>
      <c r="AJ94" s="100">
        <v>13</v>
      </c>
      <c r="AK94" s="100">
        <v>31137.599999999999</v>
      </c>
      <c r="AL94" s="100">
        <v>15</v>
      </c>
      <c r="AM94" s="100">
        <v>35928</v>
      </c>
      <c r="AN94" s="100">
        <v>15</v>
      </c>
      <c r="AO94" s="100">
        <v>35928</v>
      </c>
      <c r="AP94" s="100">
        <v>12</v>
      </c>
      <c r="AQ94" s="100">
        <v>28742.399999999998</v>
      </c>
      <c r="AR94" s="100">
        <v>11</v>
      </c>
      <c r="AS94" s="100">
        <v>26347.199999999997</v>
      </c>
      <c r="AT94" s="100">
        <v>15</v>
      </c>
      <c r="AU94" s="100">
        <v>35928</v>
      </c>
      <c r="AV94" s="100">
        <v>16</v>
      </c>
      <c r="AW94" s="100">
        <v>38323.199999999997</v>
      </c>
      <c r="AX94" s="100">
        <v>17</v>
      </c>
      <c r="AY94" s="100">
        <v>40718.399999999994</v>
      </c>
      <c r="AZ94" s="100">
        <v>12</v>
      </c>
      <c r="BA94" s="100">
        <v>28742.399999999998</v>
      </c>
      <c r="BB94" s="100">
        <v>17</v>
      </c>
      <c r="BC94" s="100">
        <v>40718.399999999994</v>
      </c>
      <c r="BD94" s="100">
        <v>15</v>
      </c>
      <c r="BE94" s="100">
        <v>35928</v>
      </c>
      <c r="BF94" s="100">
        <v>17</v>
      </c>
      <c r="BG94" s="100">
        <v>40718.399999999994</v>
      </c>
      <c r="BH94" s="100">
        <v>12</v>
      </c>
      <c r="BI94" s="100">
        <v>28742.399999999998</v>
      </c>
      <c r="BJ94" s="100">
        <v>19</v>
      </c>
      <c r="BK94" s="100">
        <v>45508.799999999996</v>
      </c>
      <c r="BL94" s="100">
        <v>15</v>
      </c>
      <c r="BM94" s="100">
        <v>35928</v>
      </c>
      <c r="BN94" s="100">
        <v>12</v>
      </c>
      <c r="BO94" s="100">
        <v>28742.399999999998</v>
      </c>
      <c r="BP94" s="100">
        <v>14</v>
      </c>
      <c r="BQ94" s="100">
        <v>33532.799999999996</v>
      </c>
      <c r="BR94" s="100">
        <v>19</v>
      </c>
      <c r="BS94" s="100">
        <v>45508.799999999996</v>
      </c>
      <c r="BT94" s="100">
        <v>19</v>
      </c>
      <c r="BU94" s="100">
        <v>45508.799999999996</v>
      </c>
      <c r="BV94" s="100">
        <v>17</v>
      </c>
      <c r="BW94" s="100">
        <v>40718.399999999994</v>
      </c>
      <c r="BX94" s="100">
        <v>17</v>
      </c>
      <c r="BY94" s="100">
        <v>40718.399999999994</v>
      </c>
      <c r="BZ94" s="100">
        <v>13</v>
      </c>
      <c r="CA94" s="100">
        <v>31137.599999999999</v>
      </c>
      <c r="CB94" s="100">
        <v>19</v>
      </c>
      <c r="CC94" s="100">
        <v>45508.799999999996</v>
      </c>
      <c r="CD94" s="100">
        <v>14</v>
      </c>
      <c r="CE94" s="100">
        <v>33532.799999999996</v>
      </c>
      <c r="CF94" s="100">
        <v>13</v>
      </c>
      <c r="CG94" s="100">
        <v>31137.599999999999</v>
      </c>
      <c r="CH94" s="100">
        <v>18</v>
      </c>
      <c r="CI94" s="100">
        <v>43113.599999999999</v>
      </c>
      <c r="CJ94" s="100">
        <v>18</v>
      </c>
      <c r="CK94" s="100">
        <v>43113.599999999999</v>
      </c>
      <c r="CL94" s="100">
        <v>11</v>
      </c>
      <c r="CM94" s="100">
        <v>26347.199999999997</v>
      </c>
      <c r="CN94" s="100">
        <v>20</v>
      </c>
      <c r="CO94" s="100">
        <v>47904</v>
      </c>
      <c r="CP94" s="100">
        <v>21</v>
      </c>
      <c r="CQ94" s="100">
        <v>50299.199999999997</v>
      </c>
      <c r="CR94" s="100">
        <v>15</v>
      </c>
      <c r="CS94" s="100">
        <v>35928</v>
      </c>
      <c r="CT94" s="100">
        <v>12</v>
      </c>
      <c r="CU94" s="100">
        <v>28742.399999999998</v>
      </c>
    </row>
    <row r="95" spans="2:99">
      <c r="B95" s="99" t="s">
        <v>132</v>
      </c>
      <c r="C95" s="99" t="s">
        <v>261</v>
      </c>
      <c r="D95" s="100">
        <v>0</v>
      </c>
      <c r="E95" s="100">
        <v>0</v>
      </c>
      <c r="F95" s="100">
        <v>10.943896066415878</v>
      </c>
      <c r="G95" s="100">
        <v>18963.583103885434</v>
      </c>
      <c r="H95" s="100">
        <v>10</v>
      </c>
      <c r="I95" s="100">
        <v>17328</v>
      </c>
      <c r="J95" s="100">
        <v>18</v>
      </c>
      <c r="K95" s="100">
        <v>31190.399999999998</v>
      </c>
      <c r="L95" s="100">
        <v>12</v>
      </c>
      <c r="M95" s="100">
        <v>20793.599999999999</v>
      </c>
      <c r="N95" s="100">
        <v>14</v>
      </c>
      <c r="O95" s="100">
        <v>24259.200000000001</v>
      </c>
      <c r="P95" s="100">
        <v>14</v>
      </c>
      <c r="Q95" s="100">
        <v>24259.200000000001</v>
      </c>
      <c r="R95" s="100">
        <v>15</v>
      </c>
      <c r="S95" s="100">
        <v>25992</v>
      </c>
      <c r="T95" s="100">
        <v>13</v>
      </c>
      <c r="U95" s="100">
        <v>22526.399999999998</v>
      </c>
      <c r="V95" s="100">
        <v>13</v>
      </c>
      <c r="W95" s="100">
        <v>22526.399999999998</v>
      </c>
      <c r="X95" s="100">
        <v>15</v>
      </c>
      <c r="Y95" s="100">
        <v>25992</v>
      </c>
      <c r="Z95" s="100">
        <v>11</v>
      </c>
      <c r="AA95" s="100">
        <v>19060.8</v>
      </c>
      <c r="AB95" s="100">
        <v>15</v>
      </c>
      <c r="AC95" s="100">
        <v>25992</v>
      </c>
      <c r="AD95" s="100">
        <v>20</v>
      </c>
      <c r="AE95" s="100">
        <v>34656</v>
      </c>
      <c r="AF95" s="100">
        <v>15</v>
      </c>
      <c r="AG95" s="100">
        <v>25992</v>
      </c>
      <c r="AH95" s="100">
        <v>19</v>
      </c>
      <c r="AI95" s="100">
        <v>32923.199999999997</v>
      </c>
      <c r="AJ95" s="100">
        <v>16</v>
      </c>
      <c r="AK95" s="100">
        <v>27724.799999999999</v>
      </c>
      <c r="AL95" s="100">
        <v>13</v>
      </c>
      <c r="AM95" s="100">
        <v>22526.399999999998</v>
      </c>
      <c r="AN95" s="100">
        <v>13</v>
      </c>
      <c r="AO95" s="100">
        <v>22526.399999999998</v>
      </c>
      <c r="AP95" s="100">
        <v>21</v>
      </c>
      <c r="AQ95" s="100">
        <v>36388.799999999996</v>
      </c>
      <c r="AR95" s="100">
        <v>19</v>
      </c>
      <c r="AS95" s="100">
        <v>32923.199999999997</v>
      </c>
      <c r="AT95" s="100">
        <v>13</v>
      </c>
      <c r="AU95" s="100">
        <v>22526.399999999998</v>
      </c>
      <c r="AV95" s="100">
        <v>20</v>
      </c>
      <c r="AW95" s="100">
        <v>34656</v>
      </c>
      <c r="AX95" s="100">
        <v>17</v>
      </c>
      <c r="AY95" s="100">
        <v>29457.599999999999</v>
      </c>
      <c r="AZ95" s="100">
        <v>16</v>
      </c>
      <c r="BA95" s="100">
        <v>27724.799999999999</v>
      </c>
      <c r="BB95" s="100">
        <v>13</v>
      </c>
      <c r="BC95" s="100">
        <v>22526.399999999998</v>
      </c>
      <c r="BD95" s="100">
        <v>17</v>
      </c>
      <c r="BE95" s="100">
        <v>29457.599999999999</v>
      </c>
      <c r="BF95" s="100">
        <v>15</v>
      </c>
      <c r="BG95" s="100">
        <v>25992</v>
      </c>
      <c r="BH95" s="100">
        <v>13</v>
      </c>
      <c r="BI95" s="100">
        <v>22526.399999999998</v>
      </c>
      <c r="BJ95" s="100">
        <v>19</v>
      </c>
      <c r="BK95" s="100">
        <v>32923.199999999997</v>
      </c>
      <c r="BL95" s="100">
        <v>14</v>
      </c>
      <c r="BM95" s="100">
        <v>24259.200000000001</v>
      </c>
      <c r="BN95" s="100">
        <v>13</v>
      </c>
      <c r="BO95" s="100">
        <v>22526.399999999998</v>
      </c>
      <c r="BP95" s="100">
        <v>16</v>
      </c>
      <c r="BQ95" s="100">
        <v>27724.799999999999</v>
      </c>
      <c r="BR95" s="100">
        <v>17</v>
      </c>
      <c r="BS95" s="100">
        <v>29457.599999999999</v>
      </c>
      <c r="BT95" s="100">
        <v>10</v>
      </c>
      <c r="BU95" s="100">
        <v>17328</v>
      </c>
      <c r="BV95" s="100">
        <v>15</v>
      </c>
      <c r="BW95" s="100">
        <v>25992</v>
      </c>
      <c r="BX95" s="100">
        <v>19</v>
      </c>
      <c r="BY95" s="100">
        <v>32923.199999999997</v>
      </c>
      <c r="BZ95" s="100">
        <v>19</v>
      </c>
      <c r="CA95" s="100">
        <v>32923.199999999997</v>
      </c>
      <c r="CB95" s="100">
        <v>13</v>
      </c>
      <c r="CC95" s="100">
        <v>22526.399999999998</v>
      </c>
      <c r="CD95" s="100">
        <v>14</v>
      </c>
      <c r="CE95" s="100">
        <v>24259.200000000001</v>
      </c>
      <c r="CF95" s="100">
        <v>16</v>
      </c>
      <c r="CG95" s="100">
        <v>27724.799999999999</v>
      </c>
      <c r="CH95" s="100">
        <v>12</v>
      </c>
      <c r="CI95" s="100">
        <v>20793.599999999999</v>
      </c>
      <c r="CJ95" s="100">
        <v>16</v>
      </c>
      <c r="CK95" s="100">
        <v>27724.799999999999</v>
      </c>
      <c r="CL95" s="100">
        <v>21</v>
      </c>
      <c r="CM95" s="100">
        <v>36388.799999999996</v>
      </c>
      <c r="CN95" s="100">
        <v>22</v>
      </c>
      <c r="CO95" s="100">
        <v>38121.599999999999</v>
      </c>
      <c r="CP95" s="100">
        <v>18</v>
      </c>
      <c r="CQ95" s="100">
        <v>31190.399999999998</v>
      </c>
      <c r="CR95" s="100">
        <v>15</v>
      </c>
      <c r="CS95" s="100">
        <v>25992</v>
      </c>
      <c r="CT95" s="100">
        <v>10</v>
      </c>
      <c r="CU95" s="100">
        <v>17328</v>
      </c>
    </row>
    <row r="96" spans="2:99">
      <c r="C96" s="99" t="s">
        <v>262</v>
      </c>
      <c r="D96" s="100">
        <v>0</v>
      </c>
      <c r="E96" s="100">
        <v>0</v>
      </c>
      <c r="F96" s="100">
        <v>10.943896066415878</v>
      </c>
      <c r="G96" s="100">
        <v>9009.0152418735506</v>
      </c>
      <c r="H96" s="100">
        <v>12</v>
      </c>
      <c r="I96" s="100">
        <v>9878.4</v>
      </c>
      <c r="J96" s="100">
        <v>20</v>
      </c>
      <c r="K96" s="100">
        <v>16464</v>
      </c>
      <c r="L96" s="100">
        <v>13</v>
      </c>
      <c r="M96" s="100">
        <v>10701.599999999999</v>
      </c>
      <c r="N96" s="100">
        <v>14</v>
      </c>
      <c r="O96" s="100">
        <v>11524.8</v>
      </c>
      <c r="P96" s="100">
        <v>17</v>
      </c>
      <c r="Q96" s="100">
        <v>13994.4</v>
      </c>
      <c r="R96" s="100">
        <v>16</v>
      </c>
      <c r="S96" s="100">
        <v>13171.199999999999</v>
      </c>
      <c r="T96" s="100">
        <v>14</v>
      </c>
      <c r="U96" s="100">
        <v>11524.8</v>
      </c>
      <c r="V96" s="100">
        <v>15</v>
      </c>
      <c r="W96" s="100">
        <v>12347.999999999998</v>
      </c>
      <c r="X96" s="100">
        <v>15</v>
      </c>
      <c r="Y96" s="100">
        <v>12347.999999999998</v>
      </c>
      <c r="Z96" s="100">
        <v>14</v>
      </c>
      <c r="AA96" s="100">
        <v>11524.8</v>
      </c>
      <c r="AB96" s="100">
        <v>18</v>
      </c>
      <c r="AC96" s="100">
        <v>14817.599999999999</v>
      </c>
      <c r="AD96" s="100">
        <v>20</v>
      </c>
      <c r="AE96" s="100">
        <v>16464</v>
      </c>
      <c r="AF96" s="100">
        <v>16</v>
      </c>
      <c r="AG96" s="100">
        <v>13171.199999999999</v>
      </c>
      <c r="AH96" s="100">
        <v>21</v>
      </c>
      <c r="AI96" s="100">
        <v>17287.199999999997</v>
      </c>
      <c r="AJ96" s="100">
        <v>17</v>
      </c>
      <c r="AK96" s="100">
        <v>13994.4</v>
      </c>
      <c r="AL96" s="100">
        <v>14</v>
      </c>
      <c r="AM96" s="100">
        <v>11524.8</v>
      </c>
      <c r="AN96" s="100">
        <v>16</v>
      </c>
      <c r="AO96" s="100">
        <v>13171.199999999999</v>
      </c>
      <c r="AP96" s="100">
        <v>21</v>
      </c>
      <c r="AQ96" s="100">
        <v>17287.199999999997</v>
      </c>
      <c r="AR96" s="100">
        <v>20</v>
      </c>
      <c r="AS96" s="100">
        <v>16464</v>
      </c>
      <c r="AT96" s="100">
        <v>16</v>
      </c>
      <c r="AU96" s="100">
        <v>13171.199999999999</v>
      </c>
      <c r="AV96" s="100">
        <v>19</v>
      </c>
      <c r="AW96" s="100">
        <v>15640.8</v>
      </c>
      <c r="AX96" s="100">
        <v>21</v>
      </c>
      <c r="AY96" s="100">
        <v>17287.199999999997</v>
      </c>
      <c r="AZ96" s="100">
        <v>17</v>
      </c>
      <c r="BA96" s="100">
        <v>13994.4</v>
      </c>
      <c r="BB96" s="100">
        <v>15</v>
      </c>
      <c r="BC96" s="100">
        <v>12347.999999999998</v>
      </c>
      <c r="BD96" s="100">
        <v>18</v>
      </c>
      <c r="BE96" s="100">
        <v>14817.599999999999</v>
      </c>
      <c r="BF96" s="100">
        <v>18</v>
      </c>
      <c r="BG96" s="100">
        <v>14817.599999999999</v>
      </c>
      <c r="BH96" s="100">
        <v>15</v>
      </c>
      <c r="BI96" s="100">
        <v>12347.999999999998</v>
      </c>
      <c r="BJ96" s="100">
        <v>22</v>
      </c>
      <c r="BK96" s="100">
        <v>18110.399999999998</v>
      </c>
      <c r="BL96" s="100">
        <v>15</v>
      </c>
      <c r="BM96" s="100">
        <v>12347.999999999998</v>
      </c>
      <c r="BN96" s="100">
        <v>14</v>
      </c>
      <c r="BO96" s="100">
        <v>11524.8</v>
      </c>
      <c r="BP96" s="100">
        <v>17</v>
      </c>
      <c r="BQ96" s="100">
        <v>13994.4</v>
      </c>
      <c r="BR96" s="100">
        <v>20</v>
      </c>
      <c r="BS96" s="100">
        <v>16464</v>
      </c>
      <c r="BT96" s="100">
        <v>11</v>
      </c>
      <c r="BU96" s="100">
        <v>9055.1999999999989</v>
      </c>
      <c r="BV96" s="100">
        <v>15</v>
      </c>
      <c r="BW96" s="100">
        <v>12347.999999999998</v>
      </c>
      <c r="BX96" s="100">
        <v>23</v>
      </c>
      <c r="BY96" s="100">
        <v>18933.599999999999</v>
      </c>
      <c r="BZ96" s="100">
        <v>22</v>
      </c>
      <c r="CA96" s="100">
        <v>18110.399999999998</v>
      </c>
      <c r="CB96" s="100">
        <v>12</v>
      </c>
      <c r="CC96" s="100">
        <v>9878.4</v>
      </c>
      <c r="CD96" s="100">
        <v>15</v>
      </c>
      <c r="CE96" s="100">
        <v>12347.999999999998</v>
      </c>
      <c r="CF96" s="100">
        <v>17</v>
      </c>
      <c r="CG96" s="100">
        <v>13994.4</v>
      </c>
      <c r="CH96" s="100">
        <v>14</v>
      </c>
      <c r="CI96" s="100">
        <v>11524.8</v>
      </c>
      <c r="CJ96" s="100">
        <v>18</v>
      </c>
      <c r="CK96" s="100">
        <v>14817.599999999999</v>
      </c>
      <c r="CL96" s="100">
        <v>21</v>
      </c>
      <c r="CM96" s="100">
        <v>17287.199999999997</v>
      </c>
      <c r="CN96" s="100">
        <v>21</v>
      </c>
      <c r="CO96" s="100">
        <v>17287.199999999997</v>
      </c>
      <c r="CP96" s="100">
        <v>22</v>
      </c>
      <c r="CQ96" s="100">
        <v>18110.399999999998</v>
      </c>
      <c r="CR96" s="100">
        <v>18</v>
      </c>
      <c r="CS96" s="100">
        <v>14817.599999999999</v>
      </c>
      <c r="CT96" s="100">
        <v>12</v>
      </c>
      <c r="CU96" s="100">
        <v>9878.4</v>
      </c>
    </row>
    <row r="97" spans="2:99">
      <c r="C97" s="99" t="s">
        <v>263</v>
      </c>
      <c r="D97" s="100">
        <v>0</v>
      </c>
      <c r="E97" s="100">
        <v>0</v>
      </c>
      <c r="F97" s="100">
        <v>10.943896066415878</v>
      </c>
      <c r="G97" s="100">
        <v>20014.197126261355</v>
      </c>
      <c r="H97" s="100">
        <v>12</v>
      </c>
      <c r="I97" s="100">
        <v>21945.599999999999</v>
      </c>
      <c r="J97" s="100">
        <v>18</v>
      </c>
      <c r="K97" s="100">
        <v>32918.400000000001</v>
      </c>
      <c r="L97" s="100">
        <v>12</v>
      </c>
      <c r="M97" s="100">
        <v>21945.599999999999</v>
      </c>
      <c r="N97" s="100">
        <v>13</v>
      </c>
      <c r="O97" s="100">
        <v>23774.399999999998</v>
      </c>
      <c r="P97" s="100">
        <v>16</v>
      </c>
      <c r="Q97" s="100">
        <v>29260.799999999999</v>
      </c>
      <c r="R97" s="100">
        <v>13</v>
      </c>
      <c r="S97" s="100">
        <v>23774.399999999998</v>
      </c>
      <c r="T97" s="100">
        <v>12</v>
      </c>
      <c r="U97" s="100">
        <v>21945.599999999999</v>
      </c>
      <c r="V97" s="100">
        <v>13</v>
      </c>
      <c r="W97" s="100">
        <v>23774.399999999998</v>
      </c>
      <c r="X97" s="100">
        <v>13</v>
      </c>
      <c r="Y97" s="100">
        <v>23774.399999999998</v>
      </c>
      <c r="Z97" s="100">
        <v>12</v>
      </c>
      <c r="AA97" s="100">
        <v>21945.599999999999</v>
      </c>
      <c r="AB97" s="100">
        <v>17</v>
      </c>
      <c r="AC97" s="100">
        <v>31089.599999999999</v>
      </c>
      <c r="AD97" s="100">
        <v>17</v>
      </c>
      <c r="AE97" s="100">
        <v>31089.599999999999</v>
      </c>
      <c r="AF97" s="100">
        <v>16</v>
      </c>
      <c r="AG97" s="100">
        <v>29260.799999999999</v>
      </c>
      <c r="AH97" s="100">
        <v>16</v>
      </c>
      <c r="AI97" s="100">
        <v>29260.799999999999</v>
      </c>
      <c r="AJ97" s="100">
        <v>15</v>
      </c>
      <c r="AK97" s="100">
        <v>27432</v>
      </c>
      <c r="AL97" s="100">
        <v>12</v>
      </c>
      <c r="AM97" s="100">
        <v>21945.599999999999</v>
      </c>
      <c r="AN97" s="100">
        <v>13</v>
      </c>
      <c r="AO97" s="100">
        <v>23774.399999999998</v>
      </c>
      <c r="AP97" s="100">
        <v>21</v>
      </c>
      <c r="AQ97" s="100">
        <v>38404.799999999996</v>
      </c>
      <c r="AR97" s="100">
        <v>17</v>
      </c>
      <c r="AS97" s="100">
        <v>31089.599999999999</v>
      </c>
      <c r="AT97" s="100">
        <v>14</v>
      </c>
      <c r="AU97" s="100">
        <v>25603.200000000001</v>
      </c>
      <c r="AV97" s="100">
        <v>20</v>
      </c>
      <c r="AW97" s="100">
        <v>36576</v>
      </c>
      <c r="AX97" s="100">
        <v>19</v>
      </c>
      <c r="AY97" s="100">
        <v>34747.199999999997</v>
      </c>
      <c r="AZ97" s="100">
        <v>15</v>
      </c>
      <c r="BA97" s="100">
        <v>27432</v>
      </c>
      <c r="BB97" s="100">
        <v>13</v>
      </c>
      <c r="BC97" s="100">
        <v>23774.399999999998</v>
      </c>
      <c r="BD97" s="100">
        <v>16</v>
      </c>
      <c r="BE97" s="100">
        <v>29260.799999999999</v>
      </c>
      <c r="BF97" s="100">
        <v>14</v>
      </c>
      <c r="BG97" s="100">
        <v>25603.200000000001</v>
      </c>
      <c r="BH97" s="100">
        <v>12</v>
      </c>
      <c r="BI97" s="100">
        <v>21945.599999999999</v>
      </c>
      <c r="BJ97" s="100">
        <v>18</v>
      </c>
      <c r="BK97" s="100">
        <v>32918.400000000001</v>
      </c>
      <c r="BL97" s="100">
        <v>12</v>
      </c>
      <c r="BM97" s="100">
        <v>21945.599999999999</v>
      </c>
      <c r="BN97" s="100">
        <v>11</v>
      </c>
      <c r="BO97" s="100">
        <v>20116.8</v>
      </c>
      <c r="BP97" s="100">
        <v>14</v>
      </c>
      <c r="BQ97" s="100">
        <v>25603.200000000001</v>
      </c>
      <c r="BR97" s="100">
        <v>17</v>
      </c>
      <c r="BS97" s="100">
        <v>31089.599999999999</v>
      </c>
      <c r="BT97" s="100">
        <v>11</v>
      </c>
      <c r="BU97" s="100">
        <v>20116.8</v>
      </c>
      <c r="BV97" s="100">
        <v>14</v>
      </c>
      <c r="BW97" s="100">
        <v>25603.200000000001</v>
      </c>
      <c r="BX97" s="100">
        <v>22</v>
      </c>
      <c r="BY97" s="100">
        <v>40233.599999999999</v>
      </c>
      <c r="BZ97" s="100">
        <v>17</v>
      </c>
      <c r="CA97" s="100">
        <v>31089.599999999999</v>
      </c>
      <c r="CB97" s="100">
        <v>12</v>
      </c>
      <c r="CC97" s="100">
        <v>21945.599999999999</v>
      </c>
      <c r="CD97" s="100">
        <v>14</v>
      </c>
      <c r="CE97" s="100">
        <v>25603.200000000001</v>
      </c>
      <c r="CF97" s="100">
        <v>16</v>
      </c>
      <c r="CG97" s="100">
        <v>29260.799999999999</v>
      </c>
      <c r="CH97" s="100">
        <v>13</v>
      </c>
      <c r="CI97" s="100">
        <v>23774.399999999998</v>
      </c>
      <c r="CJ97" s="100">
        <v>18</v>
      </c>
      <c r="CK97" s="100">
        <v>32918.400000000001</v>
      </c>
      <c r="CL97" s="100">
        <v>18</v>
      </c>
      <c r="CM97" s="100">
        <v>32918.400000000001</v>
      </c>
      <c r="CN97" s="100">
        <v>18</v>
      </c>
      <c r="CO97" s="100">
        <v>32918.400000000001</v>
      </c>
      <c r="CP97" s="100">
        <v>21</v>
      </c>
      <c r="CQ97" s="100">
        <v>38404.799999999996</v>
      </c>
      <c r="CR97" s="100">
        <v>16</v>
      </c>
      <c r="CS97" s="100">
        <v>29260.799999999999</v>
      </c>
      <c r="CT97" s="100">
        <v>10</v>
      </c>
      <c r="CU97" s="100">
        <v>18288</v>
      </c>
    </row>
    <row r="98" spans="2:99">
      <c r="C98" s="99" t="s">
        <v>264</v>
      </c>
      <c r="D98" s="100">
        <v>0</v>
      </c>
      <c r="E98" s="100">
        <v>0</v>
      </c>
      <c r="F98" s="100">
        <v>10.943896066415878</v>
      </c>
      <c r="G98" s="100">
        <v>13828.707069523101</v>
      </c>
      <c r="H98" s="100">
        <v>11</v>
      </c>
      <c r="I98" s="100">
        <v>13899.599999999999</v>
      </c>
      <c r="J98" s="100">
        <v>18</v>
      </c>
      <c r="K98" s="100">
        <v>22744.799999999999</v>
      </c>
      <c r="L98" s="100">
        <v>12</v>
      </c>
      <c r="M98" s="100">
        <v>15163.199999999999</v>
      </c>
      <c r="N98" s="100">
        <v>15</v>
      </c>
      <c r="O98" s="100">
        <v>18954</v>
      </c>
      <c r="P98" s="100">
        <v>16</v>
      </c>
      <c r="Q98" s="100">
        <v>20217.599999999999</v>
      </c>
      <c r="R98" s="100">
        <v>15</v>
      </c>
      <c r="S98" s="100">
        <v>18954</v>
      </c>
      <c r="T98" s="100">
        <v>14</v>
      </c>
      <c r="U98" s="100">
        <v>17690.399999999998</v>
      </c>
      <c r="V98" s="100">
        <v>13</v>
      </c>
      <c r="W98" s="100">
        <v>16426.8</v>
      </c>
      <c r="X98" s="100">
        <v>14</v>
      </c>
      <c r="Y98" s="100">
        <v>17690.399999999998</v>
      </c>
      <c r="Z98" s="100">
        <v>11</v>
      </c>
      <c r="AA98" s="100">
        <v>13899.599999999999</v>
      </c>
      <c r="AB98" s="100">
        <v>17</v>
      </c>
      <c r="AC98" s="100">
        <v>21481.199999999997</v>
      </c>
      <c r="AD98" s="100">
        <v>20</v>
      </c>
      <c r="AE98" s="100">
        <v>25272</v>
      </c>
      <c r="AF98" s="100">
        <v>17</v>
      </c>
      <c r="AG98" s="100">
        <v>21481.199999999997</v>
      </c>
      <c r="AH98" s="100">
        <v>17</v>
      </c>
      <c r="AI98" s="100">
        <v>21481.199999999997</v>
      </c>
      <c r="AJ98" s="100">
        <v>16</v>
      </c>
      <c r="AK98" s="100">
        <v>20217.599999999999</v>
      </c>
      <c r="AL98" s="100">
        <v>13</v>
      </c>
      <c r="AM98" s="100">
        <v>16426.8</v>
      </c>
      <c r="AN98" s="100">
        <v>16</v>
      </c>
      <c r="AO98" s="100">
        <v>20217.599999999999</v>
      </c>
      <c r="AP98" s="100">
        <v>21</v>
      </c>
      <c r="AQ98" s="100">
        <v>26535.599999999999</v>
      </c>
      <c r="AR98" s="100">
        <v>20</v>
      </c>
      <c r="AS98" s="100">
        <v>25272</v>
      </c>
      <c r="AT98" s="100">
        <v>13</v>
      </c>
      <c r="AU98" s="100">
        <v>16426.8</v>
      </c>
      <c r="AV98" s="100">
        <v>19</v>
      </c>
      <c r="AW98" s="100">
        <v>24008.399999999998</v>
      </c>
      <c r="AX98" s="100">
        <v>18</v>
      </c>
      <c r="AY98" s="100">
        <v>22744.799999999999</v>
      </c>
      <c r="AZ98" s="100">
        <v>17</v>
      </c>
      <c r="BA98" s="100">
        <v>21481.199999999997</v>
      </c>
      <c r="BB98" s="100">
        <v>14</v>
      </c>
      <c r="BC98" s="100">
        <v>17690.399999999998</v>
      </c>
      <c r="BD98" s="100">
        <v>15</v>
      </c>
      <c r="BE98" s="100">
        <v>18954</v>
      </c>
      <c r="BF98" s="100">
        <v>16</v>
      </c>
      <c r="BG98" s="100">
        <v>20217.599999999999</v>
      </c>
      <c r="BH98" s="100">
        <v>15</v>
      </c>
      <c r="BI98" s="100">
        <v>18954</v>
      </c>
      <c r="BJ98" s="100">
        <v>18</v>
      </c>
      <c r="BK98" s="100">
        <v>22744.799999999999</v>
      </c>
      <c r="BL98" s="100">
        <v>14</v>
      </c>
      <c r="BM98" s="100">
        <v>17690.399999999998</v>
      </c>
      <c r="BN98" s="100">
        <v>13</v>
      </c>
      <c r="BO98" s="100">
        <v>16426.8</v>
      </c>
      <c r="BP98" s="100">
        <v>14</v>
      </c>
      <c r="BQ98" s="100">
        <v>17690.399999999998</v>
      </c>
      <c r="BR98" s="100">
        <v>20</v>
      </c>
      <c r="BS98" s="100">
        <v>25272</v>
      </c>
      <c r="BT98" s="100">
        <v>12</v>
      </c>
      <c r="BU98" s="100">
        <v>15163.199999999999</v>
      </c>
      <c r="BV98" s="100">
        <v>15</v>
      </c>
      <c r="BW98" s="100">
        <v>18954</v>
      </c>
      <c r="BX98" s="100">
        <v>19</v>
      </c>
      <c r="BY98" s="100">
        <v>24008.399999999998</v>
      </c>
      <c r="BZ98" s="100">
        <v>19</v>
      </c>
      <c r="CA98" s="100">
        <v>24008.399999999998</v>
      </c>
      <c r="CB98" s="100">
        <v>13</v>
      </c>
      <c r="CC98" s="100">
        <v>16426.8</v>
      </c>
      <c r="CD98" s="100">
        <v>14</v>
      </c>
      <c r="CE98" s="100">
        <v>17690.399999999998</v>
      </c>
      <c r="CF98" s="100">
        <v>14</v>
      </c>
      <c r="CG98" s="100">
        <v>17690.399999999998</v>
      </c>
      <c r="CH98" s="100">
        <v>12</v>
      </c>
      <c r="CI98" s="100">
        <v>15163.199999999999</v>
      </c>
      <c r="CJ98" s="100">
        <v>19</v>
      </c>
      <c r="CK98" s="100">
        <v>24008.399999999998</v>
      </c>
      <c r="CL98" s="100">
        <v>20</v>
      </c>
      <c r="CM98" s="100">
        <v>25272</v>
      </c>
      <c r="CN98" s="100">
        <v>20</v>
      </c>
      <c r="CO98" s="100">
        <v>25272</v>
      </c>
      <c r="CP98" s="100">
        <v>21</v>
      </c>
      <c r="CQ98" s="100">
        <v>26535.599999999999</v>
      </c>
      <c r="CR98" s="100">
        <v>18</v>
      </c>
      <c r="CS98" s="100">
        <v>22744.799999999999</v>
      </c>
      <c r="CT98" s="100">
        <v>11</v>
      </c>
      <c r="CU98" s="100">
        <v>13899.599999999999</v>
      </c>
    </row>
    <row r="99" spans="2:99">
      <c r="C99" s="99" t="s">
        <v>265</v>
      </c>
      <c r="D99" s="100">
        <v>0</v>
      </c>
      <c r="E99" s="100">
        <v>0</v>
      </c>
      <c r="F99" s="100">
        <v>6.6879364850319245</v>
      </c>
      <c r="G99" s="100">
        <v>36660.592636350993</v>
      </c>
      <c r="H99" s="100">
        <v>8</v>
      </c>
      <c r="I99" s="100">
        <v>43852.799999999996</v>
      </c>
      <c r="J99" s="100">
        <v>14</v>
      </c>
      <c r="K99" s="100">
        <v>76742.399999999994</v>
      </c>
      <c r="L99" s="100">
        <v>8</v>
      </c>
      <c r="M99" s="100">
        <v>43852.799999999996</v>
      </c>
      <c r="N99" s="100">
        <v>9</v>
      </c>
      <c r="O99" s="100">
        <v>49334.399999999994</v>
      </c>
      <c r="P99" s="100">
        <v>11</v>
      </c>
      <c r="Q99" s="100">
        <v>60297.599999999991</v>
      </c>
      <c r="R99" s="100">
        <v>9</v>
      </c>
      <c r="S99" s="100">
        <v>49334.399999999994</v>
      </c>
      <c r="T99" s="100">
        <v>9</v>
      </c>
      <c r="U99" s="100">
        <v>49334.399999999994</v>
      </c>
      <c r="V99" s="100">
        <v>8</v>
      </c>
      <c r="W99" s="100">
        <v>43852.799999999996</v>
      </c>
      <c r="X99" s="100">
        <v>9</v>
      </c>
      <c r="Y99" s="100">
        <v>49334.399999999994</v>
      </c>
      <c r="Z99" s="100">
        <v>9</v>
      </c>
      <c r="AA99" s="100">
        <v>49334.399999999994</v>
      </c>
      <c r="AB99" s="100">
        <v>11</v>
      </c>
      <c r="AC99" s="100">
        <v>60297.599999999991</v>
      </c>
      <c r="AD99" s="100">
        <v>12</v>
      </c>
      <c r="AE99" s="100">
        <v>65779.199999999997</v>
      </c>
      <c r="AF99" s="100">
        <v>10</v>
      </c>
      <c r="AG99" s="100">
        <v>54815.999999999993</v>
      </c>
      <c r="AH99" s="100">
        <v>11</v>
      </c>
      <c r="AI99" s="100">
        <v>60297.599999999991</v>
      </c>
      <c r="AJ99" s="100">
        <v>10</v>
      </c>
      <c r="AK99" s="100">
        <v>54815.999999999993</v>
      </c>
      <c r="AL99" s="100">
        <v>9</v>
      </c>
      <c r="AM99" s="100">
        <v>49334.399999999994</v>
      </c>
      <c r="AN99" s="100">
        <v>11</v>
      </c>
      <c r="AO99" s="100">
        <v>60297.599999999991</v>
      </c>
      <c r="AP99" s="100">
        <v>14</v>
      </c>
      <c r="AQ99" s="100">
        <v>76742.399999999994</v>
      </c>
      <c r="AR99" s="100">
        <v>14</v>
      </c>
      <c r="AS99" s="100">
        <v>76742.399999999994</v>
      </c>
      <c r="AT99" s="100">
        <v>10</v>
      </c>
      <c r="AU99" s="100">
        <v>54815.999999999993</v>
      </c>
      <c r="AV99" s="100">
        <v>14</v>
      </c>
      <c r="AW99" s="100">
        <v>76742.399999999994</v>
      </c>
      <c r="AX99" s="100">
        <v>12</v>
      </c>
      <c r="AY99" s="100">
        <v>65779.199999999997</v>
      </c>
      <c r="AZ99" s="100">
        <v>12</v>
      </c>
      <c r="BA99" s="100">
        <v>65779.199999999997</v>
      </c>
      <c r="BB99" s="100">
        <v>10</v>
      </c>
      <c r="BC99" s="100">
        <v>54815.999999999993</v>
      </c>
      <c r="BD99" s="100">
        <v>11</v>
      </c>
      <c r="BE99" s="100">
        <v>60297.599999999991</v>
      </c>
      <c r="BF99" s="100">
        <v>10</v>
      </c>
      <c r="BG99" s="100">
        <v>54815.999999999993</v>
      </c>
      <c r="BH99" s="100">
        <v>10</v>
      </c>
      <c r="BI99" s="100">
        <v>54815.999999999993</v>
      </c>
      <c r="BJ99" s="100">
        <v>13</v>
      </c>
      <c r="BK99" s="100">
        <v>71260.799999999988</v>
      </c>
      <c r="BL99" s="100">
        <v>9</v>
      </c>
      <c r="BM99" s="100">
        <v>49334.399999999994</v>
      </c>
      <c r="BN99" s="100">
        <v>8</v>
      </c>
      <c r="BO99" s="100">
        <v>43852.799999999996</v>
      </c>
      <c r="BP99" s="100">
        <v>11</v>
      </c>
      <c r="BQ99" s="100">
        <v>60297.599999999991</v>
      </c>
      <c r="BR99" s="100">
        <v>13</v>
      </c>
      <c r="BS99" s="100">
        <v>71260.799999999988</v>
      </c>
      <c r="BT99" s="100">
        <v>8</v>
      </c>
      <c r="BU99" s="100">
        <v>43852.799999999996</v>
      </c>
      <c r="BV99" s="100">
        <v>10</v>
      </c>
      <c r="BW99" s="100">
        <v>54815.999999999993</v>
      </c>
      <c r="BX99" s="100">
        <v>14</v>
      </c>
      <c r="BY99" s="100">
        <v>76742.399999999994</v>
      </c>
      <c r="BZ99" s="100">
        <v>14</v>
      </c>
      <c r="CA99" s="100">
        <v>76742.399999999994</v>
      </c>
      <c r="CB99" s="100">
        <v>7</v>
      </c>
      <c r="CC99" s="100">
        <v>38371.199999999997</v>
      </c>
      <c r="CD99" s="100">
        <v>9</v>
      </c>
      <c r="CE99" s="100">
        <v>49334.399999999994</v>
      </c>
      <c r="CF99" s="100">
        <v>11</v>
      </c>
      <c r="CG99" s="100">
        <v>60297.599999999991</v>
      </c>
      <c r="CH99" s="100">
        <v>8</v>
      </c>
      <c r="CI99" s="100">
        <v>43852.799999999996</v>
      </c>
      <c r="CJ99" s="100">
        <v>11</v>
      </c>
      <c r="CK99" s="100">
        <v>60297.599999999991</v>
      </c>
      <c r="CL99" s="100">
        <v>14</v>
      </c>
      <c r="CM99" s="100">
        <v>76742.399999999994</v>
      </c>
      <c r="CN99" s="100">
        <v>15</v>
      </c>
      <c r="CO99" s="100">
        <v>82223.999999999985</v>
      </c>
      <c r="CP99" s="100">
        <v>15</v>
      </c>
      <c r="CQ99" s="100">
        <v>82223.999999999985</v>
      </c>
      <c r="CR99" s="100">
        <v>12</v>
      </c>
      <c r="CS99" s="100">
        <v>65779.199999999997</v>
      </c>
      <c r="CT99" s="100">
        <v>7</v>
      </c>
      <c r="CU99" s="100">
        <v>38371.199999999997</v>
      </c>
    </row>
    <row r="100" spans="2:99">
      <c r="C100" s="99" t="s">
        <v>266</v>
      </c>
      <c r="D100" s="100">
        <v>0</v>
      </c>
      <c r="E100" s="100">
        <v>0</v>
      </c>
      <c r="F100" s="100">
        <v>10.335901840503883</v>
      </c>
      <c r="G100" s="100">
        <v>16768.967146033498</v>
      </c>
      <c r="H100" s="100">
        <v>11</v>
      </c>
      <c r="I100" s="100">
        <v>17846.399999999998</v>
      </c>
      <c r="J100" s="100">
        <v>17</v>
      </c>
      <c r="K100" s="100">
        <v>27580.799999999999</v>
      </c>
      <c r="L100" s="100">
        <v>12</v>
      </c>
      <c r="M100" s="100">
        <v>19468.8</v>
      </c>
      <c r="N100" s="100">
        <v>15</v>
      </c>
      <c r="O100" s="100">
        <v>24335.999999999996</v>
      </c>
      <c r="P100" s="100">
        <v>16</v>
      </c>
      <c r="Q100" s="100">
        <v>25958.399999999998</v>
      </c>
      <c r="R100" s="100">
        <v>15</v>
      </c>
      <c r="S100" s="100">
        <v>24335.999999999996</v>
      </c>
      <c r="T100" s="100">
        <v>14</v>
      </c>
      <c r="U100" s="100">
        <v>22713.599999999999</v>
      </c>
      <c r="V100" s="100">
        <v>13</v>
      </c>
      <c r="W100" s="100">
        <v>21091.199999999997</v>
      </c>
      <c r="X100" s="100">
        <v>14</v>
      </c>
      <c r="Y100" s="100">
        <v>22713.599999999999</v>
      </c>
      <c r="Z100" s="100">
        <v>11</v>
      </c>
      <c r="AA100" s="100">
        <v>17846.399999999998</v>
      </c>
      <c r="AB100" s="100">
        <v>16</v>
      </c>
      <c r="AC100" s="100">
        <v>25958.399999999998</v>
      </c>
      <c r="AD100" s="100">
        <v>18</v>
      </c>
      <c r="AE100" s="100">
        <v>29203.199999999997</v>
      </c>
      <c r="AF100" s="100">
        <v>15</v>
      </c>
      <c r="AG100" s="100">
        <v>24335.999999999996</v>
      </c>
      <c r="AH100" s="100">
        <v>16</v>
      </c>
      <c r="AI100" s="100">
        <v>25958.399999999998</v>
      </c>
      <c r="AJ100" s="100">
        <v>17</v>
      </c>
      <c r="AK100" s="100">
        <v>27580.799999999999</v>
      </c>
      <c r="AL100" s="100">
        <v>12</v>
      </c>
      <c r="AM100" s="100">
        <v>19468.8</v>
      </c>
      <c r="AN100" s="100">
        <v>16</v>
      </c>
      <c r="AO100" s="100">
        <v>25958.399999999998</v>
      </c>
      <c r="AP100" s="100">
        <v>20</v>
      </c>
      <c r="AQ100" s="100">
        <v>32447.999999999996</v>
      </c>
      <c r="AR100" s="100">
        <v>21</v>
      </c>
      <c r="AS100" s="100">
        <v>34070.399999999994</v>
      </c>
      <c r="AT100" s="100">
        <v>13</v>
      </c>
      <c r="AU100" s="100">
        <v>21091.199999999997</v>
      </c>
      <c r="AV100" s="100">
        <v>21</v>
      </c>
      <c r="AW100" s="100">
        <v>34070.399999999994</v>
      </c>
      <c r="AX100" s="100">
        <v>18</v>
      </c>
      <c r="AY100" s="100">
        <v>29203.199999999997</v>
      </c>
      <c r="AZ100" s="100">
        <v>16</v>
      </c>
      <c r="BA100" s="100">
        <v>25958.399999999998</v>
      </c>
      <c r="BB100" s="100">
        <v>13</v>
      </c>
      <c r="BC100" s="100">
        <v>21091.199999999997</v>
      </c>
      <c r="BD100" s="100">
        <v>15</v>
      </c>
      <c r="BE100" s="100">
        <v>24335.999999999996</v>
      </c>
      <c r="BF100" s="100">
        <v>16</v>
      </c>
      <c r="BG100" s="100">
        <v>25958.399999999998</v>
      </c>
      <c r="BH100" s="100">
        <v>13</v>
      </c>
      <c r="BI100" s="100">
        <v>21091.199999999997</v>
      </c>
      <c r="BJ100" s="100">
        <v>20</v>
      </c>
      <c r="BK100" s="100">
        <v>32447.999999999996</v>
      </c>
      <c r="BL100" s="100">
        <v>15</v>
      </c>
      <c r="BM100" s="100">
        <v>24335.999999999996</v>
      </c>
      <c r="BN100" s="100">
        <v>13</v>
      </c>
      <c r="BO100" s="100">
        <v>21091.199999999997</v>
      </c>
      <c r="BP100" s="100">
        <v>16</v>
      </c>
      <c r="BQ100" s="100">
        <v>25958.399999999998</v>
      </c>
      <c r="BR100" s="100">
        <v>17</v>
      </c>
      <c r="BS100" s="100">
        <v>27580.799999999999</v>
      </c>
      <c r="BT100" s="100">
        <v>11</v>
      </c>
      <c r="BU100" s="100">
        <v>17846.399999999998</v>
      </c>
      <c r="BV100" s="100">
        <v>16</v>
      </c>
      <c r="BW100" s="100">
        <v>25958.399999999998</v>
      </c>
      <c r="BX100" s="100">
        <v>21</v>
      </c>
      <c r="BY100" s="100">
        <v>34070.399999999994</v>
      </c>
      <c r="BZ100" s="100">
        <v>18</v>
      </c>
      <c r="CA100" s="100">
        <v>29203.199999999997</v>
      </c>
      <c r="CB100" s="100">
        <v>11</v>
      </c>
      <c r="CC100" s="100">
        <v>17846.399999999998</v>
      </c>
      <c r="CD100" s="100">
        <v>13</v>
      </c>
      <c r="CE100" s="100">
        <v>21091.199999999997</v>
      </c>
      <c r="CF100" s="100">
        <v>15</v>
      </c>
      <c r="CG100" s="100">
        <v>24335.999999999996</v>
      </c>
      <c r="CH100" s="100">
        <v>11</v>
      </c>
      <c r="CI100" s="100">
        <v>17846.399999999998</v>
      </c>
      <c r="CJ100" s="100">
        <v>16</v>
      </c>
      <c r="CK100" s="100">
        <v>25958.399999999998</v>
      </c>
      <c r="CL100" s="100">
        <v>19</v>
      </c>
      <c r="CM100" s="100">
        <v>30825.599999999999</v>
      </c>
      <c r="CN100" s="100">
        <v>19</v>
      </c>
      <c r="CO100" s="100">
        <v>30825.599999999999</v>
      </c>
      <c r="CP100" s="100">
        <v>20</v>
      </c>
      <c r="CQ100" s="100">
        <v>32447.999999999996</v>
      </c>
      <c r="CR100" s="100">
        <v>16</v>
      </c>
      <c r="CS100" s="100">
        <v>25958.399999999998</v>
      </c>
      <c r="CT100" s="100">
        <v>12</v>
      </c>
      <c r="CU100" s="100">
        <v>19468.8</v>
      </c>
    </row>
    <row r="101" spans="2:99">
      <c r="C101" s="99" t="s">
        <v>267</v>
      </c>
      <c r="D101" s="100">
        <v>0</v>
      </c>
      <c r="E101" s="100">
        <v>0</v>
      </c>
      <c r="F101" s="100">
        <v>11.551890292327869</v>
      </c>
      <c r="G101" s="100">
        <v>13751.370203987093</v>
      </c>
      <c r="H101" s="100">
        <v>13</v>
      </c>
      <c r="I101" s="100">
        <v>15475.199999999999</v>
      </c>
      <c r="J101" s="100">
        <v>20</v>
      </c>
      <c r="K101" s="100">
        <v>23807.999999999996</v>
      </c>
      <c r="L101" s="100">
        <v>13</v>
      </c>
      <c r="M101" s="100">
        <v>15475.199999999999</v>
      </c>
      <c r="N101" s="100">
        <v>16</v>
      </c>
      <c r="O101" s="100">
        <v>19046.399999999998</v>
      </c>
      <c r="P101" s="100">
        <v>16</v>
      </c>
      <c r="Q101" s="100">
        <v>19046.399999999998</v>
      </c>
      <c r="R101" s="100">
        <v>15</v>
      </c>
      <c r="S101" s="100">
        <v>17855.999999999996</v>
      </c>
      <c r="T101" s="100">
        <v>14</v>
      </c>
      <c r="U101" s="100">
        <v>16665.599999999999</v>
      </c>
      <c r="V101" s="100">
        <v>13</v>
      </c>
      <c r="W101" s="100">
        <v>15475.199999999999</v>
      </c>
      <c r="X101" s="100">
        <v>15</v>
      </c>
      <c r="Y101" s="100">
        <v>17855.999999999996</v>
      </c>
      <c r="Z101" s="100">
        <v>12</v>
      </c>
      <c r="AA101" s="100">
        <v>14284.8</v>
      </c>
      <c r="AB101" s="100">
        <v>15</v>
      </c>
      <c r="AC101" s="100">
        <v>17855.999999999996</v>
      </c>
      <c r="AD101" s="100">
        <v>18</v>
      </c>
      <c r="AE101" s="100">
        <v>21427.199999999997</v>
      </c>
      <c r="AF101" s="100">
        <v>17</v>
      </c>
      <c r="AG101" s="100">
        <v>20236.8</v>
      </c>
      <c r="AH101" s="100">
        <v>20</v>
      </c>
      <c r="AI101" s="100">
        <v>23807.999999999996</v>
      </c>
      <c r="AJ101" s="100">
        <v>16</v>
      </c>
      <c r="AK101" s="100">
        <v>19046.399999999998</v>
      </c>
      <c r="AL101" s="100">
        <v>14</v>
      </c>
      <c r="AM101" s="100">
        <v>16665.599999999999</v>
      </c>
      <c r="AN101" s="100">
        <v>14</v>
      </c>
      <c r="AO101" s="100">
        <v>16665.599999999999</v>
      </c>
      <c r="AP101" s="100">
        <v>20</v>
      </c>
      <c r="AQ101" s="100">
        <v>23807.999999999996</v>
      </c>
      <c r="AR101" s="100">
        <v>19</v>
      </c>
      <c r="AS101" s="100">
        <v>22617.599999999999</v>
      </c>
      <c r="AT101" s="100">
        <v>15</v>
      </c>
      <c r="AU101" s="100">
        <v>17855.999999999996</v>
      </c>
      <c r="AV101" s="100">
        <v>20</v>
      </c>
      <c r="AW101" s="100">
        <v>23807.999999999996</v>
      </c>
      <c r="AX101" s="100">
        <v>17</v>
      </c>
      <c r="AY101" s="100">
        <v>20236.8</v>
      </c>
      <c r="AZ101" s="100">
        <v>16</v>
      </c>
      <c r="BA101" s="100">
        <v>19046.399999999998</v>
      </c>
      <c r="BB101" s="100">
        <v>15</v>
      </c>
      <c r="BC101" s="100">
        <v>17855.999999999996</v>
      </c>
      <c r="BD101" s="100">
        <v>18</v>
      </c>
      <c r="BE101" s="100">
        <v>21427.199999999997</v>
      </c>
      <c r="BF101" s="100">
        <v>18</v>
      </c>
      <c r="BG101" s="100">
        <v>21427.199999999997</v>
      </c>
      <c r="BH101" s="100">
        <v>16</v>
      </c>
      <c r="BI101" s="100">
        <v>19046.399999999998</v>
      </c>
      <c r="BJ101" s="100">
        <v>21</v>
      </c>
      <c r="BK101" s="100">
        <v>24998.399999999998</v>
      </c>
      <c r="BL101" s="100">
        <v>16</v>
      </c>
      <c r="BM101" s="100">
        <v>19046.399999999998</v>
      </c>
      <c r="BN101" s="100">
        <v>14</v>
      </c>
      <c r="BO101" s="100">
        <v>16665.599999999999</v>
      </c>
      <c r="BP101" s="100">
        <v>16</v>
      </c>
      <c r="BQ101" s="100">
        <v>19046.399999999998</v>
      </c>
      <c r="BR101" s="100">
        <v>20</v>
      </c>
      <c r="BS101" s="100">
        <v>23807.999999999996</v>
      </c>
      <c r="BT101" s="100">
        <v>11</v>
      </c>
      <c r="BU101" s="100">
        <v>13094.399999999998</v>
      </c>
      <c r="BV101" s="100">
        <v>16</v>
      </c>
      <c r="BW101" s="100">
        <v>19046.399999999998</v>
      </c>
      <c r="BX101" s="100">
        <v>23</v>
      </c>
      <c r="BY101" s="100">
        <v>27379.199999999997</v>
      </c>
      <c r="BZ101" s="100">
        <v>19</v>
      </c>
      <c r="CA101" s="100">
        <v>22617.599999999999</v>
      </c>
      <c r="CB101" s="100">
        <v>13</v>
      </c>
      <c r="CC101" s="100">
        <v>15475.199999999999</v>
      </c>
      <c r="CD101" s="100">
        <v>13</v>
      </c>
      <c r="CE101" s="100">
        <v>15475.199999999999</v>
      </c>
      <c r="CF101" s="100">
        <v>15</v>
      </c>
      <c r="CG101" s="100">
        <v>17855.999999999996</v>
      </c>
      <c r="CH101" s="100">
        <v>13</v>
      </c>
      <c r="CI101" s="100">
        <v>15475.199999999999</v>
      </c>
      <c r="CJ101" s="100">
        <v>19</v>
      </c>
      <c r="CK101" s="100">
        <v>22617.599999999999</v>
      </c>
      <c r="CL101" s="100">
        <v>20</v>
      </c>
      <c r="CM101" s="100">
        <v>23807.999999999996</v>
      </c>
      <c r="CN101" s="100">
        <v>21</v>
      </c>
      <c r="CO101" s="100">
        <v>24998.399999999998</v>
      </c>
      <c r="CP101" s="100">
        <v>20</v>
      </c>
      <c r="CQ101" s="100">
        <v>23807.999999999996</v>
      </c>
      <c r="CR101" s="100">
        <v>16</v>
      </c>
      <c r="CS101" s="100">
        <v>19046.399999999998</v>
      </c>
      <c r="CT101" s="100">
        <v>12</v>
      </c>
      <c r="CU101" s="100">
        <v>14284.8</v>
      </c>
    </row>
    <row r="102" spans="2:99">
      <c r="C102" s="99" t="s">
        <v>268</v>
      </c>
      <c r="D102" s="100">
        <v>0</v>
      </c>
      <c r="E102" s="100">
        <v>0</v>
      </c>
      <c r="F102" s="100">
        <v>9.7279076145918904</v>
      </c>
      <c r="G102" s="100">
        <v>18864.358446216593</v>
      </c>
      <c r="H102" s="100">
        <v>11</v>
      </c>
      <c r="I102" s="100">
        <v>21331.199999999997</v>
      </c>
      <c r="J102" s="100">
        <v>17</v>
      </c>
      <c r="K102" s="100">
        <v>32966.399999999994</v>
      </c>
      <c r="L102" s="100">
        <v>10</v>
      </c>
      <c r="M102" s="100">
        <v>19392</v>
      </c>
      <c r="N102" s="100">
        <v>14</v>
      </c>
      <c r="O102" s="100">
        <v>27148.799999999996</v>
      </c>
      <c r="P102" s="100">
        <v>13</v>
      </c>
      <c r="Q102" s="100">
        <v>25209.599999999999</v>
      </c>
      <c r="R102" s="100">
        <v>14</v>
      </c>
      <c r="S102" s="100">
        <v>27148.799999999996</v>
      </c>
      <c r="T102" s="100">
        <v>13</v>
      </c>
      <c r="U102" s="100">
        <v>25209.599999999999</v>
      </c>
      <c r="V102" s="100">
        <v>11</v>
      </c>
      <c r="W102" s="100">
        <v>21331.199999999997</v>
      </c>
      <c r="X102" s="100">
        <v>15</v>
      </c>
      <c r="Y102" s="100">
        <v>29087.999999999996</v>
      </c>
      <c r="Z102" s="100">
        <v>12</v>
      </c>
      <c r="AA102" s="100">
        <v>23270.399999999998</v>
      </c>
      <c r="AB102" s="100">
        <v>16</v>
      </c>
      <c r="AC102" s="100">
        <v>31027.199999999997</v>
      </c>
      <c r="AD102" s="100">
        <v>18</v>
      </c>
      <c r="AE102" s="100">
        <v>34905.599999999999</v>
      </c>
      <c r="AF102" s="100">
        <v>14</v>
      </c>
      <c r="AG102" s="100">
        <v>27148.799999999996</v>
      </c>
      <c r="AH102" s="100">
        <v>15</v>
      </c>
      <c r="AI102" s="100">
        <v>29087.999999999996</v>
      </c>
      <c r="AJ102" s="100">
        <v>16</v>
      </c>
      <c r="AK102" s="100">
        <v>31027.199999999997</v>
      </c>
      <c r="AL102" s="100">
        <v>13</v>
      </c>
      <c r="AM102" s="100">
        <v>25209.599999999999</v>
      </c>
      <c r="AN102" s="100">
        <v>14</v>
      </c>
      <c r="AO102" s="100">
        <v>27148.799999999996</v>
      </c>
      <c r="AP102" s="100">
        <v>19</v>
      </c>
      <c r="AQ102" s="100">
        <v>36844.799999999996</v>
      </c>
      <c r="AR102" s="100">
        <v>19</v>
      </c>
      <c r="AS102" s="100">
        <v>36844.799999999996</v>
      </c>
      <c r="AT102" s="100">
        <v>14</v>
      </c>
      <c r="AU102" s="100">
        <v>27148.799999999996</v>
      </c>
      <c r="AV102" s="100">
        <v>18</v>
      </c>
      <c r="AW102" s="100">
        <v>34905.599999999999</v>
      </c>
      <c r="AX102" s="100">
        <v>19</v>
      </c>
      <c r="AY102" s="100">
        <v>36844.799999999996</v>
      </c>
      <c r="AZ102" s="100">
        <v>17</v>
      </c>
      <c r="BA102" s="100">
        <v>32966.399999999994</v>
      </c>
      <c r="BB102" s="100">
        <v>14</v>
      </c>
      <c r="BC102" s="100">
        <v>27148.799999999996</v>
      </c>
      <c r="BD102" s="100">
        <v>16</v>
      </c>
      <c r="BE102" s="100">
        <v>31027.199999999997</v>
      </c>
      <c r="BF102" s="100">
        <v>15</v>
      </c>
      <c r="BG102" s="100">
        <v>29087.999999999996</v>
      </c>
      <c r="BH102" s="100">
        <v>12</v>
      </c>
      <c r="BI102" s="100">
        <v>23270.399999999998</v>
      </c>
      <c r="BJ102" s="100">
        <v>19</v>
      </c>
      <c r="BK102" s="100">
        <v>36844.799999999996</v>
      </c>
      <c r="BL102" s="100">
        <v>13</v>
      </c>
      <c r="BM102" s="100">
        <v>25209.599999999999</v>
      </c>
      <c r="BN102" s="100">
        <v>12</v>
      </c>
      <c r="BO102" s="100">
        <v>23270.399999999998</v>
      </c>
      <c r="BP102" s="100">
        <v>15</v>
      </c>
      <c r="BQ102" s="100">
        <v>29087.999999999996</v>
      </c>
      <c r="BR102" s="100">
        <v>18</v>
      </c>
      <c r="BS102" s="100">
        <v>34905.599999999999</v>
      </c>
      <c r="BT102" s="100">
        <v>10</v>
      </c>
      <c r="BU102" s="100">
        <v>19392</v>
      </c>
      <c r="BV102" s="100">
        <v>14</v>
      </c>
      <c r="BW102" s="100">
        <v>27148.799999999996</v>
      </c>
      <c r="BX102" s="100">
        <v>22</v>
      </c>
      <c r="BY102" s="100">
        <v>42662.399999999994</v>
      </c>
      <c r="BZ102" s="100">
        <v>17</v>
      </c>
      <c r="CA102" s="100">
        <v>32966.399999999994</v>
      </c>
      <c r="CB102" s="100">
        <v>11</v>
      </c>
      <c r="CC102" s="100">
        <v>21331.199999999997</v>
      </c>
      <c r="CD102" s="100">
        <v>13</v>
      </c>
      <c r="CE102" s="100">
        <v>25209.599999999999</v>
      </c>
      <c r="CF102" s="100">
        <v>13</v>
      </c>
      <c r="CG102" s="100">
        <v>25209.599999999999</v>
      </c>
      <c r="CH102" s="100">
        <v>12</v>
      </c>
      <c r="CI102" s="100">
        <v>23270.399999999998</v>
      </c>
      <c r="CJ102" s="100">
        <v>16</v>
      </c>
      <c r="CK102" s="100">
        <v>31027.199999999997</v>
      </c>
      <c r="CL102" s="100">
        <v>19</v>
      </c>
      <c r="CM102" s="100">
        <v>36844.799999999996</v>
      </c>
      <c r="CN102" s="100">
        <v>18</v>
      </c>
      <c r="CO102" s="100">
        <v>34905.599999999999</v>
      </c>
      <c r="CP102" s="100">
        <v>20</v>
      </c>
      <c r="CQ102" s="100">
        <v>38784</v>
      </c>
      <c r="CR102" s="100">
        <v>18</v>
      </c>
      <c r="CS102" s="100">
        <v>34905.599999999999</v>
      </c>
      <c r="CT102" s="100">
        <v>10</v>
      </c>
      <c r="CU102" s="100">
        <v>19392</v>
      </c>
    </row>
    <row r="103" spans="2:99">
      <c r="C103" s="99" t="s">
        <v>269</v>
      </c>
      <c r="D103" s="100">
        <v>0</v>
      </c>
      <c r="E103" s="100">
        <v>0</v>
      </c>
      <c r="F103" s="100">
        <v>9.7279076145918904</v>
      </c>
      <c r="G103" s="100">
        <v>19728.196642392355</v>
      </c>
      <c r="H103" s="100">
        <v>11</v>
      </c>
      <c r="I103" s="100">
        <v>22308</v>
      </c>
      <c r="J103" s="100">
        <v>18</v>
      </c>
      <c r="K103" s="100">
        <v>36504</v>
      </c>
      <c r="L103" s="100">
        <v>12</v>
      </c>
      <c r="M103" s="100">
        <v>24336</v>
      </c>
      <c r="N103" s="100">
        <v>14</v>
      </c>
      <c r="O103" s="100">
        <v>28392</v>
      </c>
      <c r="P103" s="100">
        <v>15</v>
      </c>
      <c r="Q103" s="100">
        <v>30420</v>
      </c>
      <c r="R103" s="100">
        <v>14</v>
      </c>
      <c r="S103" s="100">
        <v>28392</v>
      </c>
      <c r="T103" s="100">
        <v>12</v>
      </c>
      <c r="U103" s="100">
        <v>24336</v>
      </c>
      <c r="V103" s="100">
        <v>13</v>
      </c>
      <c r="W103" s="100">
        <v>26364</v>
      </c>
      <c r="X103" s="100">
        <v>14</v>
      </c>
      <c r="Y103" s="100">
        <v>28392</v>
      </c>
      <c r="Z103" s="100">
        <v>11</v>
      </c>
      <c r="AA103" s="100">
        <v>22308</v>
      </c>
      <c r="AB103" s="100">
        <v>16</v>
      </c>
      <c r="AC103" s="100">
        <v>32448</v>
      </c>
      <c r="AD103" s="100">
        <v>17</v>
      </c>
      <c r="AE103" s="100">
        <v>34476</v>
      </c>
      <c r="AF103" s="100">
        <v>16</v>
      </c>
      <c r="AG103" s="100">
        <v>32448</v>
      </c>
      <c r="AH103" s="100">
        <v>17</v>
      </c>
      <c r="AI103" s="100">
        <v>34476</v>
      </c>
      <c r="AJ103" s="100">
        <v>17</v>
      </c>
      <c r="AK103" s="100">
        <v>34476</v>
      </c>
      <c r="AL103" s="100">
        <v>11</v>
      </c>
      <c r="AM103" s="100">
        <v>22308</v>
      </c>
      <c r="AN103" s="100">
        <v>14</v>
      </c>
      <c r="AO103" s="100">
        <v>28392</v>
      </c>
      <c r="AP103" s="100">
        <v>20</v>
      </c>
      <c r="AQ103" s="100">
        <v>40560</v>
      </c>
      <c r="AR103" s="100">
        <v>17</v>
      </c>
      <c r="AS103" s="100">
        <v>34476</v>
      </c>
      <c r="AT103" s="100">
        <v>12</v>
      </c>
      <c r="AU103" s="100">
        <v>24336</v>
      </c>
      <c r="AV103" s="100">
        <v>17</v>
      </c>
      <c r="AW103" s="100">
        <v>34476</v>
      </c>
      <c r="AX103" s="100">
        <v>19</v>
      </c>
      <c r="AY103" s="100">
        <v>38532</v>
      </c>
      <c r="AZ103" s="100">
        <v>17</v>
      </c>
      <c r="BA103" s="100">
        <v>34476</v>
      </c>
      <c r="BB103" s="100">
        <v>12</v>
      </c>
      <c r="BC103" s="100">
        <v>24336</v>
      </c>
      <c r="BD103" s="100">
        <v>15</v>
      </c>
      <c r="BE103" s="100">
        <v>30420</v>
      </c>
      <c r="BF103" s="100">
        <v>14</v>
      </c>
      <c r="BG103" s="100">
        <v>28392</v>
      </c>
      <c r="BH103" s="100">
        <v>12</v>
      </c>
      <c r="BI103" s="100">
        <v>24336</v>
      </c>
      <c r="BJ103" s="100">
        <v>18</v>
      </c>
      <c r="BK103" s="100">
        <v>36504</v>
      </c>
      <c r="BL103" s="100">
        <v>14</v>
      </c>
      <c r="BM103" s="100">
        <v>28392</v>
      </c>
      <c r="BN103" s="100">
        <v>13</v>
      </c>
      <c r="BO103" s="100">
        <v>26364</v>
      </c>
      <c r="BP103" s="100">
        <v>13</v>
      </c>
      <c r="BQ103" s="100">
        <v>26364</v>
      </c>
      <c r="BR103" s="100">
        <v>18</v>
      </c>
      <c r="BS103" s="100">
        <v>36504</v>
      </c>
      <c r="BT103" s="100">
        <v>11</v>
      </c>
      <c r="BU103" s="100">
        <v>22308</v>
      </c>
      <c r="BV103" s="100">
        <v>15</v>
      </c>
      <c r="BW103" s="100">
        <v>30420</v>
      </c>
      <c r="BX103" s="100">
        <v>20</v>
      </c>
      <c r="BY103" s="100">
        <v>40560</v>
      </c>
      <c r="BZ103" s="100">
        <v>17</v>
      </c>
      <c r="CA103" s="100">
        <v>34476</v>
      </c>
      <c r="CB103" s="100">
        <v>11</v>
      </c>
      <c r="CC103" s="100">
        <v>22308</v>
      </c>
      <c r="CD103" s="100">
        <v>14</v>
      </c>
      <c r="CE103" s="100">
        <v>28392</v>
      </c>
      <c r="CF103" s="100">
        <v>14</v>
      </c>
      <c r="CG103" s="100">
        <v>28392</v>
      </c>
      <c r="CH103" s="100">
        <v>11</v>
      </c>
      <c r="CI103" s="100">
        <v>22308</v>
      </c>
      <c r="CJ103" s="100">
        <v>17</v>
      </c>
      <c r="CK103" s="100">
        <v>34476</v>
      </c>
      <c r="CL103" s="100">
        <v>17</v>
      </c>
      <c r="CM103" s="100">
        <v>34476</v>
      </c>
      <c r="CN103" s="100">
        <v>21</v>
      </c>
      <c r="CO103" s="100">
        <v>42588</v>
      </c>
      <c r="CP103" s="100">
        <v>20</v>
      </c>
      <c r="CQ103" s="100">
        <v>40560</v>
      </c>
      <c r="CR103" s="100">
        <v>16</v>
      </c>
      <c r="CS103" s="100">
        <v>32448</v>
      </c>
      <c r="CT103" s="100">
        <v>10</v>
      </c>
      <c r="CU103" s="100">
        <v>20280</v>
      </c>
    </row>
    <row r="104" spans="2:99">
      <c r="C104" s="99" t="s">
        <v>270</v>
      </c>
      <c r="D104" s="100">
        <v>0</v>
      </c>
      <c r="E104" s="100">
        <v>0</v>
      </c>
      <c r="F104" s="100">
        <v>10.335901840503883</v>
      </c>
      <c r="G104" s="100">
        <v>21420.122974260248</v>
      </c>
      <c r="H104" s="100">
        <v>11</v>
      </c>
      <c r="I104" s="100">
        <v>22796.400000000001</v>
      </c>
      <c r="J104" s="100">
        <v>17</v>
      </c>
      <c r="K104" s="100">
        <v>35230.800000000003</v>
      </c>
      <c r="L104" s="100">
        <v>12</v>
      </c>
      <c r="M104" s="100">
        <v>24868.800000000003</v>
      </c>
      <c r="N104" s="100">
        <v>13</v>
      </c>
      <c r="O104" s="100">
        <v>26941.200000000001</v>
      </c>
      <c r="P104" s="100">
        <v>15</v>
      </c>
      <c r="Q104" s="100">
        <v>31086</v>
      </c>
      <c r="R104" s="100">
        <v>14</v>
      </c>
      <c r="S104" s="100">
        <v>29013.600000000002</v>
      </c>
      <c r="T104" s="100">
        <v>12</v>
      </c>
      <c r="U104" s="100">
        <v>24868.800000000003</v>
      </c>
      <c r="V104" s="100">
        <v>12</v>
      </c>
      <c r="W104" s="100">
        <v>24868.800000000003</v>
      </c>
      <c r="X104" s="100">
        <v>14</v>
      </c>
      <c r="Y104" s="100">
        <v>29013.600000000002</v>
      </c>
      <c r="Z104" s="100">
        <v>11</v>
      </c>
      <c r="AA104" s="100">
        <v>22796.400000000001</v>
      </c>
      <c r="AB104" s="100">
        <v>15</v>
      </c>
      <c r="AC104" s="100">
        <v>31086</v>
      </c>
      <c r="AD104" s="100">
        <v>18</v>
      </c>
      <c r="AE104" s="100">
        <v>37303.200000000004</v>
      </c>
      <c r="AF104" s="100">
        <v>16</v>
      </c>
      <c r="AG104" s="100">
        <v>33158.400000000001</v>
      </c>
      <c r="AH104" s="100">
        <v>18</v>
      </c>
      <c r="AI104" s="100">
        <v>37303.200000000004</v>
      </c>
      <c r="AJ104" s="100">
        <v>17</v>
      </c>
      <c r="AK104" s="100">
        <v>35230.800000000003</v>
      </c>
      <c r="AL104" s="100">
        <v>12</v>
      </c>
      <c r="AM104" s="100">
        <v>24868.800000000003</v>
      </c>
      <c r="AN104" s="100">
        <v>14</v>
      </c>
      <c r="AO104" s="100">
        <v>29013.600000000002</v>
      </c>
      <c r="AP104" s="100">
        <v>20</v>
      </c>
      <c r="AQ104" s="100">
        <v>41448</v>
      </c>
      <c r="AR104" s="100">
        <v>19</v>
      </c>
      <c r="AS104" s="100">
        <v>39375.599999999999</v>
      </c>
      <c r="AT104" s="100">
        <v>13</v>
      </c>
      <c r="AU104" s="100">
        <v>26941.200000000001</v>
      </c>
      <c r="AV104" s="100">
        <v>18</v>
      </c>
      <c r="AW104" s="100">
        <v>37303.200000000004</v>
      </c>
      <c r="AX104" s="100">
        <v>16</v>
      </c>
      <c r="AY104" s="100">
        <v>33158.400000000001</v>
      </c>
      <c r="AZ104" s="100">
        <v>18</v>
      </c>
      <c r="BA104" s="100">
        <v>37303.200000000004</v>
      </c>
      <c r="BB104" s="100">
        <v>13</v>
      </c>
      <c r="BC104" s="100">
        <v>26941.200000000001</v>
      </c>
      <c r="BD104" s="100">
        <v>15</v>
      </c>
      <c r="BE104" s="100">
        <v>31086</v>
      </c>
      <c r="BF104" s="100">
        <v>14</v>
      </c>
      <c r="BG104" s="100">
        <v>29013.600000000002</v>
      </c>
      <c r="BH104" s="100">
        <v>13</v>
      </c>
      <c r="BI104" s="100">
        <v>26941.200000000001</v>
      </c>
      <c r="BJ104" s="100">
        <v>17</v>
      </c>
      <c r="BK104" s="100">
        <v>35230.800000000003</v>
      </c>
      <c r="BL104" s="100">
        <v>14</v>
      </c>
      <c r="BM104" s="100">
        <v>29013.600000000002</v>
      </c>
      <c r="BN104" s="100">
        <v>11</v>
      </c>
      <c r="BO104" s="100">
        <v>22796.400000000001</v>
      </c>
      <c r="BP104" s="100">
        <v>15</v>
      </c>
      <c r="BQ104" s="100">
        <v>31086</v>
      </c>
      <c r="BR104" s="100">
        <v>17</v>
      </c>
      <c r="BS104" s="100">
        <v>35230.800000000003</v>
      </c>
      <c r="BT104" s="100">
        <v>11</v>
      </c>
      <c r="BU104" s="100">
        <v>22796.400000000001</v>
      </c>
      <c r="BV104" s="100">
        <v>13</v>
      </c>
      <c r="BW104" s="100">
        <v>26941.200000000001</v>
      </c>
      <c r="BX104" s="100">
        <v>18</v>
      </c>
      <c r="BY104" s="100">
        <v>37303.200000000004</v>
      </c>
      <c r="BZ104" s="100">
        <v>19</v>
      </c>
      <c r="CA104" s="100">
        <v>39375.599999999999</v>
      </c>
      <c r="CB104" s="100">
        <v>12</v>
      </c>
      <c r="CC104" s="100">
        <v>24868.800000000003</v>
      </c>
      <c r="CD104" s="100">
        <v>12</v>
      </c>
      <c r="CE104" s="100">
        <v>24868.800000000003</v>
      </c>
      <c r="CF104" s="100">
        <v>14</v>
      </c>
      <c r="CG104" s="100">
        <v>29013.600000000002</v>
      </c>
      <c r="CH104" s="100">
        <v>13</v>
      </c>
      <c r="CI104" s="100">
        <v>26941.200000000001</v>
      </c>
      <c r="CJ104" s="100">
        <v>15</v>
      </c>
      <c r="CK104" s="100">
        <v>31086</v>
      </c>
      <c r="CL104" s="100">
        <v>18</v>
      </c>
      <c r="CM104" s="100">
        <v>37303.200000000004</v>
      </c>
      <c r="CN104" s="100">
        <v>18</v>
      </c>
      <c r="CO104" s="100">
        <v>37303.200000000004</v>
      </c>
      <c r="CP104" s="100">
        <v>19</v>
      </c>
      <c r="CQ104" s="100">
        <v>39375.599999999999</v>
      </c>
      <c r="CR104" s="100">
        <v>18</v>
      </c>
      <c r="CS104" s="100">
        <v>37303.200000000004</v>
      </c>
      <c r="CT104" s="100">
        <v>10</v>
      </c>
      <c r="CU104" s="100">
        <v>20724</v>
      </c>
    </row>
    <row r="105" spans="2:99">
      <c r="C105" s="99" t="s">
        <v>271</v>
      </c>
      <c r="D105" s="100">
        <v>0</v>
      </c>
      <c r="E105" s="100">
        <v>0</v>
      </c>
      <c r="F105" s="100">
        <v>9.7279076145918904</v>
      </c>
      <c r="G105" s="100">
        <v>19436.359413954597</v>
      </c>
      <c r="H105" s="100">
        <v>10</v>
      </c>
      <c r="I105" s="100">
        <v>19980</v>
      </c>
      <c r="J105" s="100">
        <v>16</v>
      </c>
      <c r="K105" s="100">
        <v>31968</v>
      </c>
      <c r="L105" s="100">
        <v>11</v>
      </c>
      <c r="M105" s="100">
        <v>21978</v>
      </c>
      <c r="N105" s="100">
        <v>14</v>
      </c>
      <c r="O105" s="100">
        <v>27972</v>
      </c>
      <c r="P105" s="100">
        <v>16</v>
      </c>
      <c r="Q105" s="100">
        <v>31968</v>
      </c>
      <c r="R105" s="100">
        <v>13</v>
      </c>
      <c r="S105" s="100">
        <v>25974</v>
      </c>
      <c r="T105" s="100">
        <v>13</v>
      </c>
      <c r="U105" s="100">
        <v>25974</v>
      </c>
      <c r="V105" s="100">
        <v>11</v>
      </c>
      <c r="W105" s="100">
        <v>21978</v>
      </c>
      <c r="X105" s="100">
        <v>13</v>
      </c>
      <c r="Y105" s="100">
        <v>25974</v>
      </c>
      <c r="Z105" s="100">
        <v>12</v>
      </c>
      <c r="AA105" s="100">
        <v>23976</v>
      </c>
      <c r="AB105" s="100">
        <v>16</v>
      </c>
      <c r="AC105" s="100">
        <v>31968</v>
      </c>
      <c r="AD105" s="100">
        <v>18</v>
      </c>
      <c r="AE105" s="100">
        <v>35964</v>
      </c>
      <c r="AF105" s="100">
        <v>16</v>
      </c>
      <c r="AG105" s="100">
        <v>31968</v>
      </c>
      <c r="AH105" s="100">
        <v>16</v>
      </c>
      <c r="AI105" s="100">
        <v>31968</v>
      </c>
      <c r="AJ105" s="100">
        <v>15</v>
      </c>
      <c r="AK105" s="100">
        <v>29970</v>
      </c>
      <c r="AL105" s="100">
        <v>11</v>
      </c>
      <c r="AM105" s="100">
        <v>21978</v>
      </c>
      <c r="AN105" s="100">
        <v>13</v>
      </c>
      <c r="AO105" s="100">
        <v>25974</v>
      </c>
      <c r="AP105" s="100">
        <v>21</v>
      </c>
      <c r="AQ105" s="100">
        <v>41958</v>
      </c>
      <c r="AR105" s="100">
        <v>19</v>
      </c>
      <c r="AS105" s="100">
        <v>37962</v>
      </c>
      <c r="AT105" s="100">
        <v>13</v>
      </c>
      <c r="AU105" s="100">
        <v>25974</v>
      </c>
      <c r="AV105" s="100">
        <v>18</v>
      </c>
      <c r="AW105" s="100">
        <v>35964</v>
      </c>
      <c r="AX105" s="100">
        <v>16</v>
      </c>
      <c r="AY105" s="100">
        <v>31968</v>
      </c>
      <c r="AZ105" s="100">
        <v>16</v>
      </c>
      <c r="BA105" s="100">
        <v>31968</v>
      </c>
      <c r="BB105" s="100">
        <v>14</v>
      </c>
      <c r="BC105" s="100">
        <v>27972</v>
      </c>
      <c r="BD105" s="100">
        <v>14</v>
      </c>
      <c r="BE105" s="100">
        <v>27972</v>
      </c>
      <c r="BF105" s="100">
        <v>14</v>
      </c>
      <c r="BG105" s="100">
        <v>27972</v>
      </c>
      <c r="BH105" s="100">
        <v>12</v>
      </c>
      <c r="BI105" s="100">
        <v>23976</v>
      </c>
      <c r="BJ105" s="100">
        <v>19</v>
      </c>
      <c r="BK105" s="100">
        <v>37962</v>
      </c>
      <c r="BL105" s="100">
        <v>14</v>
      </c>
      <c r="BM105" s="100">
        <v>27972</v>
      </c>
      <c r="BN105" s="100">
        <v>12</v>
      </c>
      <c r="BO105" s="100">
        <v>23976</v>
      </c>
      <c r="BP105" s="100">
        <v>15</v>
      </c>
      <c r="BQ105" s="100">
        <v>29970</v>
      </c>
      <c r="BR105" s="100">
        <v>17</v>
      </c>
      <c r="BS105" s="100">
        <v>33966</v>
      </c>
      <c r="BT105" s="100">
        <v>11</v>
      </c>
      <c r="BU105" s="100">
        <v>21978</v>
      </c>
      <c r="BV105" s="100">
        <v>15</v>
      </c>
      <c r="BW105" s="100">
        <v>29970</v>
      </c>
      <c r="BX105" s="100">
        <v>18</v>
      </c>
      <c r="BY105" s="100">
        <v>35964</v>
      </c>
      <c r="BZ105" s="100">
        <v>19</v>
      </c>
      <c r="CA105" s="100">
        <v>37962</v>
      </c>
      <c r="CB105" s="100">
        <v>11</v>
      </c>
      <c r="CC105" s="100">
        <v>21978</v>
      </c>
      <c r="CD105" s="100">
        <v>13</v>
      </c>
      <c r="CE105" s="100">
        <v>25974</v>
      </c>
      <c r="CF105" s="100">
        <v>15</v>
      </c>
      <c r="CG105" s="100">
        <v>29970</v>
      </c>
      <c r="CH105" s="100">
        <v>12</v>
      </c>
      <c r="CI105" s="100">
        <v>23976</v>
      </c>
      <c r="CJ105" s="100">
        <v>17</v>
      </c>
      <c r="CK105" s="100">
        <v>33966</v>
      </c>
      <c r="CL105" s="100">
        <v>17</v>
      </c>
      <c r="CM105" s="100">
        <v>33966</v>
      </c>
      <c r="CN105" s="100">
        <v>19</v>
      </c>
      <c r="CO105" s="100">
        <v>37962</v>
      </c>
      <c r="CP105" s="100">
        <v>20</v>
      </c>
      <c r="CQ105" s="100">
        <v>39960</v>
      </c>
      <c r="CR105" s="100">
        <v>17</v>
      </c>
      <c r="CS105" s="100">
        <v>33966</v>
      </c>
      <c r="CT105" s="100">
        <v>10</v>
      </c>
      <c r="CU105" s="100">
        <v>19980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929</v>
      </c>
      <c r="E109" s="100">
        <f>SUM(L$6:L$19)+SUM(N$6:N$19)+SUM(P$6:P$19)+SUM(R$6:R$19)</f>
        <v>958</v>
      </c>
      <c r="F109" s="100">
        <f>SUM(T$6:T$19)+SUM(V$6:V$19)+SUM(X$6:X$19)+SUM(Z$6:Z$19)</f>
        <v>239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0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0</v>
      </c>
    </row>
    <row r="110" spans="2:99">
      <c r="C110" s="99" t="s">
        <v>127</v>
      </c>
      <c r="D110" s="100">
        <f>SUM(D$20:D$36)+SUM(F$20:F$36)+SUM(H$20:H$36)+SUM(J$20:J$36)</f>
        <v>1795</v>
      </c>
      <c r="E110" s="100">
        <f>SUM(L$20:L$36)+SUM(N$20:N$36)+SUM(P$20:P$36)+SUM(R$20:R$36)</f>
        <v>1556</v>
      </c>
      <c r="F110" s="100">
        <f>SUM(T$20:T$36)+SUM(V$20:V$36)+SUM(X$20:X$36)+SUM(Z$20:Z$36)</f>
        <v>374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0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0</v>
      </c>
    </row>
    <row r="111" spans="2:99">
      <c r="C111" s="99" t="s">
        <v>128</v>
      </c>
      <c r="D111" s="100">
        <f>SUM(D$37:D$48)+SUM(F$37:F$48)+SUM(H$37:H$48)+SUM(J$37:J$48)</f>
        <v>1102</v>
      </c>
      <c r="E111" s="100">
        <f>SUM(L$37:L$48)+SUM(N$37:N$48)+SUM(P$37:P$48)+SUM(R$37:R$48)</f>
        <v>924</v>
      </c>
      <c r="F111" s="100">
        <f>SUM(T$37:T$48)+SUM(V$37:V$48)+SUM(X$37:X$48)+SUM(Z$37:Z$48)</f>
        <v>164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0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0</v>
      </c>
    </row>
    <row r="112" spans="2:99">
      <c r="C112" s="99" t="s">
        <v>129</v>
      </c>
      <c r="D112" s="100">
        <f>SUM(D$49:D$70)+SUM(F$49:F$70)+SUM(H$49:H$70)+SUM(J$49:J$70)</f>
        <v>1118.4558152291838</v>
      </c>
      <c r="E112" s="100">
        <f>SUM(L$49:L$70)+SUM(N$49:N$70)+SUM(P$49:P$70)+SUM(R$49:R$70)</f>
        <v>1134</v>
      </c>
      <c r="F112" s="100">
        <f>SUM(T$49:T$70)+SUM(V$49:V$70)+SUM(X$49:X$70)+SUM(Z$49:Z$70)</f>
        <v>518</v>
      </c>
      <c r="G112" s="100">
        <f>SUM(AB$49:AB$70)+SUM(AD$49:AD$70)+SUM(AF$49:AF$70)+SUM(AH$49:AH$70)</f>
        <v>163</v>
      </c>
      <c r="H112" s="100">
        <f>SUM(AJ$49:AJ$70)+SUM(AL$49:AL$70)+SUM(AN$49:AN$70)+SUM(AP$49:AP$70)</f>
        <v>181</v>
      </c>
      <c r="I112" s="100">
        <f>SUM(AR$49:AR$70)+SUM(AT$49:AT$70)+SUM(AV$49:AV$70)+SUM(AX$49:AX$70)</f>
        <v>154</v>
      </c>
      <c r="J112" s="100">
        <f>SUM(AZ$49:AZ$70)+SUM(BB$49:BB$70)+SUM(BD$49:BD$70)+SUM(BF$49:BF$70)</f>
        <v>156</v>
      </c>
      <c r="K112" s="100">
        <f>SUM(BH$49:BH$70)+SUM(BJ$49:BJ$70)+SUM(BL$49:BL$70)+SUM(BN$49:BN$70)</f>
        <v>182</v>
      </c>
      <c r="L112" s="100">
        <f>SUM(BP$49:BP$70)+SUM(BR$49:BR$70)+SUM(BT$49:BT$70)+SUM(BV$49:BV$70)</f>
        <v>147</v>
      </c>
      <c r="M112" s="100">
        <f>SUM(BX$49:BX$70)+SUM(BZ$49:BZ$70)+SUM(CB$49:CB$70)+SUM(CD$49:CD$70)</f>
        <v>156</v>
      </c>
      <c r="N112" s="100">
        <f>SUM(CF$49:CF$70)+SUM(CH$49:CH$70)+SUM(CJ$49:CJ$70)+SUM(CL$49:CL$70)</f>
        <v>170</v>
      </c>
      <c r="O112" s="100">
        <f>SUM(CN$49:CN$70)+SUM(CP$49:CP$70)+SUM(CR$49:CR$70)+SUM(CT$49:CT$70)</f>
        <v>137</v>
      </c>
    </row>
    <row r="113" spans="2:15">
      <c r="C113" s="99" t="s">
        <v>130</v>
      </c>
      <c r="D113" s="100">
        <f>SUM(D$71:D$86)+SUM(F$71:F$86)+SUM(H$71:H$86)+SUM(J$71:J$86)</f>
        <v>647.96701263095088</v>
      </c>
      <c r="E113" s="100">
        <f>SUM(L$71:L$86)+SUM(N$71:N$86)+SUM(P$71:P$86)+SUM(R$71:R$86)</f>
        <v>1063</v>
      </c>
      <c r="F113" s="100">
        <f>SUM(T$71:T$86)+SUM(V$71:V$86)+SUM(X$71:X$86)+SUM(Z$71:Z$86)</f>
        <v>1073</v>
      </c>
      <c r="G113" s="100">
        <f>SUM(AB$71:AB$86)+SUM(AD$71:AD$86)+SUM(AF$71:AF$86)+SUM(AH$71:AH$86)</f>
        <v>1087</v>
      </c>
      <c r="H113" s="100">
        <f>SUM(AJ$71:AJ$86)+SUM(AL$71:AL$86)+SUM(AN$71:AN$86)+SUM(AP$71:AP$86)</f>
        <v>826</v>
      </c>
      <c r="I113" s="100">
        <f>SUM(AR$71:AR$86)+SUM(AT$71:AT$86)+SUM(AV$71:AV$86)+SUM(AX$71:AX$86)</f>
        <v>1024</v>
      </c>
      <c r="J113" s="100">
        <f>SUM(AZ$71:AZ$86)+SUM(BB$71:BB$86)+SUM(BD$71:BD$86)+SUM(BF$71:BF$86)</f>
        <v>1013</v>
      </c>
      <c r="K113" s="100">
        <f>SUM(BH$71:BH$86)+SUM(BJ$71:BJ$86)+SUM(BL$71:BL$86)+SUM(BN$71:BN$86)</f>
        <v>988</v>
      </c>
      <c r="L113" s="100">
        <f>SUM(BP$71:BP$86)+SUM(BR$71:BR$86)+SUM(BT$71:BT$86)+SUM(BV$71:BV$86)</f>
        <v>1217</v>
      </c>
      <c r="M113" s="100">
        <f>SUM(BX$71:BX$86)+SUM(BZ$71:BZ$86)+SUM(CB$71:CB$86)+SUM(CD$71:CD$86)</f>
        <v>1059</v>
      </c>
      <c r="N113" s="100">
        <f>SUM(CF$71:CF$86)+SUM(CH$71:CH$86)+SUM(CJ$71:CJ$86)+SUM(CL$71:CL$86)</f>
        <v>1156</v>
      </c>
      <c r="O113" s="100">
        <f>SUM(CN$71:CN$86)+SUM(CP$71:CP$86)+SUM(CR$71:CR$86)+SUM(CT$71:CT$86)</f>
        <v>1287</v>
      </c>
    </row>
    <row r="114" spans="2:15">
      <c r="C114" s="99" t="s">
        <v>131</v>
      </c>
      <c r="D114" s="100">
        <f>SUM(D$87:D$94)+SUM(F$87:F$94)+SUM(H$87:H$94)+SUM(J$87:J$94)</f>
        <v>287.6795092025194</v>
      </c>
      <c r="E114" s="100">
        <f>SUM(L$87:L$94)+SUM(N$87:N$94)+SUM(P$87:P$94)+SUM(R$87:R$94)</f>
        <v>466</v>
      </c>
      <c r="F114" s="100">
        <f>SUM(T$87:T$94)+SUM(V$87:V$94)+SUM(X$87:X$94)+SUM(Z$87:Z$94)</f>
        <v>517</v>
      </c>
      <c r="G114" s="100">
        <f>SUM(AB$87:AB$94)+SUM(AD$87:AD$94)+SUM(AF$87:AF$94)+SUM(AH$87:AH$94)</f>
        <v>395</v>
      </c>
      <c r="H114" s="100">
        <f>SUM(AJ$87:AJ$94)+SUM(AL$87:AL$94)+SUM(AN$87:AN$94)+SUM(AP$87:AP$94)</f>
        <v>450</v>
      </c>
      <c r="I114" s="100">
        <f>SUM(AR$87:AR$94)+SUM(AT$87:AT$94)+SUM(AV$87:AV$94)+SUM(AX$87:AX$94)</f>
        <v>492</v>
      </c>
      <c r="J114" s="100">
        <f>SUM(AZ$87:AZ$94)+SUM(BB$87:BB$94)+SUM(BD$87:BD$94)+SUM(BF$87:BF$94)</f>
        <v>506</v>
      </c>
      <c r="K114" s="100">
        <f>SUM(BH$87:BH$94)+SUM(BJ$87:BJ$94)+SUM(BL$87:BL$94)+SUM(BN$87:BN$94)</f>
        <v>486</v>
      </c>
      <c r="L114" s="100">
        <f>SUM(BP$87:BP$94)+SUM(BR$87:BR$94)+SUM(BT$87:BT$94)+SUM(BV$87:BV$94)</f>
        <v>539</v>
      </c>
      <c r="M114" s="100">
        <f>SUM(BX$87:BX$94)+SUM(BZ$87:BZ$94)+SUM(CB$87:CB$94)+SUM(CD$87:CD$94)</f>
        <v>518</v>
      </c>
      <c r="N114" s="100">
        <f>SUM(CF$87:CF$94)+SUM(CH$87:CH$94)+SUM(CJ$87:CJ$94)+SUM(CL$87:CL$94)</f>
        <v>533</v>
      </c>
      <c r="O114" s="100">
        <f>SUM(CN$87:CN$94)+SUM(CP$87:CP$94)+SUM(CR$87:CR$94)+SUM(CT$87:CT$94)</f>
        <v>543</v>
      </c>
    </row>
    <row r="115" spans="2:15">
      <c r="C115" s="99" t="s">
        <v>132</v>
      </c>
      <c r="D115" s="100">
        <f>SUM(D$95:D$105)+SUM(F$95:F$105)+SUM(H$95:H$105)+SUM(J$95:J$105)</f>
        <v>424.87093756780672</v>
      </c>
      <c r="E115" s="100">
        <f>SUM(L$95:L$105)+SUM(N$95:N$105)+SUM(P$95:P$105)+SUM(R$95:R$105)</f>
        <v>596</v>
      </c>
      <c r="F115" s="100">
        <f>SUM(T$95:T$105)+SUM(V$95:V$105)+SUM(X$95:X$105)+SUM(Z$95:Z$105)</f>
        <v>552</v>
      </c>
      <c r="G115" s="100">
        <f>SUM(AB$95:AB$105)+SUM(AD$95:AD$105)+SUM(AF$95:AF$105)+SUM(AH$95:AH$105)</f>
        <v>722</v>
      </c>
      <c r="H115" s="100">
        <f>SUM(AJ$95:AJ$105)+SUM(AL$95:AL$105)+SUM(AN$95:AN$105)+SUM(AP$95:AP$105)</f>
        <v>678</v>
      </c>
      <c r="I115" s="100">
        <f>SUM(AR$95:AR$105)+SUM(AT$95:AT$105)+SUM(AV$95:AV$105)+SUM(AX$95:AX$105)</f>
        <v>746</v>
      </c>
      <c r="J115" s="100">
        <f>SUM(AZ$95:AZ$105)+SUM(BB$95:BB$105)+SUM(BD$95:BD$105)+SUM(BF$95:BF$105)</f>
        <v>657</v>
      </c>
      <c r="K115" s="100">
        <f>SUM(BH$95:BH$105)+SUM(BJ$95:BJ$105)+SUM(BL$95:BL$105)+SUM(BN$95:BN$105)</f>
        <v>631</v>
      </c>
      <c r="L115" s="100">
        <f>SUM(BP$95:BP$105)+SUM(BR$95:BR$105)+SUM(BT$95:BT$105)+SUM(BV$95:BV$105)</f>
        <v>631</v>
      </c>
      <c r="M115" s="100">
        <f>SUM(BX$95:BX$105)+SUM(BZ$95:BZ$105)+SUM(CB$95:CB$105)+SUM(CD$95:CD$105)</f>
        <v>689</v>
      </c>
      <c r="N115" s="100">
        <f>SUM(CF$95:CF$105)+SUM(CH$95:CH$105)+SUM(CJ$95:CJ$105)+SUM(CL$95:CL$105)</f>
        <v>677</v>
      </c>
      <c r="O115" s="100">
        <f>SUM(CN$95:CN$105)+SUM(CP$95:CP$105)+SUM(CR$95:CR$105)+SUM(CT$95:CT$105)</f>
        <v>722</v>
      </c>
    </row>
    <row r="116" spans="2:15">
      <c r="C116" s="99" t="s">
        <v>278</v>
      </c>
      <c r="D116" s="100">
        <f t="shared" ref="D116:O116" si="0">SUM(D$109:D$115)</f>
        <v>6304.9732746304608</v>
      </c>
      <c r="E116" s="100">
        <f t="shared" si="0"/>
        <v>6697</v>
      </c>
      <c r="F116" s="100">
        <f t="shared" si="0"/>
        <v>3437</v>
      </c>
      <c r="G116" s="100">
        <f t="shared" si="0"/>
        <v>2367</v>
      </c>
      <c r="H116" s="100">
        <f t="shared" si="0"/>
        <v>2135</v>
      </c>
      <c r="I116" s="100">
        <f t="shared" si="0"/>
        <v>2416</v>
      </c>
      <c r="J116" s="100">
        <f t="shared" si="0"/>
        <v>2332</v>
      </c>
      <c r="K116" s="100">
        <f t="shared" si="0"/>
        <v>2287</v>
      </c>
      <c r="L116" s="100">
        <f t="shared" si="0"/>
        <v>2534</v>
      </c>
      <c r="M116" s="100">
        <f t="shared" si="0"/>
        <v>2422</v>
      </c>
      <c r="N116" s="100">
        <f t="shared" si="0"/>
        <v>2536</v>
      </c>
      <c r="O116" s="100">
        <f t="shared" si="0"/>
        <v>2689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3376454.1795035661</v>
      </c>
      <c r="E120" s="100">
        <f>E109*pricing!E6*2000</f>
        <v>3481854.7943642857</v>
      </c>
      <c r="F120" s="100">
        <f>F109*pricing!F6*2000</f>
        <v>868646.44661071419</v>
      </c>
      <c r="G120" s="100">
        <f>G109*pricing!G6*2000</f>
        <v>0</v>
      </c>
      <c r="H120" s="100">
        <f>H109*pricing!H6*2000</f>
        <v>0</v>
      </c>
      <c r="I120" s="100">
        <f>I109*pricing!I6*2000</f>
        <v>0</v>
      </c>
      <c r="J120" s="100">
        <f>J109*pricing!J6*2000</f>
        <v>0</v>
      </c>
      <c r="K120" s="100">
        <f>K109*pricing!K6*2000</f>
        <v>0</v>
      </c>
      <c r="L120" s="100">
        <f>L109*pricing!L6*2000</f>
        <v>0</v>
      </c>
      <c r="M120" s="100">
        <f>M109*pricing!M6*2000</f>
        <v>0</v>
      </c>
      <c r="N120" s="100">
        <f>N109*pricing!N6*2000</f>
        <v>0</v>
      </c>
      <c r="O120" s="100">
        <f>O109*pricing!O6*2000</f>
        <v>0</v>
      </c>
    </row>
    <row r="121" spans="2:15">
      <c r="C121" s="99" t="s">
        <v>127</v>
      </c>
      <c r="D121" s="100">
        <f>D110*pricing!D7*2000</f>
        <v>7046099.8210000005</v>
      </c>
      <c r="E121" s="100">
        <f>E110*pricing!E7*2000</f>
        <v>6107928.3128000004</v>
      </c>
      <c r="F121" s="100">
        <f>F110*pricing!F7*2000</f>
        <v>1468101.0212000001</v>
      </c>
      <c r="G121" s="100">
        <f>G110*pricing!G7*2000</f>
        <v>0</v>
      </c>
      <c r="H121" s="100">
        <f>H110*pricing!H7*2000</f>
        <v>0</v>
      </c>
      <c r="I121" s="100">
        <f>I110*pricing!I7*2000</f>
        <v>0</v>
      </c>
      <c r="J121" s="100">
        <f>J110*pricing!J7*2000</f>
        <v>0</v>
      </c>
      <c r="K121" s="100">
        <f>K110*pricing!K7*2000</f>
        <v>0</v>
      </c>
      <c r="L121" s="100">
        <f>L110*pricing!L7*2000</f>
        <v>0</v>
      </c>
      <c r="M121" s="100">
        <f>M110*pricing!M7*2000</f>
        <v>0</v>
      </c>
      <c r="N121" s="100">
        <f>N110*pricing!N7*2000</f>
        <v>0</v>
      </c>
      <c r="O121" s="100">
        <f>O110*pricing!O7*2000</f>
        <v>0</v>
      </c>
    </row>
    <row r="122" spans="2:15">
      <c r="C122" s="99" t="s">
        <v>128</v>
      </c>
      <c r="D122" s="100">
        <f>D111*pricing!D8*2000</f>
        <v>4095914.5045583327</v>
      </c>
      <c r="E122" s="100">
        <f>E111*pricing!E8*2000</f>
        <v>3434323.9584499998</v>
      </c>
      <c r="F122" s="100">
        <f>F111*pricing!F8*2000</f>
        <v>609555.33461666666</v>
      </c>
      <c r="G122" s="100">
        <f>G111*pricing!G8*2000</f>
        <v>0</v>
      </c>
      <c r="H122" s="100">
        <f>H111*pricing!H8*2000</f>
        <v>0</v>
      </c>
      <c r="I122" s="100">
        <f>I111*pricing!I8*2000</f>
        <v>0</v>
      </c>
      <c r="J122" s="100">
        <f>J111*pricing!J8*2000</f>
        <v>0</v>
      </c>
      <c r="K122" s="100">
        <f>K111*pricing!K8*2000</f>
        <v>0</v>
      </c>
      <c r="L122" s="100">
        <f>L111*pricing!L8*2000</f>
        <v>0</v>
      </c>
      <c r="M122" s="100">
        <f>M111*pricing!M8*2000</f>
        <v>0</v>
      </c>
      <c r="N122" s="100">
        <f>N111*pricing!N8*2000</f>
        <v>0</v>
      </c>
      <c r="O122" s="100">
        <f>O111*pricing!O8*2000</f>
        <v>0</v>
      </c>
    </row>
    <row r="123" spans="2:15">
      <c r="C123" s="99" t="s">
        <v>129</v>
      </c>
      <c r="D123" s="100">
        <f>D112*pricing!D9*2000</f>
        <v>4788291.6965070823</v>
      </c>
      <c r="E123" s="100">
        <f>E112*pricing!E9*2000</f>
        <v>4854838.8858136358</v>
      </c>
      <c r="F123" s="100">
        <f>F112*pricing!F9*2000</f>
        <v>2217642.4540136359</v>
      </c>
      <c r="G123" s="100">
        <f>G112*pricing!G9*2000</f>
        <v>697829.57529772713</v>
      </c>
      <c r="H123" s="100">
        <f>H112*pricing!H9*2000</f>
        <v>774890.50999318168</v>
      </c>
      <c r="I123" s="100">
        <f>I112*pricing!I9*2000</f>
        <v>659299.10794999986</v>
      </c>
      <c r="J123" s="100">
        <f>J112*pricing!J9*2000</f>
        <v>667861.43402727263</v>
      </c>
      <c r="K123" s="100">
        <f>K112*pricing!K9*2000</f>
        <v>779171.67303181801</v>
      </c>
      <c r="L123" s="100">
        <f>L112*pricing!L9*2000</f>
        <v>629330.96667954535</v>
      </c>
      <c r="M123" s="100">
        <f>M112*pricing!M9*2000</f>
        <v>667861.43402727263</v>
      </c>
      <c r="N123" s="100">
        <f>N112*pricing!N9*2000</f>
        <v>727797.71656818176</v>
      </c>
      <c r="O123" s="100">
        <f>O112*pricing!O9*2000</f>
        <v>586519.33629318175</v>
      </c>
    </row>
    <row r="124" spans="2:15">
      <c r="C124" s="99" t="s">
        <v>130</v>
      </c>
      <c r="D124" s="100">
        <f>D113*pricing!D10*2000</f>
        <v>2319385.9262231668</v>
      </c>
      <c r="E124" s="100">
        <f>E113*pricing!E10*2000</f>
        <v>3804988.8212124994</v>
      </c>
      <c r="F124" s="100">
        <f>F113*pricing!F10*2000</f>
        <v>3840783.6360874996</v>
      </c>
      <c r="G124" s="100">
        <f>G113*pricing!G10*2000</f>
        <v>3890896.3769124993</v>
      </c>
      <c r="H124" s="100">
        <f>H113*pricing!H10*2000</f>
        <v>2956651.7086749994</v>
      </c>
      <c r="I124" s="100">
        <f>I113*pricing!I10*2000</f>
        <v>3665389.0431999993</v>
      </c>
      <c r="J124" s="100">
        <f>J113*pricing!J10*2000</f>
        <v>3626014.7468374996</v>
      </c>
      <c r="K124" s="100">
        <f>K113*pricing!K10*2000</f>
        <v>3536527.7096499996</v>
      </c>
      <c r="L124" s="100">
        <f>L113*pricing!L10*2000</f>
        <v>4356228.9702874999</v>
      </c>
      <c r="M124" s="100">
        <f>M113*pricing!M10*2000</f>
        <v>3790670.8952624993</v>
      </c>
      <c r="N124" s="100">
        <f>N113*pricing!N10*2000</f>
        <v>4137880.5995499999</v>
      </c>
      <c r="O124" s="100">
        <f>O113*pricing!O10*2000</f>
        <v>4606792.6744124992</v>
      </c>
    </row>
    <row r="125" spans="2:15">
      <c r="C125" s="99" t="s">
        <v>131</v>
      </c>
      <c r="D125" s="100">
        <f>D114*pricing!D11*2000</f>
        <v>1121783.7765675588</v>
      </c>
      <c r="E125" s="100">
        <f>E114*pricing!E11*2000</f>
        <v>1817130.6024875001</v>
      </c>
      <c r="F125" s="100">
        <f>F114*pricing!F11*2000</f>
        <v>2016001.1190687502</v>
      </c>
      <c r="G125" s="100">
        <f>G114*pricing!G11*2000</f>
        <v>1540271.6480312499</v>
      </c>
      <c r="H125" s="100">
        <f>H114*pricing!H11*2000</f>
        <v>1754739.8521875001</v>
      </c>
      <c r="I125" s="100">
        <f>I114*pricing!I11*2000</f>
        <v>1918515.5717249999</v>
      </c>
      <c r="J125" s="100">
        <f>J114*pricing!J11*2000</f>
        <v>1973107.4782375002</v>
      </c>
      <c r="K125" s="100">
        <f>K114*pricing!K11*2000</f>
        <v>1895119.0403625001</v>
      </c>
      <c r="L125" s="100">
        <f>L114*pricing!L11*2000</f>
        <v>2101788.4007312502</v>
      </c>
      <c r="M125" s="100">
        <f>M114*pricing!M11*2000</f>
        <v>2019900.5409625</v>
      </c>
      <c r="N125" s="100">
        <f>N114*pricing!N11*2000</f>
        <v>2078391.8693687501</v>
      </c>
      <c r="O125" s="100">
        <f>O114*pricing!O11*2000</f>
        <v>2117386.0883062496</v>
      </c>
    </row>
    <row r="126" spans="2:15">
      <c r="C126" s="99" t="s">
        <v>132</v>
      </c>
      <c r="D126" s="100">
        <f>D115*pricing!D12*2000</f>
        <v>1688936.0694574746</v>
      </c>
      <c r="E126" s="100">
        <f>E115*pricing!E12*2000</f>
        <v>2369203.9355739807</v>
      </c>
      <c r="F126" s="100">
        <f>F115*pricing!F12*2000</f>
        <v>2194296.2624779153</v>
      </c>
      <c r="G126" s="100">
        <f>G115*pricing!G12*2000</f>
        <v>2870075.9085308965</v>
      </c>
      <c r="H126" s="100">
        <f>H115*pricing!H12*2000</f>
        <v>2695168.2354348307</v>
      </c>
      <c r="I126" s="100">
        <f>I115*pricing!I12*2000</f>
        <v>2965480.0938560232</v>
      </c>
      <c r="J126" s="100">
        <f>J115*pricing!J12*2000</f>
        <v>2611689.5732753444</v>
      </c>
      <c r="K126" s="100">
        <f>K115*pricing!K12*2000</f>
        <v>2508335.0391731244</v>
      </c>
      <c r="L126" s="100">
        <f>L115*pricing!L12*2000</f>
        <v>2508335.0391731244</v>
      </c>
      <c r="M126" s="100">
        <f>M115*pricing!M12*2000</f>
        <v>2738895.1537088468</v>
      </c>
      <c r="N126" s="100">
        <f>N115*pricing!N12*2000</f>
        <v>2691193.0610462837</v>
      </c>
      <c r="O126" s="100">
        <f>O115*pricing!O12*2000</f>
        <v>2870075.9085308965</v>
      </c>
    </row>
    <row r="127" spans="2:15">
      <c r="C127" s="99" t="s">
        <v>278</v>
      </c>
      <c r="D127" s="100">
        <f t="shared" ref="D127:O127" si="1">SUM(D$120:D$126)</f>
        <v>24436865.973817181</v>
      </c>
      <c r="E127" s="100">
        <f t="shared" si="1"/>
        <v>25870269.310701903</v>
      </c>
      <c r="F127" s="100">
        <f t="shared" si="1"/>
        <v>13215026.27407518</v>
      </c>
      <c r="G127" s="100">
        <f t="shared" si="1"/>
        <v>8999073.5087723732</v>
      </c>
      <c r="H127" s="100">
        <f t="shared" si="1"/>
        <v>8181450.306290511</v>
      </c>
      <c r="I127" s="100">
        <f t="shared" si="1"/>
        <v>9208683.8167310227</v>
      </c>
      <c r="J127" s="100">
        <f t="shared" si="1"/>
        <v>8878673.2323776167</v>
      </c>
      <c r="K127" s="100">
        <f t="shared" si="1"/>
        <v>8719153.4622174427</v>
      </c>
      <c r="L127" s="100">
        <f t="shared" si="1"/>
        <v>9595683.3768714201</v>
      </c>
      <c r="M127" s="100">
        <f t="shared" si="1"/>
        <v>9217328.0239611194</v>
      </c>
      <c r="N127" s="100">
        <f t="shared" si="1"/>
        <v>9635263.246533215</v>
      </c>
      <c r="O127" s="100">
        <f t="shared" si="1"/>
        <v>10180774.007542826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466189.19999999995</v>
      </c>
      <c r="E131" s="106">
        <f>SUM(M$6:M$19)+SUM(O$6:O$19)+SUM(Q$6:Q$19)+SUM(S$6:S$19)</f>
        <v>479494.80000000005</v>
      </c>
      <c r="F131" s="106">
        <f>SUM(U$6:U$19)+SUM(W$6:W$19)+SUM(Y$6:Y$19)+SUM(AA$6:AA$19)</f>
        <v>120525.59999999999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0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0</v>
      </c>
    </row>
    <row r="132" spans="2:15">
      <c r="C132" s="105" t="s">
        <v>127</v>
      </c>
      <c r="D132" s="106">
        <f>SUM(E$20:E$36)+SUM(G$20:G$36)+SUM(I$20:I$36)+SUM(K$20:K$36)</f>
        <v>764812.79999999993</v>
      </c>
      <c r="E132" s="106">
        <f>SUM(M$20:M$36)+SUM(O$20:O$36)+SUM(Q$20:Q$36)+SUM(S$20:S$36)</f>
        <v>662272.80000000005</v>
      </c>
      <c r="F132" s="106">
        <f>SUM(U$20:U$36)+SUM(W$20:W$36)+SUM(Y$20:Y$36)+SUM(AA$20:AA$36)</f>
        <v>158389.19999999995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0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0</v>
      </c>
    </row>
    <row r="133" spans="2:15">
      <c r="C133" s="105" t="s">
        <v>128</v>
      </c>
      <c r="D133" s="106">
        <f>SUM(E$37:E$48)+SUM(G$37:G$48)+SUM(I$37:I$48)+SUM(K$37:K$48)</f>
        <v>1151443.2000000002</v>
      </c>
      <c r="E133" s="106">
        <f>SUM(M$37:M$48)+SUM(O$37:O$48)+SUM(Q$37:Q$48)+SUM(S$37:S$48)</f>
        <v>964603.20000000007</v>
      </c>
      <c r="F133" s="106">
        <f>SUM(U$37:U$48)+SUM(W$37:W$48)+SUM(Y$37:Y$48)+SUM(AA$37:AA$48)</f>
        <v>173772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0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0</v>
      </c>
    </row>
    <row r="134" spans="2:15">
      <c r="C134" s="105" t="s">
        <v>129</v>
      </c>
      <c r="D134" s="106">
        <f>SUM(E$49:E$70)+SUM(G$49:G$70)+SUM(I$49:I$70)+SUM(K$49:K$70)</f>
        <v>929364.2752508393</v>
      </c>
      <c r="E134" s="106">
        <f>SUM(M$49:M$70)+SUM(O$49:O$70)+SUM(Q$49:Q$70)+SUM(S$49:S$70)</f>
        <v>953318.39999999991</v>
      </c>
      <c r="F134" s="106">
        <f>SUM(U$49:U$70)+SUM(W$49:W$70)+SUM(Y$49:Y$70)+SUM(AA$49:AA$70)</f>
        <v>472466.39999999997</v>
      </c>
      <c r="G134" s="106">
        <f>SUM(AC$49:AC$70)+SUM(AE$49:AE$70)+SUM(AG$49:AG$70)+SUM(AI$49:AI$70)</f>
        <v>179732.4</v>
      </c>
      <c r="H134" s="106">
        <f>SUM(AK$49:AK$70)+SUM(AM$49:AM$70)+SUM(AO$49:AO$70)+SUM(AQ$49:AQ$70)</f>
        <v>199366.8</v>
      </c>
      <c r="I134" s="106">
        <f>SUM(AS$49:AS$70)+SUM(AU$49:AU$70)+SUM(AW$49:AW$70)+SUM(AY$49:AY$70)</f>
        <v>169958.39999999999</v>
      </c>
      <c r="J134" s="106">
        <f>SUM(BA$49:BA$70)+SUM(BC$49:BC$70)+SUM(BE$49:BE$70)+SUM(BG$49:BG$70)</f>
        <v>172286.4</v>
      </c>
      <c r="K134" s="106">
        <f>SUM(BI$49:BI$70)+SUM(BK$49:BK$70)+SUM(BM$49:BM$70)+SUM(BO$49:BO$70)</f>
        <v>200954.40000000002</v>
      </c>
      <c r="L134" s="106">
        <f>SUM(BQ$49:BQ$70)+SUM(BS$49:BS$70)+SUM(BU$49:BU$70)+SUM(BW$49:BW$70)</f>
        <v>161770.79999999999</v>
      </c>
      <c r="M134" s="106">
        <f>SUM(BY$49:BY$70)+SUM(CA$49:CA$70)+SUM(CC$49:CC$70)+SUM(CE$49:CE$70)</f>
        <v>172339.20000000001</v>
      </c>
      <c r="N134" s="106">
        <f>SUM(CG$49:CG$70)+SUM(CI$49:CI$70)+SUM(CK$49:CK$70)+SUM(CM$49:CM$70)</f>
        <v>187509.59999999998</v>
      </c>
      <c r="O134" s="106">
        <f>SUM(CO$49:CO$70)+SUM(CQ$49:CQ$70)+SUM(CS$49:CS$70)+SUM(CU$49:CU$70)</f>
        <v>150898.79999999999</v>
      </c>
    </row>
    <row r="135" spans="2:15">
      <c r="C135" s="105" t="s">
        <v>130</v>
      </c>
      <c r="D135" s="106">
        <f>SUM(E$71:E$86)+SUM(G$71:G$86)+SUM(I$71:I$86)+SUM(K$71:K$86)</f>
        <v>360619.9820692183</v>
      </c>
      <c r="E135" s="106">
        <f>SUM(M$71:M$86)+SUM(O$71:O$86)+SUM(Q$71:Q$86)+SUM(S$71:S$86)</f>
        <v>591301.19999999995</v>
      </c>
      <c r="F135" s="106">
        <f>SUM(U$71:U$86)+SUM(W$71:W$86)+SUM(Y$71:Y$86)+SUM(AA$71:AA$86)</f>
        <v>599258.39999999991</v>
      </c>
      <c r="G135" s="106">
        <f>SUM(AC$71:AC$86)+SUM(AE$71:AE$86)+SUM(AG$71:AG$86)+SUM(AI$71:AI$86)</f>
        <v>604786.80000000005</v>
      </c>
      <c r="H135" s="106">
        <f>SUM(AK$71:AK$86)+SUM(AM$71:AM$86)+SUM(AO$71:AO$86)+SUM(AQ$71:AQ$86)</f>
        <v>460858.79999999993</v>
      </c>
      <c r="I135" s="106">
        <f>SUM(AS$71:AS$86)+SUM(AU$71:AU$86)+SUM(AW$71:AW$86)+SUM(AY$71:AY$86)</f>
        <v>570960</v>
      </c>
      <c r="J135" s="106">
        <f>SUM(BA$71:BA$86)+SUM(BC$71:BC$86)+SUM(BE$71:BE$86)+SUM(BG$71:BG$86)</f>
        <v>563691.59999999986</v>
      </c>
      <c r="K135" s="106">
        <f>SUM(BI$71:BI$86)+SUM(BK$71:BK$86)+SUM(BM$71:BM$86)+SUM(BO$71:BO$86)</f>
        <v>548316</v>
      </c>
      <c r="L135" s="106">
        <f>SUM(BQ$71:BQ$86)+SUM(BS$71:BS$86)+SUM(BU$71:BU$86)+SUM(BW$71:BW$86)</f>
        <v>677758.79999999993</v>
      </c>
      <c r="M135" s="106">
        <f>SUM(BY$71:BY$86)+SUM(CA$71:CA$86)+SUM(CC$71:CC$86)+SUM(CE$71:CE$86)</f>
        <v>590504.4</v>
      </c>
      <c r="N135" s="106">
        <f>SUM(CG$71:CG$86)+SUM(CI$71:CI$86)+SUM(CK$71:CK$86)+SUM(CM$71:CM$86)</f>
        <v>645619.19999999995</v>
      </c>
      <c r="O135" s="106">
        <f>SUM(CO$71:CO$86)+SUM(CQ$71:CQ$86)+SUM(CS$71:CS$86)+SUM(CU$71:CU$86)</f>
        <v>719714.39999999991</v>
      </c>
    </row>
    <row r="136" spans="2:15">
      <c r="C136" s="105" t="s">
        <v>131</v>
      </c>
      <c r="D136" s="106">
        <f>SUM(E$87:E$94)+SUM(G$87:G$94)+SUM(I$87:I$94)+SUM(K$87:K$94)</f>
        <v>582601.99399738945</v>
      </c>
      <c r="E136" s="106">
        <f>SUM(M$87:M$94)+SUM(O$87:O$94)+SUM(Q$87:Q$94)+SUM(S$87:S$94)</f>
        <v>945714</v>
      </c>
      <c r="F136" s="106">
        <f>SUM(U$87:U$94)+SUM(W$87:W$94)+SUM(Y$87:Y$94)+SUM(AA$87:AA$94)</f>
        <v>1047567.5999999999</v>
      </c>
      <c r="G136" s="106">
        <f>SUM(AC$87:AC$94)+SUM(AE$87:AE$94)+SUM(AG$87:AG$94)+SUM(AI$87:AI$94)</f>
        <v>801327.59999999986</v>
      </c>
      <c r="H136" s="106">
        <f>SUM(AK$87:AK$94)+SUM(AM$87:AM$94)+SUM(AO$87:AO$94)+SUM(AQ$87:AQ$94)</f>
        <v>911190</v>
      </c>
      <c r="I136" s="106">
        <f>SUM(AS$87:AS$94)+SUM(AU$87:AU$94)+SUM(AW$87:AW$94)+SUM(AY$87:AY$94)</f>
        <v>999752.4</v>
      </c>
      <c r="J136" s="106">
        <f>SUM(BA$87:BA$94)+SUM(BC$87:BC$94)+SUM(BE$87:BE$94)+SUM(BG$87:BG$94)</f>
        <v>1026243.6</v>
      </c>
      <c r="K136" s="106">
        <f>SUM(BI$87:BI$94)+SUM(BK$87:BK$94)+SUM(BM$87:BM$94)+SUM(BO$87:BO$94)</f>
        <v>989230.79999999993</v>
      </c>
      <c r="L136" s="106">
        <f>SUM(BQ$87:BQ$94)+SUM(BS$87:BS$94)+SUM(BU$87:BU$94)+SUM(BW$87:BW$94)</f>
        <v>1096249.2</v>
      </c>
      <c r="M136" s="106">
        <f>SUM(BY$87:BY$94)+SUM(CA$87:CA$94)+SUM(CC$87:CC$94)+SUM(CE$87:CE$94)</f>
        <v>1052395.2000000002</v>
      </c>
      <c r="N136" s="106">
        <f>SUM(CG$87:CG$94)+SUM(CI$87:CI$94)+SUM(CK$87:CK$94)+SUM(CM$87:CM$94)</f>
        <v>1081446</v>
      </c>
      <c r="O136" s="106">
        <f>SUM(CO$87:CO$94)+SUM(CQ$87:CQ$94)+SUM(CS$87:CS$94)+SUM(CU$87:CU$94)</f>
        <v>1105257.6000000001</v>
      </c>
    </row>
    <row r="137" spans="2:15">
      <c r="C137" s="105" t="s">
        <v>132</v>
      </c>
      <c r="D137" s="106">
        <f>SUM(E$95:E$105)+SUM(G$95:G$105)+SUM(I$95:I$105)+SUM(K$95:K$105)</f>
        <v>803205.07000473875</v>
      </c>
      <c r="E137" s="106">
        <f>SUM(M$95:M$105)+SUM(O$95:O$105)+SUM(Q$95:Q$105)+SUM(S$95:S$105)</f>
        <v>1115323.2</v>
      </c>
      <c r="F137" s="106">
        <f>SUM(U$95:U$105)+SUM(W$95:W$105)+SUM(Y$95:Y$105)+SUM(AA$95:AA$105)</f>
        <v>1035249.6</v>
      </c>
      <c r="G137" s="106">
        <f>SUM(AC$95:AC$105)+SUM(AE$95:AE$105)+SUM(AG$95:AG$105)+SUM(AI$95:AI$105)</f>
        <v>1348430.4000000001</v>
      </c>
      <c r="H137" s="106">
        <f>SUM(AK$95:AK$105)+SUM(AM$95:AM$105)+SUM(AO$95:AO$105)+SUM(AQ$95:AQ$105)</f>
        <v>1279338</v>
      </c>
      <c r="I137" s="106">
        <f>SUM(AS$95:AS$105)+SUM(AU$95:AU$105)+SUM(AW$95:AW$105)+SUM(AY$95:AY$105)</f>
        <v>1411838.4</v>
      </c>
      <c r="J137" s="106">
        <f>SUM(BA$95:BA$105)+SUM(BC$95:BC$105)+SUM(BE$95:BE$105)+SUM(BG$95:BG$105)</f>
        <v>1236984</v>
      </c>
      <c r="K137" s="106">
        <f>SUM(BI$95:BI$105)+SUM(BK$95:BK$105)+SUM(BM$95:BM$105)+SUM(BO$95:BO$105)</f>
        <v>1179355.2</v>
      </c>
      <c r="L137" s="106">
        <f>SUM(BQ$95:BQ$105)+SUM(BS$95:BS$105)+SUM(BU$95:BU$105)+SUM(BW$95:BW$105)</f>
        <v>1192491.5999999999</v>
      </c>
      <c r="M137" s="106">
        <f>SUM(BY$95:BY$105)+SUM(CA$95:CA$105)+SUM(CC$95:CC$105)+SUM(CE$95:CE$105)</f>
        <v>1293457.2</v>
      </c>
      <c r="N137" s="106">
        <f>SUM(CG$95:CG$105)+SUM(CI$95:CI$105)+SUM(CK$95:CK$105)+SUM(CM$95:CM$105)</f>
        <v>1273401.6000000001</v>
      </c>
      <c r="O137" s="106">
        <f>SUM(CO$95:CO$105)+SUM(CQ$95:CQ$105)+SUM(CS$95:CS$105)+SUM(CU$95:CU$105)</f>
        <v>1369923.5999999999</v>
      </c>
    </row>
    <row r="138" spans="2:15">
      <c r="C138" s="105" t="s">
        <v>278</v>
      </c>
      <c r="D138" s="100">
        <f t="shared" ref="D138:O138" si="2">SUM(D$131:D$137)</f>
        <v>5058236.5213221861</v>
      </c>
      <c r="E138" s="100">
        <f t="shared" si="2"/>
        <v>5712027.6000000006</v>
      </c>
      <c r="F138" s="100">
        <f t="shared" si="2"/>
        <v>3607228.8</v>
      </c>
      <c r="G138" s="100">
        <f t="shared" si="2"/>
        <v>2934277.2</v>
      </c>
      <c r="H138" s="100">
        <f t="shared" si="2"/>
        <v>2850753.5999999996</v>
      </c>
      <c r="I138" s="100">
        <f t="shared" si="2"/>
        <v>3152509.2</v>
      </c>
      <c r="J138" s="100">
        <f t="shared" si="2"/>
        <v>2999205.5999999996</v>
      </c>
      <c r="K138" s="100">
        <f t="shared" si="2"/>
        <v>2917856.4</v>
      </c>
      <c r="L138" s="100">
        <f t="shared" si="2"/>
        <v>3128270.3999999994</v>
      </c>
      <c r="M138" s="100">
        <f t="shared" si="2"/>
        <v>3108696</v>
      </c>
      <c r="N138" s="100">
        <f t="shared" si="2"/>
        <v>3187976.4</v>
      </c>
      <c r="O138" s="100">
        <f t="shared" si="2"/>
        <v>3345794.4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282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0</v>
      </c>
      <c r="E6" s="100">
        <v>0</v>
      </c>
      <c r="F6" s="100">
        <v>0.60464645019920316</v>
      </c>
      <c r="G6" s="100">
        <v>349.72750679521909</v>
      </c>
      <c r="H6" s="100">
        <v>1.7474774451046093</v>
      </c>
      <c r="I6" s="100">
        <v>1010.740954248506</v>
      </c>
      <c r="J6" s="100">
        <v>10</v>
      </c>
      <c r="K6" s="100">
        <v>5784</v>
      </c>
      <c r="L6" s="100">
        <v>17</v>
      </c>
      <c r="M6" s="100">
        <v>9832.7999999999993</v>
      </c>
      <c r="N6" s="100">
        <v>14</v>
      </c>
      <c r="O6" s="100">
        <v>8097.5999999999995</v>
      </c>
      <c r="P6" s="100">
        <v>15</v>
      </c>
      <c r="Q6" s="100">
        <v>8676</v>
      </c>
      <c r="R6" s="100">
        <v>16</v>
      </c>
      <c r="S6" s="100">
        <v>9254.4</v>
      </c>
      <c r="T6" s="100">
        <v>5.1595267856994216</v>
      </c>
      <c r="U6" s="100">
        <v>2984.2702928485455</v>
      </c>
      <c r="V6" s="100">
        <v>12</v>
      </c>
      <c r="W6" s="100">
        <v>6940.7999999999993</v>
      </c>
      <c r="X6" s="100">
        <v>11.932263727658315</v>
      </c>
      <c r="Y6" s="100">
        <v>6901.6213400775687</v>
      </c>
      <c r="Z6" s="100">
        <v>13.905178682833842</v>
      </c>
      <c r="AA6" s="100">
        <v>8042.7553501510938</v>
      </c>
      <c r="AB6" s="100">
        <v>19</v>
      </c>
      <c r="AC6" s="100">
        <v>10989.6</v>
      </c>
      <c r="AD6" s="100">
        <v>4.6148030389841299</v>
      </c>
      <c r="AE6" s="100">
        <v>2669.2020777484208</v>
      </c>
      <c r="AF6" s="100">
        <v>13</v>
      </c>
      <c r="AG6" s="100">
        <v>7519.2</v>
      </c>
      <c r="AH6" s="100">
        <v>20</v>
      </c>
      <c r="AI6" s="100">
        <v>11568</v>
      </c>
      <c r="AJ6" s="100">
        <v>10</v>
      </c>
      <c r="AK6" s="100">
        <v>5784</v>
      </c>
      <c r="AL6" s="100">
        <v>1.2865459890956767</v>
      </c>
      <c r="AM6" s="100">
        <v>744.13820009293943</v>
      </c>
      <c r="AN6" s="100">
        <v>14.83041638739183</v>
      </c>
      <c r="AO6" s="100">
        <v>8577.912838467435</v>
      </c>
      <c r="AP6" s="100">
        <v>9.3379279038118117</v>
      </c>
      <c r="AQ6" s="100">
        <v>5401.0574995647521</v>
      </c>
      <c r="AR6" s="100">
        <v>19</v>
      </c>
      <c r="AS6" s="100">
        <v>10989.6</v>
      </c>
      <c r="AT6" s="100">
        <v>8.5265569942056647</v>
      </c>
      <c r="AU6" s="100">
        <v>4931.760565448556</v>
      </c>
      <c r="AV6" s="100">
        <v>12.616146705083985</v>
      </c>
      <c r="AW6" s="100">
        <v>7297.1792542205767</v>
      </c>
      <c r="AX6" s="100">
        <v>17</v>
      </c>
      <c r="AY6" s="100">
        <v>9832.7999999999993</v>
      </c>
      <c r="AZ6" s="100">
        <v>22</v>
      </c>
      <c r="BA6" s="100">
        <v>12724.8</v>
      </c>
      <c r="BB6" s="100">
        <v>11.867798013721291</v>
      </c>
      <c r="BC6" s="100">
        <v>6864.334371136395</v>
      </c>
      <c r="BD6" s="100">
        <v>12.382443763200117</v>
      </c>
      <c r="BE6" s="100">
        <v>7162.0054726349472</v>
      </c>
      <c r="BF6" s="100">
        <v>17.538557708605076</v>
      </c>
      <c r="BG6" s="100">
        <v>10144.301778657176</v>
      </c>
      <c r="BH6" s="100">
        <v>15.228020400517108</v>
      </c>
      <c r="BI6" s="100">
        <v>8807.8869996590947</v>
      </c>
      <c r="BJ6" s="100">
        <v>11.226172365215055</v>
      </c>
      <c r="BK6" s="100">
        <v>6493.2180960403875</v>
      </c>
      <c r="BL6" s="100">
        <v>14.484515130322773</v>
      </c>
      <c r="BM6" s="100">
        <v>8377.8435513786917</v>
      </c>
      <c r="BN6" s="100">
        <v>1.817253007976311</v>
      </c>
      <c r="BO6" s="100">
        <v>1051.0991398134981</v>
      </c>
      <c r="BP6" s="100">
        <v>14.59532963022159</v>
      </c>
      <c r="BQ6" s="100">
        <v>8441.938658120167</v>
      </c>
      <c r="BR6" s="100">
        <v>12.246009272590637</v>
      </c>
      <c r="BS6" s="100">
        <v>7083.0917632664241</v>
      </c>
      <c r="BT6" s="100">
        <v>2.2776438542039412</v>
      </c>
      <c r="BU6" s="100">
        <v>1317.3892052715596</v>
      </c>
      <c r="BV6" s="100">
        <v>14</v>
      </c>
      <c r="BW6" s="100">
        <v>8097.5999999999995</v>
      </c>
      <c r="BX6" s="100">
        <v>13</v>
      </c>
      <c r="BY6" s="100">
        <v>7519.2</v>
      </c>
      <c r="BZ6" s="100">
        <v>4.3672136708105187</v>
      </c>
      <c r="CA6" s="100">
        <v>2525.9963871968039</v>
      </c>
      <c r="CB6" s="100">
        <v>23</v>
      </c>
      <c r="CC6" s="100">
        <v>13303.199999999999</v>
      </c>
      <c r="CD6" s="100">
        <v>16</v>
      </c>
      <c r="CE6" s="100">
        <v>9254.4</v>
      </c>
      <c r="CF6" s="100">
        <v>21.909022429744613</v>
      </c>
      <c r="CG6" s="100">
        <v>12672.178573364285</v>
      </c>
      <c r="CH6" s="100">
        <v>13</v>
      </c>
      <c r="CI6" s="100">
        <v>7519.2</v>
      </c>
      <c r="CJ6" s="100">
        <v>18.483938340072733</v>
      </c>
      <c r="CK6" s="100">
        <v>10691.109935898068</v>
      </c>
      <c r="CL6" s="100">
        <v>0.71671549834671366</v>
      </c>
      <c r="CM6" s="100">
        <v>414.54824424373919</v>
      </c>
      <c r="CN6" s="100">
        <v>25</v>
      </c>
      <c r="CO6" s="100">
        <v>14460</v>
      </c>
      <c r="CP6" s="100">
        <v>9.0119396081874594</v>
      </c>
      <c r="CQ6" s="100">
        <v>5212.5058693756264</v>
      </c>
      <c r="CR6" s="100">
        <v>17.27617208127845</v>
      </c>
      <c r="CS6" s="100">
        <v>9992.5379318114556</v>
      </c>
      <c r="CT6" s="100">
        <v>6.0426906179991988</v>
      </c>
      <c r="CU6" s="100">
        <v>3495.0922534507363</v>
      </c>
    </row>
    <row r="7" spans="1:99">
      <c r="C7" s="99" t="s">
        <v>173</v>
      </c>
      <c r="D7" s="100">
        <v>0</v>
      </c>
      <c r="E7" s="100">
        <v>0</v>
      </c>
      <c r="F7" s="100">
        <v>0.60464645019920316</v>
      </c>
      <c r="G7" s="100">
        <v>476.70326133705174</v>
      </c>
      <c r="H7" s="100">
        <v>1.8445595253881988</v>
      </c>
      <c r="I7" s="100">
        <v>1454.2507298160558</v>
      </c>
      <c r="J7" s="100">
        <v>10</v>
      </c>
      <c r="K7" s="100">
        <v>7884</v>
      </c>
      <c r="L7" s="100">
        <v>16</v>
      </c>
      <c r="M7" s="100">
        <v>12614.4</v>
      </c>
      <c r="N7" s="100">
        <v>13</v>
      </c>
      <c r="O7" s="100">
        <v>10249.199999999999</v>
      </c>
      <c r="P7" s="100">
        <v>15</v>
      </c>
      <c r="Q7" s="100">
        <v>11826</v>
      </c>
      <c r="R7" s="100">
        <v>15</v>
      </c>
      <c r="S7" s="100">
        <v>11826</v>
      </c>
      <c r="T7" s="100">
        <v>5.1595267856994216</v>
      </c>
      <c r="U7" s="100">
        <v>4067.7709178454238</v>
      </c>
      <c r="V7" s="100">
        <v>14</v>
      </c>
      <c r="W7" s="100">
        <v>11037.6</v>
      </c>
      <c r="X7" s="100">
        <v>13.125490100424148</v>
      </c>
      <c r="Y7" s="100">
        <v>10348.136395174399</v>
      </c>
      <c r="Z7" s="100">
        <v>13.173327173211007</v>
      </c>
      <c r="AA7" s="100">
        <v>10385.851143359558</v>
      </c>
      <c r="AB7" s="100">
        <v>18</v>
      </c>
      <c r="AC7" s="100">
        <v>14191.199999999999</v>
      </c>
      <c r="AD7" s="100">
        <v>4.8711809855943606</v>
      </c>
      <c r="AE7" s="100">
        <v>3840.4390890425939</v>
      </c>
      <c r="AF7" s="100">
        <v>14</v>
      </c>
      <c r="AG7" s="100">
        <v>11037.6</v>
      </c>
      <c r="AH7" s="100">
        <v>20</v>
      </c>
      <c r="AI7" s="100">
        <v>15768</v>
      </c>
      <c r="AJ7" s="100">
        <v>11</v>
      </c>
      <c r="AK7" s="100">
        <v>8672.4</v>
      </c>
      <c r="AL7" s="100">
        <v>1.4580854543084338</v>
      </c>
      <c r="AM7" s="100">
        <v>1149.5545721767692</v>
      </c>
      <c r="AN7" s="100">
        <v>13.26931992556111</v>
      </c>
      <c r="AO7" s="100">
        <v>10461.531829312378</v>
      </c>
      <c r="AP7" s="100">
        <v>10.89424922111378</v>
      </c>
      <c r="AQ7" s="100">
        <v>8589.0260859261034</v>
      </c>
      <c r="AR7" s="100">
        <v>19</v>
      </c>
      <c r="AS7" s="100">
        <v>14979.6</v>
      </c>
      <c r="AT7" s="100">
        <v>10.321621624564752</v>
      </c>
      <c r="AU7" s="100">
        <v>8137.5664888068504</v>
      </c>
      <c r="AV7" s="100">
        <v>14.842525535392921</v>
      </c>
      <c r="AW7" s="100">
        <v>11701.84713210378</v>
      </c>
      <c r="AX7" s="100">
        <v>14</v>
      </c>
      <c r="AY7" s="100">
        <v>11037.6</v>
      </c>
      <c r="AZ7" s="100">
        <v>20</v>
      </c>
      <c r="BA7" s="100">
        <v>15768</v>
      </c>
      <c r="BB7" s="100">
        <v>12.658984547969377</v>
      </c>
      <c r="BC7" s="100">
        <v>9980.3434176190567</v>
      </c>
      <c r="BD7" s="100">
        <v>13.266904032000124</v>
      </c>
      <c r="BE7" s="100">
        <v>10459.627138828897</v>
      </c>
      <c r="BF7" s="100">
        <v>18.335764877178029</v>
      </c>
      <c r="BG7" s="100">
        <v>14455.917029167158</v>
      </c>
      <c r="BH7" s="100">
        <v>12.943817340439542</v>
      </c>
      <c r="BI7" s="100">
        <v>10204.905591202534</v>
      </c>
      <c r="BJ7" s="100">
        <v>10.290658001447134</v>
      </c>
      <c r="BK7" s="100">
        <v>8113.1547683409208</v>
      </c>
      <c r="BL7" s="100">
        <v>15.389797325967947</v>
      </c>
      <c r="BM7" s="100">
        <v>12133.31621179313</v>
      </c>
      <c r="BN7" s="100">
        <v>1.4538024063810489</v>
      </c>
      <c r="BO7" s="100">
        <v>1146.1778171908188</v>
      </c>
      <c r="BP7" s="100">
        <v>16.585601852524533</v>
      </c>
      <c r="BQ7" s="100">
        <v>13076.088500530341</v>
      </c>
      <c r="BR7" s="100">
        <v>12.246009272590637</v>
      </c>
      <c r="BS7" s="100">
        <v>9654.7537105104584</v>
      </c>
      <c r="BT7" s="100">
        <v>2.2776438542039412</v>
      </c>
      <c r="BU7" s="100">
        <v>1795.6944146543872</v>
      </c>
      <c r="BV7" s="100">
        <v>12</v>
      </c>
      <c r="BW7" s="100">
        <v>9460.7999999999993</v>
      </c>
      <c r="BX7" s="100">
        <v>15</v>
      </c>
      <c r="BY7" s="100">
        <v>11826</v>
      </c>
      <c r="BZ7" s="100">
        <v>4.0312741576712474</v>
      </c>
      <c r="CA7" s="100">
        <v>3178.2565459080115</v>
      </c>
      <c r="CB7" s="100">
        <v>22</v>
      </c>
      <c r="CC7" s="100">
        <v>17344.8</v>
      </c>
      <c r="CD7" s="100">
        <v>17</v>
      </c>
      <c r="CE7" s="100">
        <v>13402.8</v>
      </c>
      <c r="CF7" s="100">
        <v>20.156300635365046</v>
      </c>
      <c r="CG7" s="100">
        <v>15891.227420921801</v>
      </c>
      <c r="CH7" s="100">
        <v>12</v>
      </c>
      <c r="CI7" s="100">
        <v>9460.7999999999993</v>
      </c>
      <c r="CJ7" s="100">
        <v>16.876639353979453</v>
      </c>
      <c r="CK7" s="100">
        <v>13305.5424666774</v>
      </c>
      <c r="CL7" s="100">
        <v>0.71671549834671366</v>
      </c>
      <c r="CM7" s="100">
        <v>565.05849889654905</v>
      </c>
      <c r="CN7" s="100">
        <v>23</v>
      </c>
      <c r="CO7" s="100">
        <v>18133.2</v>
      </c>
      <c r="CP7" s="100">
        <v>8.6364421245129837</v>
      </c>
      <c r="CQ7" s="100">
        <v>6808.9709709660365</v>
      </c>
      <c r="CR7" s="100">
        <v>17.27617208127845</v>
      </c>
      <c r="CS7" s="100">
        <v>13620.53406887993</v>
      </c>
      <c r="CT7" s="100">
        <v>6.7535953965873405</v>
      </c>
      <c r="CU7" s="100">
        <v>5324.5346106694587</v>
      </c>
    </row>
    <row r="8" spans="1:99">
      <c r="C8" s="99" t="s">
        <v>174</v>
      </c>
      <c r="D8" s="100">
        <v>0</v>
      </c>
      <c r="E8" s="100">
        <v>0</v>
      </c>
      <c r="F8" s="100">
        <v>0.56907901195219124</v>
      </c>
      <c r="G8" s="100">
        <v>176.1868621003984</v>
      </c>
      <c r="H8" s="100">
        <v>1.6503953648210201</v>
      </c>
      <c r="I8" s="100">
        <v>510.96240494858779</v>
      </c>
      <c r="J8" s="100">
        <v>12</v>
      </c>
      <c r="K8" s="100">
        <v>3715.2</v>
      </c>
      <c r="L8" s="100">
        <v>18</v>
      </c>
      <c r="M8" s="100">
        <v>5572.7999999999993</v>
      </c>
      <c r="N8" s="100">
        <v>15</v>
      </c>
      <c r="O8" s="100">
        <v>4643.9999999999991</v>
      </c>
      <c r="P8" s="100">
        <v>16</v>
      </c>
      <c r="Q8" s="100">
        <v>4953.5999999999995</v>
      </c>
      <c r="R8" s="100">
        <v>14</v>
      </c>
      <c r="S8" s="100">
        <v>4334.3999999999996</v>
      </c>
      <c r="T8" s="100">
        <v>5.1595267856994216</v>
      </c>
      <c r="U8" s="100">
        <v>1597.3894928525408</v>
      </c>
      <c r="V8" s="100">
        <v>15</v>
      </c>
      <c r="W8" s="100">
        <v>4643.9999999999991</v>
      </c>
      <c r="X8" s="100">
        <v>11.335650541275401</v>
      </c>
      <c r="Y8" s="100">
        <v>3509.5174075788636</v>
      </c>
      <c r="Z8" s="100">
        <v>13.173327173211007</v>
      </c>
      <c r="AA8" s="100">
        <v>4078.4620928261274</v>
      </c>
      <c r="AB8" s="100">
        <v>17</v>
      </c>
      <c r="AC8" s="100">
        <v>5263.2</v>
      </c>
      <c r="AD8" s="100">
        <v>4.6148030389841299</v>
      </c>
      <c r="AE8" s="100">
        <v>1428.7430208694864</v>
      </c>
      <c r="AF8" s="100">
        <v>14</v>
      </c>
      <c r="AG8" s="100">
        <v>4334.3999999999996</v>
      </c>
      <c r="AH8" s="100">
        <v>22</v>
      </c>
      <c r="AI8" s="100">
        <v>6811.1999999999989</v>
      </c>
      <c r="AJ8" s="100">
        <v>11</v>
      </c>
      <c r="AK8" s="100">
        <v>3405.5999999999995</v>
      </c>
      <c r="AL8" s="100">
        <v>1.2865459890956767</v>
      </c>
      <c r="AM8" s="100">
        <v>398.31463822402145</v>
      </c>
      <c r="AN8" s="100">
        <v>14.049868156476471</v>
      </c>
      <c r="AO8" s="100">
        <v>4349.8391812451146</v>
      </c>
      <c r="AP8" s="100">
        <v>9.3379279038118117</v>
      </c>
      <c r="AQ8" s="100">
        <v>2891.0224790201364</v>
      </c>
      <c r="AR8" s="100">
        <v>20</v>
      </c>
      <c r="AS8" s="100">
        <v>6191.9999999999991</v>
      </c>
      <c r="AT8" s="100">
        <v>8.9753231517954362</v>
      </c>
      <c r="AU8" s="100">
        <v>2778.7600477958667</v>
      </c>
      <c r="AV8" s="100">
        <v>14.100399258623275</v>
      </c>
      <c r="AW8" s="100">
        <v>4365.4836104697652</v>
      </c>
      <c r="AX8" s="100">
        <v>17</v>
      </c>
      <c r="AY8" s="100">
        <v>5263.2</v>
      </c>
      <c r="AZ8" s="100">
        <v>19</v>
      </c>
      <c r="BA8" s="100">
        <v>5882.4</v>
      </c>
      <c r="BB8" s="100">
        <v>14.24135761646555</v>
      </c>
      <c r="BC8" s="100">
        <v>4409.1243180577339</v>
      </c>
      <c r="BD8" s="100">
        <v>15.035824569600141</v>
      </c>
      <c r="BE8" s="100">
        <v>4655.0912867482029</v>
      </c>
      <c r="BF8" s="100">
        <v>19.132972045750989</v>
      </c>
      <c r="BG8" s="100">
        <v>5923.5681453645057</v>
      </c>
      <c r="BH8" s="100">
        <v>13.705218360465397</v>
      </c>
      <c r="BI8" s="100">
        <v>4243.1356044000859</v>
      </c>
      <c r="BJ8" s="100">
        <v>12.161686728982977</v>
      </c>
      <c r="BK8" s="100">
        <v>3765.2582112931291</v>
      </c>
      <c r="BL8" s="100">
        <v>13.5792329346776</v>
      </c>
      <c r="BM8" s="100">
        <v>4204.1305165761851</v>
      </c>
      <c r="BN8" s="100">
        <v>1.6355277071786798</v>
      </c>
      <c r="BO8" s="100">
        <v>506.35937814251923</v>
      </c>
      <c r="BP8" s="100">
        <v>14.59532963022159</v>
      </c>
      <c r="BQ8" s="100">
        <v>4518.7140535166036</v>
      </c>
      <c r="BR8" s="100">
        <v>14.130010699143043</v>
      </c>
      <c r="BS8" s="100">
        <v>4374.6513124546855</v>
      </c>
      <c r="BT8" s="100">
        <v>2.4116229044512321</v>
      </c>
      <c r="BU8" s="100">
        <v>746.63845121810141</v>
      </c>
      <c r="BV8" s="100">
        <v>13</v>
      </c>
      <c r="BW8" s="100">
        <v>4024.7999999999997</v>
      </c>
      <c r="BX8" s="100">
        <v>15</v>
      </c>
      <c r="BY8" s="100">
        <v>4643.9999999999991</v>
      </c>
      <c r="BZ8" s="100">
        <v>4.0312741576712474</v>
      </c>
      <c r="CA8" s="100">
        <v>1248.0824792150181</v>
      </c>
      <c r="CB8" s="100">
        <v>22</v>
      </c>
      <c r="CC8" s="100">
        <v>6811.1999999999989</v>
      </c>
      <c r="CD8" s="100">
        <v>16</v>
      </c>
      <c r="CE8" s="100">
        <v>4953.5999999999995</v>
      </c>
      <c r="CF8" s="100">
        <v>21.03266153255483</v>
      </c>
      <c r="CG8" s="100">
        <v>6511.7120104789747</v>
      </c>
      <c r="CH8" s="100">
        <v>13</v>
      </c>
      <c r="CI8" s="100">
        <v>4024.7999999999997</v>
      </c>
      <c r="CJ8" s="100">
        <v>16.876639353979453</v>
      </c>
      <c r="CK8" s="100">
        <v>5225.0075439920383</v>
      </c>
      <c r="CL8" s="100">
        <v>0.71671549834671366</v>
      </c>
      <c r="CM8" s="100">
        <v>221.89511828814253</v>
      </c>
      <c r="CN8" s="100">
        <v>24</v>
      </c>
      <c r="CO8" s="100">
        <v>7430.4</v>
      </c>
      <c r="CP8" s="100">
        <v>8.6364421245129837</v>
      </c>
      <c r="CQ8" s="100">
        <v>2673.8424817492196</v>
      </c>
      <c r="CR8" s="100">
        <v>20.731406497534138</v>
      </c>
      <c r="CS8" s="100">
        <v>6418.4434516365682</v>
      </c>
      <c r="CT8" s="100">
        <v>6.7535953965873405</v>
      </c>
      <c r="CU8" s="100">
        <v>2090.9131347834405</v>
      </c>
    </row>
    <row r="9" spans="1:99">
      <c r="C9" s="99" t="s">
        <v>175</v>
      </c>
      <c r="D9" s="100">
        <v>0</v>
      </c>
      <c r="E9" s="100">
        <v>0</v>
      </c>
      <c r="F9" s="100">
        <v>0.53351157370517932</v>
      </c>
      <c r="G9" s="100">
        <v>374.52512474103588</v>
      </c>
      <c r="H9" s="100">
        <v>1.8445595253881988</v>
      </c>
      <c r="I9" s="100">
        <v>1294.8807868225156</v>
      </c>
      <c r="J9" s="100">
        <v>10</v>
      </c>
      <c r="K9" s="100">
        <v>7020</v>
      </c>
      <c r="L9" s="100">
        <v>17</v>
      </c>
      <c r="M9" s="100">
        <v>11934</v>
      </c>
      <c r="N9" s="100">
        <v>15</v>
      </c>
      <c r="O9" s="100">
        <v>10530</v>
      </c>
      <c r="P9" s="100">
        <v>15</v>
      </c>
      <c r="Q9" s="100">
        <v>10530</v>
      </c>
      <c r="R9" s="100">
        <v>15</v>
      </c>
      <c r="S9" s="100">
        <v>10530</v>
      </c>
      <c r="T9" s="100">
        <v>5.1595267856994216</v>
      </c>
      <c r="U9" s="100">
        <v>3621.9878035609941</v>
      </c>
      <c r="V9" s="100">
        <v>13</v>
      </c>
      <c r="W9" s="100">
        <v>9126</v>
      </c>
      <c r="X9" s="100">
        <v>13.125490100424148</v>
      </c>
      <c r="Y9" s="100">
        <v>9214.0940504977516</v>
      </c>
      <c r="Z9" s="100">
        <v>14.637030192456674</v>
      </c>
      <c r="AA9" s="100">
        <v>10275.195195104585</v>
      </c>
      <c r="AB9" s="100">
        <v>17</v>
      </c>
      <c r="AC9" s="100">
        <v>11934</v>
      </c>
      <c r="AD9" s="100">
        <v>5.1275589322045896</v>
      </c>
      <c r="AE9" s="100">
        <v>3599.5463704076219</v>
      </c>
      <c r="AF9" s="100">
        <v>13</v>
      </c>
      <c r="AG9" s="100">
        <v>9126</v>
      </c>
      <c r="AH9" s="100">
        <v>19</v>
      </c>
      <c r="AI9" s="100">
        <v>13338</v>
      </c>
      <c r="AJ9" s="100">
        <v>11</v>
      </c>
      <c r="AK9" s="100">
        <v>7722</v>
      </c>
      <c r="AL9" s="100">
        <v>1.2865459890956767</v>
      </c>
      <c r="AM9" s="100">
        <v>903.15528434516511</v>
      </c>
      <c r="AN9" s="100">
        <v>14.049868156476471</v>
      </c>
      <c r="AO9" s="100">
        <v>9863.0074458464824</v>
      </c>
      <c r="AP9" s="100">
        <v>10.116088562462796</v>
      </c>
      <c r="AQ9" s="100">
        <v>7101.4941708488823</v>
      </c>
      <c r="AR9" s="100">
        <v>17</v>
      </c>
      <c r="AS9" s="100">
        <v>11934</v>
      </c>
      <c r="AT9" s="100">
        <v>8.5265569942056647</v>
      </c>
      <c r="AU9" s="100">
        <v>5985.643009932377</v>
      </c>
      <c r="AV9" s="100">
        <v>12.616146705083985</v>
      </c>
      <c r="AW9" s="100">
        <v>8856.534986968958</v>
      </c>
      <c r="AX9" s="100">
        <v>16</v>
      </c>
      <c r="AY9" s="100">
        <v>11232</v>
      </c>
      <c r="AZ9" s="100">
        <v>22</v>
      </c>
      <c r="BA9" s="100">
        <v>15444</v>
      </c>
      <c r="BB9" s="100">
        <v>12.658984547969377</v>
      </c>
      <c r="BC9" s="100">
        <v>8886.6071526745018</v>
      </c>
      <c r="BD9" s="100">
        <v>12.382443763200117</v>
      </c>
      <c r="BE9" s="100">
        <v>8692.4755217664824</v>
      </c>
      <c r="BF9" s="100">
        <v>19.132972045750989</v>
      </c>
      <c r="BG9" s="100">
        <v>13431.346376117195</v>
      </c>
      <c r="BH9" s="100">
        <v>13.705218360465397</v>
      </c>
      <c r="BI9" s="100">
        <v>9621.0632890467077</v>
      </c>
      <c r="BJ9" s="100">
        <v>10.290658001447134</v>
      </c>
      <c r="BK9" s="100">
        <v>7224.0419170158884</v>
      </c>
      <c r="BL9" s="100">
        <v>13.5792329346776</v>
      </c>
      <c r="BM9" s="100">
        <v>9532.6215201436753</v>
      </c>
      <c r="BN9" s="100">
        <v>1.5446650567798641</v>
      </c>
      <c r="BO9" s="100">
        <v>1084.3548698594645</v>
      </c>
      <c r="BP9" s="100">
        <v>14.59532963022159</v>
      </c>
      <c r="BQ9" s="100">
        <v>10245.921400415556</v>
      </c>
      <c r="BR9" s="100">
        <v>12.246009272590637</v>
      </c>
      <c r="BS9" s="100">
        <v>8596.6985093586281</v>
      </c>
      <c r="BT9" s="100">
        <v>2.2776438542039412</v>
      </c>
      <c r="BU9" s="100">
        <v>1598.9059856511667</v>
      </c>
      <c r="BV9" s="100">
        <v>13</v>
      </c>
      <c r="BW9" s="100">
        <v>9126</v>
      </c>
      <c r="BX9" s="100">
        <v>14</v>
      </c>
      <c r="BY9" s="100">
        <v>9828</v>
      </c>
      <c r="BZ9" s="100">
        <v>4.0312741576712474</v>
      </c>
      <c r="CA9" s="100">
        <v>2829.9544586852157</v>
      </c>
      <c r="CB9" s="100">
        <v>22</v>
      </c>
      <c r="CC9" s="100">
        <v>15444</v>
      </c>
      <c r="CD9" s="100">
        <v>18</v>
      </c>
      <c r="CE9" s="100">
        <v>12636</v>
      </c>
      <c r="CF9" s="100">
        <v>20.156300635365046</v>
      </c>
      <c r="CG9" s="100">
        <v>14149.723046026262</v>
      </c>
      <c r="CH9" s="100">
        <v>13</v>
      </c>
      <c r="CI9" s="100">
        <v>9126</v>
      </c>
      <c r="CJ9" s="100">
        <v>19.287587833119375</v>
      </c>
      <c r="CK9" s="100">
        <v>13539.8866588498</v>
      </c>
      <c r="CL9" s="100">
        <v>0.74787704175309244</v>
      </c>
      <c r="CM9" s="100">
        <v>525.00968331067088</v>
      </c>
      <c r="CN9" s="100">
        <v>24</v>
      </c>
      <c r="CO9" s="100">
        <v>16848</v>
      </c>
      <c r="CP9" s="100">
        <v>8.2609446408385043</v>
      </c>
      <c r="CQ9" s="100">
        <v>5799.1831378686302</v>
      </c>
      <c r="CR9" s="100">
        <v>19.003789289406292</v>
      </c>
      <c r="CS9" s="100">
        <v>13340.660081163218</v>
      </c>
      <c r="CT9" s="100">
        <v>6.3981430072932692</v>
      </c>
      <c r="CU9" s="100">
        <v>4491.4963911198747</v>
      </c>
    </row>
    <row r="10" spans="1:99">
      <c r="C10" s="99" t="s">
        <v>176</v>
      </c>
      <c r="D10" s="100">
        <v>0</v>
      </c>
      <c r="E10" s="100">
        <v>0</v>
      </c>
      <c r="F10" s="100">
        <v>0.56907901195219124</v>
      </c>
      <c r="G10" s="100">
        <v>310.03424571155375</v>
      </c>
      <c r="H10" s="100">
        <v>1.6503953648210201</v>
      </c>
      <c r="I10" s="100">
        <v>899.1353947544917</v>
      </c>
      <c r="J10" s="100">
        <v>12</v>
      </c>
      <c r="K10" s="100">
        <v>6537.5999999999995</v>
      </c>
      <c r="L10" s="100">
        <v>16</v>
      </c>
      <c r="M10" s="100">
        <v>8716.7999999999993</v>
      </c>
      <c r="N10" s="100">
        <v>13</v>
      </c>
      <c r="O10" s="100">
        <v>7082.4</v>
      </c>
      <c r="P10" s="100">
        <v>14</v>
      </c>
      <c r="Q10" s="100">
        <v>7627.1999999999989</v>
      </c>
      <c r="R10" s="100">
        <v>13</v>
      </c>
      <c r="S10" s="100">
        <v>7082.4</v>
      </c>
      <c r="T10" s="100">
        <v>5.5280644132493801</v>
      </c>
      <c r="U10" s="100">
        <v>3011.689492338262</v>
      </c>
      <c r="V10" s="100">
        <v>14</v>
      </c>
      <c r="W10" s="100">
        <v>7627.1999999999989</v>
      </c>
      <c r="X10" s="100">
        <v>11.335650541275401</v>
      </c>
      <c r="Y10" s="100">
        <v>6175.6624148868377</v>
      </c>
      <c r="Z10" s="100">
        <v>13.905178682833842</v>
      </c>
      <c r="AA10" s="100">
        <v>7575.5413464078765</v>
      </c>
      <c r="AB10" s="100">
        <v>18</v>
      </c>
      <c r="AC10" s="100">
        <v>9806.4</v>
      </c>
      <c r="AD10" s="100">
        <v>5.3839368788148194</v>
      </c>
      <c r="AE10" s="100">
        <v>2933.1688115783136</v>
      </c>
      <c r="AF10" s="100">
        <v>15</v>
      </c>
      <c r="AG10" s="100">
        <v>8171.9999999999991</v>
      </c>
      <c r="AH10" s="100">
        <v>22</v>
      </c>
      <c r="AI10" s="100">
        <v>11985.599999999999</v>
      </c>
      <c r="AJ10" s="100">
        <v>10</v>
      </c>
      <c r="AK10" s="100">
        <v>5448</v>
      </c>
      <c r="AL10" s="100">
        <v>1.4580854543084338</v>
      </c>
      <c r="AM10" s="100">
        <v>794.36495550723464</v>
      </c>
      <c r="AN10" s="100">
        <v>14.83041638739183</v>
      </c>
      <c r="AO10" s="100">
        <v>8079.6108478510687</v>
      </c>
      <c r="AP10" s="100">
        <v>10.116088562462796</v>
      </c>
      <c r="AQ10" s="100">
        <v>5511.2450488297309</v>
      </c>
      <c r="AR10" s="100">
        <v>18</v>
      </c>
      <c r="AS10" s="100">
        <v>9806.4</v>
      </c>
      <c r="AT10" s="100">
        <v>10.321621624564752</v>
      </c>
      <c r="AU10" s="100">
        <v>5623.2194610628767</v>
      </c>
      <c r="AV10" s="100">
        <v>14.100399258623275</v>
      </c>
      <c r="AW10" s="100">
        <v>7681.8975160979599</v>
      </c>
      <c r="AX10" s="100">
        <v>16</v>
      </c>
      <c r="AY10" s="100">
        <v>8716.7999999999993</v>
      </c>
      <c r="AZ10" s="100">
        <v>20</v>
      </c>
      <c r="BA10" s="100">
        <v>10896</v>
      </c>
      <c r="BB10" s="100">
        <v>13.450171082217464</v>
      </c>
      <c r="BC10" s="100">
        <v>7327.6532055920734</v>
      </c>
      <c r="BD10" s="100">
        <v>14.151364300800132</v>
      </c>
      <c r="BE10" s="100">
        <v>7709.6632710759113</v>
      </c>
      <c r="BF10" s="100">
        <v>18.335764877178029</v>
      </c>
      <c r="BG10" s="100">
        <v>9989.3247050865903</v>
      </c>
      <c r="BH10" s="100">
        <v>13.705218360465397</v>
      </c>
      <c r="BI10" s="100">
        <v>7466.6029627815478</v>
      </c>
      <c r="BJ10" s="100">
        <v>10.290658001447134</v>
      </c>
      <c r="BK10" s="100">
        <v>5606.3504791883988</v>
      </c>
      <c r="BL10" s="100">
        <v>14.484515130322773</v>
      </c>
      <c r="BM10" s="100">
        <v>7891.1638429998457</v>
      </c>
      <c r="BN10" s="100">
        <v>1.7263903575774953</v>
      </c>
      <c r="BO10" s="100">
        <v>940.53746680821939</v>
      </c>
      <c r="BP10" s="100">
        <v>16.585601852524533</v>
      </c>
      <c r="BQ10" s="100">
        <v>9035.8358892553642</v>
      </c>
      <c r="BR10" s="100">
        <v>13.18800998586684</v>
      </c>
      <c r="BS10" s="100">
        <v>7184.8278403002541</v>
      </c>
      <c r="BT10" s="100">
        <v>2.4116229044512321</v>
      </c>
      <c r="BU10" s="100">
        <v>1313.8521583450311</v>
      </c>
      <c r="BV10" s="100">
        <v>13</v>
      </c>
      <c r="BW10" s="100">
        <v>7082.4</v>
      </c>
      <c r="BX10" s="100">
        <v>14</v>
      </c>
      <c r="BY10" s="100">
        <v>7627.1999999999989</v>
      </c>
      <c r="BZ10" s="100">
        <v>4.7031531839497891</v>
      </c>
      <c r="CA10" s="100">
        <v>2562.2778546158447</v>
      </c>
      <c r="CB10" s="100">
        <v>22</v>
      </c>
      <c r="CC10" s="100">
        <v>11985.599999999999</v>
      </c>
      <c r="CD10" s="100">
        <v>18</v>
      </c>
      <c r="CE10" s="100">
        <v>9806.4</v>
      </c>
      <c r="CF10" s="100">
        <v>18.403578840985475</v>
      </c>
      <c r="CG10" s="100">
        <v>10026.269752568885</v>
      </c>
      <c r="CH10" s="100">
        <v>14</v>
      </c>
      <c r="CI10" s="100">
        <v>7627.1999999999989</v>
      </c>
      <c r="CJ10" s="100">
        <v>18.483938340072733</v>
      </c>
      <c r="CK10" s="100">
        <v>10070.049607671624</v>
      </c>
      <c r="CL10" s="100">
        <v>0.71671549834671366</v>
      </c>
      <c r="CM10" s="100">
        <v>390.46660349928959</v>
      </c>
      <c r="CN10" s="100">
        <v>25</v>
      </c>
      <c r="CO10" s="100">
        <v>13619.999999999998</v>
      </c>
      <c r="CP10" s="100">
        <v>9.3874370918619388</v>
      </c>
      <c r="CQ10" s="100">
        <v>5114.2757276463835</v>
      </c>
      <c r="CR10" s="100">
        <v>16.412363477214527</v>
      </c>
      <c r="CS10" s="100">
        <v>8941.4556223864729</v>
      </c>
      <c r="CT10" s="100">
        <v>6.7535953965873405</v>
      </c>
      <c r="CU10" s="100">
        <v>3679.3587720607829</v>
      </c>
    </row>
    <row r="11" spans="1:99">
      <c r="C11" s="99" t="s">
        <v>177</v>
      </c>
      <c r="D11" s="100">
        <v>0</v>
      </c>
      <c r="E11" s="100">
        <v>0</v>
      </c>
      <c r="F11" s="100">
        <v>0.56907901195219124</v>
      </c>
      <c r="G11" s="100">
        <v>303.20529756812749</v>
      </c>
      <c r="H11" s="100">
        <v>1.8445595253881988</v>
      </c>
      <c r="I11" s="100">
        <v>982.78131512683228</v>
      </c>
      <c r="J11" s="100">
        <v>11</v>
      </c>
      <c r="K11" s="100">
        <v>5860.7999999999993</v>
      </c>
      <c r="L11" s="100">
        <v>16</v>
      </c>
      <c r="M11" s="100">
        <v>8524.7999999999993</v>
      </c>
      <c r="N11" s="100">
        <v>14</v>
      </c>
      <c r="O11" s="100">
        <v>7459.1999999999989</v>
      </c>
      <c r="P11" s="100">
        <v>16</v>
      </c>
      <c r="Q11" s="100">
        <v>8524.7999999999993</v>
      </c>
      <c r="R11" s="100">
        <v>15</v>
      </c>
      <c r="S11" s="100">
        <v>7991.9999999999991</v>
      </c>
      <c r="T11" s="100">
        <v>5.8966020407993396</v>
      </c>
      <c r="U11" s="100">
        <v>3141.7095673378881</v>
      </c>
      <c r="V11" s="100">
        <v>14</v>
      </c>
      <c r="W11" s="100">
        <v>7459.1999999999989</v>
      </c>
      <c r="X11" s="100">
        <v>11.932263727658315</v>
      </c>
      <c r="Y11" s="100">
        <v>6357.5101140963498</v>
      </c>
      <c r="Z11" s="100">
        <v>13.173327173211007</v>
      </c>
      <c r="AA11" s="100">
        <v>7018.7487178868241</v>
      </c>
      <c r="AB11" s="100">
        <v>19</v>
      </c>
      <c r="AC11" s="100">
        <v>10123.199999999999</v>
      </c>
      <c r="AD11" s="100">
        <v>4.6148030389841299</v>
      </c>
      <c r="AE11" s="100">
        <v>2458.7670591707442</v>
      </c>
      <c r="AF11" s="100">
        <v>15</v>
      </c>
      <c r="AG11" s="100">
        <v>7991.9999999999991</v>
      </c>
      <c r="AH11" s="100">
        <v>19</v>
      </c>
      <c r="AI11" s="100">
        <v>10123.199999999999</v>
      </c>
      <c r="AJ11" s="100">
        <v>12</v>
      </c>
      <c r="AK11" s="100">
        <v>6393.5999999999995</v>
      </c>
      <c r="AL11" s="100">
        <v>1.2007762564892983</v>
      </c>
      <c r="AM11" s="100">
        <v>639.77358945749813</v>
      </c>
      <c r="AN11" s="100">
        <v>14.83041638739183</v>
      </c>
      <c r="AO11" s="100">
        <v>7901.6458512023664</v>
      </c>
      <c r="AP11" s="100">
        <v>10.116088562462796</v>
      </c>
      <c r="AQ11" s="100">
        <v>5389.8519860801771</v>
      </c>
      <c r="AR11" s="100">
        <v>17</v>
      </c>
      <c r="AS11" s="100">
        <v>9057.5999999999985</v>
      </c>
      <c r="AT11" s="100">
        <v>10.321621624564752</v>
      </c>
      <c r="AU11" s="100">
        <v>5499.3600015680995</v>
      </c>
      <c r="AV11" s="100">
        <v>14.842525535392921</v>
      </c>
      <c r="AW11" s="100">
        <v>7908.0976052573478</v>
      </c>
      <c r="AX11" s="100">
        <v>15</v>
      </c>
      <c r="AY11" s="100">
        <v>7991.9999999999991</v>
      </c>
      <c r="AZ11" s="100">
        <v>19</v>
      </c>
      <c r="BA11" s="100">
        <v>10123.199999999999</v>
      </c>
      <c r="BB11" s="100">
        <v>12.658984547969377</v>
      </c>
      <c r="BC11" s="100">
        <v>6744.706967158083</v>
      </c>
      <c r="BD11" s="100">
        <v>13.266904032000124</v>
      </c>
      <c r="BE11" s="100">
        <v>7068.6064682496653</v>
      </c>
      <c r="BF11" s="100">
        <v>19.132972045750989</v>
      </c>
      <c r="BG11" s="100">
        <v>10194.047505976127</v>
      </c>
      <c r="BH11" s="100">
        <v>15.228020400517108</v>
      </c>
      <c r="BI11" s="100">
        <v>8113.4892693955144</v>
      </c>
      <c r="BJ11" s="100">
        <v>11.226172365215055</v>
      </c>
      <c r="BK11" s="100">
        <v>5981.3046361865809</v>
      </c>
      <c r="BL11" s="100">
        <v>13.5792329346776</v>
      </c>
      <c r="BM11" s="100">
        <v>7235.0153075962253</v>
      </c>
      <c r="BN11" s="100">
        <v>1.6355277071786798</v>
      </c>
      <c r="BO11" s="100">
        <v>871.40916238480054</v>
      </c>
      <c r="BP11" s="100">
        <v>15.258753704322569</v>
      </c>
      <c r="BQ11" s="100">
        <v>8129.8639736630639</v>
      </c>
      <c r="BR11" s="100">
        <v>13.18800998586684</v>
      </c>
      <c r="BS11" s="100">
        <v>7026.5717204698512</v>
      </c>
      <c r="BT11" s="100">
        <v>2.2776438542039412</v>
      </c>
      <c r="BU11" s="100">
        <v>1213.5286455198598</v>
      </c>
      <c r="BV11" s="100">
        <v>14</v>
      </c>
      <c r="BW11" s="100">
        <v>7459.1999999999989</v>
      </c>
      <c r="BX11" s="100">
        <v>14</v>
      </c>
      <c r="BY11" s="100">
        <v>7459.1999999999989</v>
      </c>
      <c r="BZ11" s="100">
        <v>4.3672136708105187</v>
      </c>
      <c r="CA11" s="100">
        <v>2326.8514438078441</v>
      </c>
      <c r="CB11" s="100">
        <v>19</v>
      </c>
      <c r="CC11" s="100">
        <v>10123.199999999999</v>
      </c>
      <c r="CD11" s="100">
        <v>17</v>
      </c>
      <c r="CE11" s="100">
        <v>9057.5999999999985</v>
      </c>
      <c r="CF11" s="100">
        <v>21.909022429744613</v>
      </c>
      <c r="CG11" s="100">
        <v>11673.127150567929</v>
      </c>
      <c r="CH11" s="100">
        <v>12</v>
      </c>
      <c r="CI11" s="100">
        <v>6393.5999999999995</v>
      </c>
      <c r="CJ11" s="100">
        <v>16.072989860932811</v>
      </c>
      <c r="CK11" s="100">
        <v>8563.6889979050011</v>
      </c>
      <c r="CL11" s="100">
        <v>0.68555395494033466</v>
      </c>
      <c r="CM11" s="100">
        <v>365.26314719221028</v>
      </c>
      <c r="CN11" s="100">
        <v>22</v>
      </c>
      <c r="CO11" s="100">
        <v>11721.599999999999</v>
      </c>
      <c r="CP11" s="100">
        <v>9.0119396081874594</v>
      </c>
      <c r="CQ11" s="100">
        <v>4801.5614232422777</v>
      </c>
      <c r="CR11" s="100">
        <v>19.867597893470215</v>
      </c>
      <c r="CS11" s="100">
        <v>10585.456157640931</v>
      </c>
      <c r="CT11" s="100">
        <v>7.1090477858814101</v>
      </c>
      <c r="CU11" s="100">
        <v>3787.7006603176151</v>
      </c>
    </row>
    <row r="12" spans="1:99">
      <c r="C12" s="99" t="s">
        <v>178</v>
      </c>
      <c r="D12" s="100">
        <v>0</v>
      </c>
      <c r="E12" s="100">
        <v>0</v>
      </c>
      <c r="F12" s="100">
        <v>0.56907901195219124</v>
      </c>
      <c r="G12" s="100">
        <v>320.2776679266932</v>
      </c>
      <c r="H12" s="100">
        <v>1.9416416056717882</v>
      </c>
      <c r="I12" s="100">
        <v>1092.7558956720823</v>
      </c>
      <c r="J12" s="100">
        <v>10</v>
      </c>
      <c r="K12" s="100">
        <v>5628</v>
      </c>
      <c r="L12" s="100">
        <v>16</v>
      </c>
      <c r="M12" s="100">
        <v>9004.7999999999993</v>
      </c>
      <c r="N12" s="100">
        <v>13</v>
      </c>
      <c r="O12" s="100">
        <v>7316.4</v>
      </c>
      <c r="P12" s="100">
        <v>13</v>
      </c>
      <c r="Q12" s="100">
        <v>7316.4</v>
      </c>
      <c r="R12" s="100">
        <v>16</v>
      </c>
      <c r="S12" s="100">
        <v>9004.7999999999993</v>
      </c>
      <c r="T12" s="100">
        <v>5.8966020407993396</v>
      </c>
      <c r="U12" s="100">
        <v>3318.6076285618678</v>
      </c>
      <c r="V12" s="100">
        <v>15</v>
      </c>
      <c r="W12" s="100">
        <v>8442</v>
      </c>
      <c r="X12" s="100">
        <v>11.932263727658315</v>
      </c>
      <c r="Y12" s="100">
        <v>6715.4780259260988</v>
      </c>
      <c r="Z12" s="100">
        <v>13.905178682833842</v>
      </c>
      <c r="AA12" s="100">
        <v>7825.8345626988857</v>
      </c>
      <c r="AB12" s="100">
        <v>20</v>
      </c>
      <c r="AC12" s="100">
        <v>11256</v>
      </c>
      <c r="AD12" s="100">
        <v>5.3839368788148194</v>
      </c>
      <c r="AE12" s="100">
        <v>3030.0796753969803</v>
      </c>
      <c r="AF12" s="100">
        <v>13</v>
      </c>
      <c r="AG12" s="100">
        <v>7316.4</v>
      </c>
      <c r="AH12" s="100">
        <v>20</v>
      </c>
      <c r="AI12" s="100">
        <v>11256</v>
      </c>
      <c r="AJ12" s="100">
        <v>11</v>
      </c>
      <c r="AK12" s="100">
        <v>6190.7999999999993</v>
      </c>
      <c r="AL12" s="100">
        <v>1.2865459890956767</v>
      </c>
      <c r="AM12" s="100">
        <v>724.06808266304677</v>
      </c>
      <c r="AN12" s="100">
        <v>14.83041638739183</v>
      </c>
      <c r="AO12" s="100">
        <v>8346.5583428241207</v>
      </c>
      <c r="AP12" s="100">
        <v>10.89424922111378</v>
      </c>
      <c r="AQ12" s="100">
        <v>6131.2834616428345</v>
      </c>
      <c r="AR12" s="100">
        <v>17</v>
      </c>
      <c r="AS12" s="100">
        <v>9567.5999999999985</v>
      </c>
      <c r="AT12" s="100">
        <v>9.8728554669749808</v>
      </c>
      <c r="AU12" s="100">
        <v>5556.4430568135185</v>
      </c>
      <c r="AV12" s="100">
        <v>13.358272981853631</v>
      </c>
      <c r="AW12" s="100">
        <v>7518.0360341872229</v>
      </c>
      <c r="AX12" s="100">
        <v>16</v>
      </c>
      <c r="AY12" s="100">
        <v>9004.7999999999993</v>
      </c>
      <c r="AZ12" s="100">
        <v>19</v>
      </c>
      <c r="BA12" s="100">
        <v>10693.199999999999</v>
      </c>
      <c r="BB12" s="100">
        <v>13.450171082217464</v>
      </c>
      <c r="BC12" s="100">
        <v>7569.7562850719878</v>
      </c>
      <c r="BD12" s="100">
        <v>15.035824569600141</v>
      </c>
      <c r="BE12" s="100">
        <v>8462.1620677709579</v>
      </c>
      <c r="BF12" s="100">
        <v>16.741350540032116</v>
      </c>
      <c r="BG12" s="100">
        <v>9422.0320839300748</v>
      </c>
      <c r="BH12" s="100">
        <v>13.705218360465397</v>
      </c>
      <c r="BI12" s="100">
        <v>7713.2968932699241</v>
      </c>
      <c r="BJ12" s="100">
        <v>10.290658001447134</v>
      </c>
      <c r="BK12" s="100">
        <v>5791.5823232144467</v>
      </c>
      <c r="BL12" s="100">
        <v>14.484515130322773</v>
      </c>
      <c r="BM12" s="100">
        <v>8151.8851153456562</v>
      </c>
      <c r="BN12" s="100">
        <v>1.6355277071786798</v>
      </c>
      <c r="BO12" s="100">
        <v>920.47499360016093</v>
      </c>
      <c r="BP12" s="100">
        <v>14.59532963022159</v>
      </c>
      <c r="BQ12" s="100">
        <v>8214.2515158887109</v>
      </c>
      <c r="BR12" s="100">
        <v>12.246009272590637</v>
      </c>
      <c r="BS12" s="100">
        <v>6892.0540186140097</v>
      </c>
      <c r="BT12" s="100">
        <v>2.2776438542039412</v>
      </c>
      <c r="BU12" s="100">
        <v>1281.8579611459779</v>
      </c>
      <c r="BV12" s="100">
        <v>14</v>
      </c>
      <c r="BW12" s="100">
        <v>7879.1999999999989</v>
      </c>
      <c r="BX12" s="100">
        <v>15</v>
      </c>
      <c r="BY12" s="100">
        <v>8442</v>
      </c>
      <c r="BZ12" s="100">
        <v>4.0312741576712474</v>
      </c>
      <c r="CA12" s="100">
        <v>2268.8010959373778</v>
      </c>
      <c r="CB12" s="100">
        <v>23</v>
      </c>
      <c r="CC12" s="100">
        <v>12944.4</v>
      </c>
      <c r="CD12" s="100">
        <v>18</v>
      </c>
      <c r="CE12" s="100">
        <v>10130.4</v>
      </c>
      <c r="CF12" s="100">
        <v>21.909022429744613</v>
      </c>
      <c r="CG12" s="100">
        <v>12330.397823460267</v>
      </c>
      <c r="CH12" s="100">
        <v>12</v>
      </c>
      <c r="CI12" s="100">
        <v>6753.5999999999995</v>
      </c>
      <c r="CJ12" s="100">
        <v>17.680288847026095</v>
      </c>
      <c r="CK12" s="100">
        <v>9950.4665631062853</v>
      </c>
      <c r="CL12" s="100">
        <v>0.623230868127577</v>
      </c>
      <c r="CM12" s="100">
        <v>350.75433258220033</v>
      </c>
      <c r="CN12" s="100">
        <v>23</v>
      </c>
      <c r="CO12" s="100">
        <v>12944.4</v>
      </c>
      <c r="CP12" s="100">
        <v>9.0119396081874594</v>
      </c>
      <c r="CQ12" s="100">
        <v>5071.9196114879014</v>
      </c>
      <c r="CR12" s="100">
        <v>19.867597893470215</v>
      </c>
      <c r="CS12" s="100">
        <v>11181.484094445037</v>
      </c>
      <c r="CT12" s="100">
        <v>7.1090477858814101</v>
      </c>
      <c r="CU12" s="100">
        <v>4000.9720938940573</v>
      </c>
    </row>
    <row r="13" spans="1:99">
      <c r="C13" s="99" t="s">
        <v>179</v>
      </c>
      <c r="D13" s="100">
        <v>0</v>
      </c>
      <c r="E13" s="100">
        <v>0</v>
      </c>
      <c r="F13" s="100">
        <v>0.60464645019920316</v>
      </c>
      <c r="G13" s="100">
        <v>51.515877556972107</v>
      </c>
      <c r="H13" s="100">
        <v>1.8445595253881988</v>
      </c>
      <c r="I13" s="100">
        <v>157.15647156307455</v>
      </c>
      <c r="J13" s="100">
        <v>11</v>
      </c>
      <c r="K13" s="100">
        <v>937.2</v>
      </c>
      <c r="L13" s="100">
        <v>18</v>
      </c>
      <c r="M13" s="100">
        <v>1533.6000000000001</v>
      </c>
      <c r="N13" s="100">
        <v>15</v>
      </c>
      <c r="O13" s="100">
        <v>1278</v>
      </c>
      <c r="P13" s="100">
        <v>16</v>
      </c>
      <c r="Q13" s="100">
        <v>1363.2</v>
      </c>
      <c r="R13" s="100">
        <v>15</v>
      </c>
      <c r="S13" s="100">
        <v>1278</v>
      </c>
      <c r="T13" s="100">
        <v>5.1595267856994216</v>
      </c>
      <c r="U13" s="100">
        <v>439.59168214159075</v>
      </c>
      <c r="V13" s="100">
        <v>13</v>
      </c>
      <c r="W13" s="100">
        <v>1107.6000000000001</v>
      </c>
      <c r="X13" s="100">
        <v>13.722103286807062</v>
      </c>
      <c r="Y13" s="100">
        <v>1169.1232000359616</v>
      </c>
      <c r="Z13" s="100">
        <v>13.173327173211007</v>
      </c>
      <c r="AA13" s="100">
        <v>1122.3674751575779</v>
      </c>
      <c r="AB13" s="100">
        <v>21</v>
      </c>
      <c r="AC13" s="100">
        <v>1789.2</v>
      </c>
      <c r="AD13" s="100">
        <v>5.6403148254250484</v>
      </c>
      <c r="AE13" s="100">
        <v>480.55482312621416</v>
      </c>
      <c r="AF13" s="100">
        <v>14</v>
      </c>
      <c r="AG13" s="100">
        <v>1192.8</v>
      </c>
      <c r="AH13" s="100">
        <v>19</v>
      </c>
      <c r="AI13" s="100">
        <v>1618.8</v>
      </c>
      <c r="AJ13" s="100">
        <v>12</v>
      </c>
      <c r="AK13" s="100">
        <v>1022.4000000000001</v>
      </c>
      <c r="AL13" s="100">
        <v>1.543855186914812</v>
      </c>
      <c r="AM13" s="100">
        <v>131.53646192514199</v>
      </c>
      <c r="AN13" s="100">
        <v>14.049868156476471</v>
      </c>
      <c r="AO13" s="100">
        <v>1197.0487669317954</v>
      </c>
      <c r="AP13" s="100">
        <v>9.3379279038118117</v>
      </c>
      <c r="AQ13" s="100">
        <v>795.5914574047664</v>
      </c>
      <c r="AR13" s="100">
        <v>20</v>
      </c>
      <c r="AS13" s="100">
        <v>1704</v>
      </c>
      <c r="AT13" s="100">
        <v>8.9753231517954362</v>
      </c>
      <c r="AU13" s="100">
        <v>764.69753253297119</v>
      </c>
      <c r="AV13" s="100">
        <v>13.358272981853631</v>
      </c>
      <c r="AW13" s="100">
        <v>1138.1248580539293</v>
      </c>
      <c r="AX13" s="100">
        <v>17</v>
      </c>
      <c r="AY13" s="100">
        <v>1448.4</v>
      </c>
      <c r="AZ13" s="100">
        <v>20</v>
      </c>
      <c r="BA13" s="100">
        <v>1704</v>
      </c>
      <c r="BB13" s="100">
        <v>14.24135761646555</v>
      </c>
      <c r="BC13" s="100">
        <v>1213.3636689228649</v>
      </c>
      <c r="BD13" s="100">
        <v>13.266904032000124</v>
      </c>
      <c r="BE13" s="100">
        <v>1130.3402235264107</v>
      </c>
      <c r="BF13" s="100">
        <v>18.335764877178029</v>
      </c>
      <c r="BG13" s="100">
        <v>1562.207167535568</v>
      </c>
      <c r="BH13" s="100">
        <v>14.466619380491254</v>
      </c>
      <c r="BI13" s="100">
        <v>1232.5559712178549</v>
      </c>
      <c r="BJ13" s="100">
        <v>10.290658001447134</v>
      </c>
      <c r="BK13" s="100">
        <v>876.76406172329587</v>
      </c>
      <c r="BL13" s="100">
        <v>17.200361717258293</v>
      </c>
      <c r="BM13" s="100">
        <v>1465.4708183104067</v>
      </c>
      <c r="BN13" s="100">
        <v>1.817253007976311</v>
      </c>
      <c r="BO13" s="100">
        <v>154.82995627958169</v>
      </c>
      <c r="BP13" s="100">
        <v>16.585601852524533</v>
      </c>
      <c r="BQ13" s="100">
        <v>1413.0932778350902</v>
      </c>
      <c r="BR13" s="100">
        <v>12.246009272590637</v>
      </c>
      <c r="BS13" s="100">
        <v>1043.3599900247223</v>
      </c>
      <c r="BT13" s="100">
        <v>2.4116229044512321</v>
      </c>
      <c r="BU13" s="100">
        <v>205.47027145924497</v>
      </c>
      <c r="BV13" s="100">
        <v>15</v>
      </c>
      <c r="BW13" s="100">
        <v>1278</v>
      </c>
      <c r="BX13" s="100">
        <v>14</v>
      </c>
      <c r="BY13" s="100">
        <v>1192.8</v>
      </c>
      <c r="BZ13" s="100">
        <v>4.3672136708105187</v>
      </c>
      <c r="CA13" s="100">
        <v>372.08660475305618</v>
      </c>
      <c r="CB13" s="100">
        <v>22</v>
      </c>
      <c r="CC13" s="100">
        <v>1874.4</v>
      </c>
      <c r="CD13" s="100">
        <v>19</v>
      </c>
      <c r="CE13" s="100">
        <v>1618.8</v>
      </c>
      <c r="CF13" s="100">
        <v>22.785383326934401</v>
      </c>
      <c r="CG13" s="100">
        <v>1941.3146594548109</v>
      </c>
      <c r="CH13" s="100">
        <v>13</v>
      </c>
      <c r="CI13" s="100">
        <v>1107.6000000000001</v>
      </c>
      <c r="CJ13" s="100">
        <v>16.876639353979453</v>
      </c>
      <c r="CK13" s="100">
        <v>1437.8896729590494</v>
      </c>
      <c r="CL13" s="100">
        <v>0.68555395494033466</v>
      </c>
      <c r="CM13" s="100">
        <v>58.409196960916518</v>
      </c>
      <c r="CN13" s="100">
        <v>25</v>
      </c>
      <c r="CO13" s="100">
        <v>2130</v>
      </c>
      <c r="CP13" s="100">
        <v>9.0119396081874594</v>
      </c>
      <c r="CQ13" s="100">
        <v>767.81725461757162</v>
      </c>
      <c r="CR13" s="100">
        <v>18.139980685342369</v>
      </c>
      <c r="CS13" s="100">
        <v>1545.5263543911699</v>
      </c>
      <c r="CT13" s="100">
        <v>6.3981430072932692</v>
      </c>
      <c r="CU13" s="100">
        <v>545.12178422138652</v>
      </c>
    </row>
    <row r="14" spans="1:99">
      <c r="C14" s="99" t="s">
        <v>180</v>
      </c>
      <c r="D14" s="100">
        <v>0</v>
      </c>
      <c r="E14" s="100">
        <v>0</v>
      </c>
      <c r="F14" s="100">
        <v>0.64021388844621518</v>
      </c>
      <c r="G14" s="100">
        <v>312.68046311713147</v>
      </c>
      <c r="H14" s="100">
        <v>1.6503953648210201</v>
      </c>
      <c r="I14" s="100">
        <v>806.0530961785862</v>
      </c>
      <c r="J14" s="100">
        <v>12</v>
      </c>
      <c r="K14" s="100">
        <v>5860.7999999999993</v>
      </c>
      <c r="L14" s="100">
        <v>16</v>
      </c>
      <c r="M14" s="100">
        <v>7814.4</v>
      </c>
      <c r="N14" s="100">
        <v>12</v>
      </c>
      <c r="O14" s="100">
        <v>5860.7999999999993</v>
      </c>
      <c r="P14" s="100">
        <v>16</v>
      </c>
      <c r="Q14" s="100">
        <v>7814.4</v>
      </c>
      <c r="R14" s="100">
        <v>14</v>
      </c>
      <c r="S14" s="100">
        <v>6837.5999999999995</v>
      </c>
      <c r="T14" s="100">
        <v>5.5280644132493801</v>
      </c>
      <c r="U14" s="100">
        <v>2699.906659430997</v>
      </c>
      <c r="V14" s="100">
        <v>12</v>
      </c>
      <c r="W14" s="100">
        <v>5860.7999999999993</v>
      </c>
      <c r="X14" s="100">
        <v>13.125490100424148</v>
      </c>
      <c r="Y14" s="100">
        <v>6410.489365047154</v>
      </c>
      <c r="Z14" s="100">
        <v>12.441475663588173</v>
      </c>
      <c r="AA14" s="100">
        <v>6076.4167140964637</v>
      </c>
      <c r="AB14" s="100">
        <v>18</v>
      </c>
      <c r="AC14" s="100">
        <v>8791.1999999999989</v>
      </c>
      <c r="AD14" s="100">
        <v>4.8711809855943606</v>
      </c>
      <c r="AE14" s="100">
        <v>2379.0847933642858</v>
      </c>
      <c r="AF14" s="100">
        <v>13</v>
      </c>
      <c r="AG14" s="100">
        <v>6349.2</v>
      </c>
      <c r="AH14" s="100">
        <v>19</v>
      </c>
      <c r="AI14" s="100">
        <v>9279.6</v>
      </c>
      <c r="AJ14" s="100">
        <v>10</v>
      </c>
      <c r="AK14" s="100">
        <v>4884</v>
      </c>
      <c r="AL14" s="100">
        <v>1.3723157217020552</v>
      </c>
      <c r="AM14" s="100">
        <v>670.23899847928374</v>
      </c>
      <c r="AN14" s="100">
        <v>14.83041638739183</v>
      </c>
      <c r="AO14" s="100">
        <v>7243.1753636021695</v>
      </c>
      <c r="AP14" s="100">
        <v>10.89424922111378</v>
      </c>
      <c r="AQ14" s="100">
        <v>5320.7513195919701</v>
      </c>
      <c r="AR14" s="100">
        <v>17</v>
      </c>
      <c r="AS14" s="100">
        <v>8302.7999999999993</v>
      </c>
      <c r="AT14" s="100">
        <v>8.9753231517954362</v>
      </c>
      <c r="AU14" s="100">
        <v>4383.5478273368908</v>
      </c>
      <c r="AV14" s="100">
        <v>13.358272981853631</v>
      </c>
      <c r="AW14" s="100">
        <v>6524.1805243373128</v>
      </c>
      <c r="AX14" s="100">
        <v>15</v>
      </c>
      <c r="AY14" s="100">
        <v>7326</v>
      </c>
      <c r="AZ14" s="100">
        <v>19</v>
      </c>
      <c r="BA14" s="100">
        <v>9279.6</v>
      </c>
      <c r="BB14" s="100">
        <v>12.658984547969377</v>
      </c>
      <c r="BC14" s="100">
        <v>6182.648053228243</v>
      </c>
      <c r="BD14" s="100">
        <v>12.382443763200117</v>
      </c>
      <c r="BE14" s="100">
        <v>6047.5855339469372</v>
      </c>
      <c r="BF14" s="100">
        <v>16.741350540032116</v>
      </c>
      <c r="BG14" s="100">
        <v>8176.4756037516845</v>
      </c>
      <c r="BH14" s="100">
        <v>14.466619380491254</v>
      </c>
      <c r="BI14" s="100">
        <v>7065.4969054319281</v>
      </c>
      <c r="BJ14" s="100">
        <v>12.161686728982977</v>
      </c>
      <c r="BK14" s="100">
        <v>5939.7677984352858</v>
      </c>
      <c r="BL14" s="100">
        <v>13.5792329346776</v>
      </c>
      <c r="BM14" s="100">
        <v>6632.0973652965395</v>
      </c>
      <c r="BN14" s="100">
        <v>1.817253007976311</v>
      </c>
      <c r="BO14" s="100">
        <v>887.54636909563021</v>
      </c>
      <c r="BP14" s="100">
        <v>13.931905556120608</v>
      </c>
      <c r="BQ14" s="100">
        <v>6804.3426736093043</v>
      </c>
      <c r="BR14" s="100">
        <v>13.18800998586684</v>
      </c>
      <c r="BS14" s="100">
        <v>6441.0240770973642</v>
      </c>
      <c r="BT14" s="100">
        <v>2.2776438542039412</v>
      </c>
      <c r="BU14" s="100">
        <v>1112.4012583932049</v>
      </c>
      <c r="BV14" s="100">
        <v>13</v>
      </c>
      <c r="BW14" s="100">
        <v>6349.2</v>
      </c>
      <c r="BX14" s="100">
        <v>13</v>
      </c>
      <c r="BY14" s="100">
        <v>6349.2</v>
      </c>
      <c r="BZ14" s="100">
        <v>4.0312741576712474</v>
      </c>
      <c r="CA14" s="100">
        <v>1968.8742986066372</v>
      </c>
      <c r="CB14" s="100">
        <v>22</v>
      </c>
      <c r="CC14" s="100">
        <v>10744.8</v>
      </c>
      <c r="CD14" s="100">
        <v>18</v>
      </c>
      <c r="CE14" s="100">
        <v>8791.1999999999989</v>
      </c>
      <c r="CF14" s="100">
        <v>18.403578840985475</v>
      </c>
      <c r="CG14" s="100">
        <v>8988.3079059373049</v>
      </c>
      <c r="CH14" s="100">
        <v>12</v>
      </c>
      <c r="CI14" s="100">
        <v>5860.7999999999993</v>
      </c>
      <c r="CJ14" s="100">
        <v>18.483938340072733</v>
      </c>
      <c r="CK14" s="100">
        <v>9027.5554852915229</v>
      </c>
      <c r="CL14" s="100">
        <v>0.68555395494033466</v>
      </c>
      <c r="CM14" s="100">
        <v>334.82455159285945</v>
      </c>
      <c r="CN14" s="100">
        <v>23</v>
      </c>
      <c r="CO14" s="100">
        <v>11233.199999999999</v>
      </c>
      <c r="CP14" s="100">
        <v>8.2609446408385043</v>
      </c>
      <c r="CQ14" s="100">
        <v>4034.6453625855252</v>
      </c>
      <c r="CR14" s="100">
        <v>17.27617208127845</v>
      </c>
      <c r="CS14" s="100">
        <v>8437.682444496395</v>
      </c>
      <c r="CT14" s="100">
        <v>6.7535953965873405</v>
      </c>
      <c r="CU14" s="100">
        <v>3298.4559916932571</v>
      </c>
    </row>
    <row r="15" spans="1:99">
      <c r="C15" s="99" t="s">
        <v>181</v>
      </c>
      <c r="D15" s="100">
        <v>0</v>
      </c>
      <c r="E15" s="100">
        <v>0</v>
      </c>
      <c r="F15" s="100">
        <v>0.60464645019920316</v>
      </c>
      <c r="G15" s="100">
        <v>461.46617079203179</v>
      </c>
      <c r="H15" s="100">
        <v>1.6503953648210201</v>
      </c>
      <c r="I15" s="100">
        <v>1259.5817424314025</v>
      </c>
      <c r="J15" s="100">
        <v>11</v>
      </c>
      <c r="K15" s="100">
        <v>8395.1999999999989</v>
      </c>
      <c r="L15" s="100">
        <v>16</v>
      </c>
      <c r="M15" s="100">
        <v>12211.199999999999</v>
      </c>
      <c r="N15" s="100">
        <v>14</v>
      </c>
      <c r="O15" s="100">
        <v>10684.8</v>
      </c>
      <c r="P15" s="100">
        <v>15</v>
      </c>
      <c r="Q15" s="100">
        <v>11447.999999999998</v>
      </c>
      <c r="R15" s="100">
        <v>15</v>
      </c>
      <c r="S15" s="100">
        <v>11447.999999999998</v>
      </c>
      <c r="T15" s="100">
        <v>5.1595267856994216</v>
      </c>
      <c r="U15" s="100">
        <v>3937.7508428457982</v>
      </c>
      <c r="V15" s="100">
        <v>13</v>
      </c>
      <c r="W15" s="100">
        <v>9921.5999999999985</v>
      </c>
      <c r="X15" s="100">
        <v>11.335650541275401</v>
      </c>
      <c r="Y15" s="100">
        <v>8651.368493101385</v>
      </c>
      <c r="Z15" s="100">
        <v>13.173327173211007</v>
      </c>
      <c r="AA15" s="100">
        <v>10053.883298594639</v>
      </c>
      <c r="AB15" s="100">
        <v>19</v>
      </c>
      <c r="AC15" s="100">
        <v>14500.8</v>
      </c>
      <c r="AD15" s="100">
        <v>4.6148030389841299</v>
      </c>
      <c r="AE15" s="100">
        <v>3522.0176793526875</v>
      </c>
      <c r="AF15" s="100">
        <v>15</v>
      </c>
      <c r="AG15" s="100">
        <v>11447.999999999998</v>
      </c>
      <c r="AH15" s="100">
        <v>19</v>
      </c>
      <c r="AI15" s="100">
        <v>14500.8</v>
      </c>
      <c r="AJ15" s="100">
        <v>10</v>
      </c>
      <c r="AK15" s="100">
        <v>7631.9999999999991</v>
      </c>
      <c r="AL15" s="100">
        <v>1.4580854543084338</v>
      </c>
      <c r="AM15" s="100">
        <v>1112.8108187281966</v>
      </c>
      <c r="AN15" s="100">
        <v>14.83041638739183</v>
      </c>
      <c r="AO15" s="100">
        <v>11318.573786857443</v>
      </c>
      <c r="AP15" s="100">
        <v>9.3379279038118117</v>
      </c>
      <c r="AQ15" s="100">
        <v>7126.7065761891745</v>
      </c>
      <c r="AR15" s="100">
        <v>17</v>
      </c>
      <c r="AS15" s="100">
        <v>12974.4</v>
      </c>
      <c r="AT15" s="100">
        <v>8.9753231517954362</v>
      </c>
      <c r="AU15" s="100">
        <v>6849.9666294502758</v>
      </c>
      <c r="AV15" s="100">
        <v>14.100399258623275</v>
      </c>
      <c r="AW15" s="100">
        <v>10761.424714181283</v>
      </c>
      <c r="AX15" s="100">
        <v>16</v>
      </c>
      <c r="AY15" s="100">
        <v>12211.199999999999</v>
      </c>
      <c r="AZ15" s="100">
        <v>19</v>
      </c>
      <c r="BA15" s="100">
        <v>14500.8</v>
      </c>
      <c r="BB15" s="100">
        <v>11.076611479473206</v>
      </c>
      <c r="BC15" s="100">
        <v>8453.6698811339502</v>
      </c>
      <c r="BD15" s="100">
        <v>14.151364300800132</v>
      </c>
      <c r="BE15" s="100">
        <v>10800.32123437066</v>
      </c>
      <c r="BF15" s="100">
        <v>17.538557708605076</v>
      </c>
      <c r="BG15" s="100">
        <v>13385.427243207392</v>
      </c>
      <c r="BH15" s="100">
        <v>15.228020400517108</v>
      </c>
      <c r="BI15" s="100">
        <v>11622.025169674656</v>
      </c>
      <c r="BJ15" s="100">
        <v>12.161686728982977</v>
      </c>
      <c r="BK15" s="100">
        <v>9281.7993115598074</v>
      </c>
      <c r="BL15" s="100">
        <v>15.389797325967947</v>
      </c>
      <c r="BM15" s="100">
        <v>11745.493319178737</v>
      </c>
      <c r="BN15" s="100">
        <v>1.7263903575774953</v>
      </c>
      <c r="BO15" s="100">
        <v>1317.5811209031442</v>
      </c>
      <c r="BP15" s="100">
        <v>15.258753704322569</v>
      </c>
      <c r="BQ15" s="100">
        <v>11645.480827138983</v>
      </c>
      <c r="BR15" s="100">
        <v>13.18800998586684</v>
      </c>
      <c r="BS15" s="100">
        <v>10065.089221213571</v>
      </c>
      <c r="BT15" s="100">
        <v>2.2776438542039412</v>
      </c>
      <c r="BU15" s="100">
        <v>1738.2977895284478</v>
      </c>
      <c r="BV15" s="100">
        <v>14</v>
      </c>
      <c r="BW15" s="100">
        <v>10684.8</v>
      </c>
      <c r="BX15" s="100">
        <v>13</v>
      </c>
      <c r="BY15" s="100">
        <v>9921.5999999999985</v>
      </c>
      <c r="BZ15" s="100">
        <v>4.7031531839497891</v>
      </c>
      <c r="CA15" s="100">
        <v>3589.4465099904787</v>
      </c>
      <c r="CB15" s="100">
        <v>19</v>
      </c>
      <c r="CC15" s="100">
        <v>14500.8</v>
      </c>
      <c r="CD15" s="100">
        <v>16</v>
      </c>
      <c r="CE15" s="100">
        <v>12211.199999999999</v>
      </c>
      <c r="CF15" s="100">
        <v>20.156300635365046</v>
      </c>
      <c r="CG15" s="100">
        <v>15383.288644910601</v>
      </c>
      <c r="CH15" s="100">
        <v>12</v>
      </c>
      <c r="CI15" s="100">
        <v>9158.4</v>
      </c>
      <c r="CJ15" s="100">
        <v>17.680288847026095</v>
      </c>
      <c r="CK15" s="100">
        <v>13493.596448050313</v>
      </c>
      <c r="CL15" s="100">
        <v>0.68555395494033466</v>
      </c>
      <c r="CM15" s="100">
        <v>523.2147784104634</v>
      </c>
      <c r="CN15" s="100">
        <v>21</v>
      </c>
      <c r="CO15" s="100">
        <v>16027.199999999999</v>
      </c>
      <c r="CP15" s="100">
        <v>9.3874370918619388</v>
      </c>
      <c r="CQ15" s="100">
        <v>7164.4919885090312</v>
      </c>
      <c r="CR15" s="100">
        <v>17.27617208127845</v>
      </c>
      <c r="CS15" s="100">
        <v>13185.174532431711</v>
      </c>
      <c r="CT15" s="100">
        <v>6.0426906179991988</v>
      </c>
      <c r="CU15" s="100">
        <v>4611.7814796569883</v>
      </c>
    </row>
    <row r="16" spans="1:99">
      <c r="C16" s="99" t="s">
        <v>182</v>
      </c>
      <c r="D16" s="100">
        <v>0</v>
      </c>
      <c r="E16" s="100">
        <v>0</v>
      </c>
      <c r="F16" s="100">
        <v>0.56907901195219124</v>
      </c>
      <c r="G16" s="100">
        <v>193.94212727330677</v>
      </c>
      <c r="H16" s="100">
        <v>1.7474774451046093</v>
      </c>
      <c r="I16" s="100">
        <v>595.54031329165093</v>
      </c>
      <c r="J16" s="100">
        <v>12</v>
      </c>
      <c r="K16" s="100">
        <v>4089.6000000000004</v>
      </c>
      <c r="L16" s="100">
        <v>18</v>
      </c>
      <c r="M16" s="100">
        <v>6134.4000000000005</v>
      </c>
      <c r="N16" s="100">
        <v>15</v>
      </c>
      <c r="O16" s="100">
        <v>5112</v>
      </c>
      <c r="P16" s="100">
        <v>13</v>
      </c>
      <c r="Q16" s="100">
        <v>4430.4000000000005</v>
      </c>
      <c r="R16" s="100">
        <v>15</v>
      </c>
      <c r="S16" s="100">
        <v>5112</v>
      </c>
      <c r="T16" s="100">
        <v>5.1595267856994216</v>
      </c>
      <c r="U16" s="100">
        <v>1758.366728566363</v>
      </c>
      <c r="V16" s="100">
        <v>13</v>
      </c>
      <c r="W16" s="100">
        <v>4430.4000000000005</v>
      </c>
      <c r="X16" s="100">
        <v>11.335650541275401</v>
      </c>
      <c r="Y16" s="100">
        <v>3863.1897044666566</v>
      </c>
      <c r="Z16" s="100">
        <v>14.637030192456674</v>
      </c>
      <c r="AA16" s="100">
        <v>4988.2998895892342</v>
      </c>
      <c r="AB16" s="100">
        <v>21</v>
      </c>
      <c r="AC16" s="100">
        <v>7156.8</v>
      </c>
      <c r="AD16" s="100">
        <v>5.1275589322045896</v>
      </c>
      <c r="AE16" s="100">
        <v>1747.4720840953241</v>
      </c>
      <c r="AF16" s="100">
        <v>14</v>
      </c>
      <c r="AG16" s="100">
        <v>4771.2</v>
      </c>
      <c r="AH16" s="100">
        <v>20</v>
      </c>
      <c r="AI16" s="100">
        <v>6816</v>
      </c>
      <c r="AJ16" s="100">
        <v>12</v>
      </c>
      <c r="AK16" s="100">
        <v>4089.6000000000004</v>
      </c>
      <c r="AL16" s="100">
        <v>1.4580854543084338</v>
      </c>
      <c r="AM16" s="100">
        <v>496.91552282831429</v>
      </c>
      <c r="AN16" s="100">
        <v>14.83041638739183</v>
      </c>
      <c r="AO16" s="100">
        <v>5054.2059048231358</v>
      </c>
      <c r="AP16" s="100">
        <v>10.89424922111378</v>
      </c>
      <c r="AQ16" s="100">
        <v>3712.7601345555763</v>
      </c>
      <c r="AR16" s="100">
        <v>17</v>
      </c>
      <c r="AS16" s="100">
        <v>5793.6</v>
      </c>
      <c r="AT16" s="100">
        <v>10.321621624564752</v>
      </c>
      <c r="AU16" s="100">
        <v>3517.6086496516677</v>
      </c>
      <c r="AV16" s="100">
        <v>14.100399258623275</v>
      </c>
      <c r="AW16" s="100">
        <v>4805.4160673388124</v>
      </c>
      <c r="AX16" s="100">
        <v>15</v>
      </c>
      <c r="AY16" s="100">
        <v>5112</v>
      </c>
      <c r="AZ16" s="100">
        <v>20</v>
      </c>
      <c r="BA16" s="100">
        <v>6816</v>
      </c>
      <c r="BB16" s="100">
        <v>13.450171082217464</v>
      </c>
      <c r="BC16" s="100">
        <v>4583.8183048197116</v>
      </c>
      <c r="BD16" s="100">
        <v>13.266904032000124</v>
      </c>
      <c r="BE16" s="100">
        <v>4521.3608941056427</v>
      </c>
      <c r="BF16" s="100">
        <v>17.538557708605076</v>
      </c>
      <c r="BG16" s="100">
        <v>5977.1404670926104</v>
      </c>
      <c r="BH16" s="100">
        <v>14.466619380491254</v>
      </c>
      <c r="BI16" s="100">
        <v>4930.2238848714196</v>
      </c>
      <c r="BJ16" s="100">
        <v>12.161686728982977</v>
      </c>
      <c r="BK16" s="100">
        <v>4144.7028372373989</v>
      </c>
      <c r="BL16" s="100">
        <v>14.484515130322773</v>
      </c>
      <c r="BM16" s="100">
        <v>4936.3227564140016</v>
      </c>
      <c r="BN16" s="100">
        <v>1.5446650567798641</v>
      </c>
      <c r="BO16" s="100">
        <v>526.42185135057775</v>
      </c>
      <c r="BP16" s="100">
        <v>14.59532963022159</v>
      </c>
      <c r="BQ16" s="100">
        <v>4974.0883379795177</v>
      </c>
      <c r="BR16" s="100">
        <v>15.072011412419245</v>
      </c>
      <c r="BS16" s="100">
        <v>5136.5414893524794</v>
      </c>
      <c r="BT16" s="100">
        <v>2.5456019546985225</v>
      </c>
      <c r="BU16" s="100">
        <v>867.54114616125651</v>
      </c>
      <c r="BV16" s="100">
        <v>13</v>
      </c>
      <c r="BW16" s="100">
        <v>4430.4000000000005</v>
      </c>
      <c r="BX16" s="100">
        <v>14</v>
      </c>
      <c r="BY16" s="100">
        <v>4771.2</v>
      </c>
      <c r="BZ16" s="100">
        <v>4.0312741576712474</v>
      </c>
      <c r="CA16" s="100">
        <v>1373.8582329343612</v>
      </c>
      <c r="CB16" s="100">
        <v>22</v>
      </c>
      <c r="CC16" s="100">
        <v>7497.6</v>
      </c>
      <c r="CD16" s="100">
        <v>19</v>
      </c>
      <c r="CE16" s="100">
        <v>6475.2</v>
      </c>
      <c r="CF16" s="100">
        <v>20.156300635365046</v>
      </c>
      <c r="CG16" s="100">
        <v>6869.2672565324083</v>
      </c>
      <c r="CH16" s="100">
        <v>14</v>
      </c>
      <c r="CI16" s="100">
        <v>4771.2</v>
      </c>
      <c r="CJ16" s="100">
        <v>20.091237326166016</v>
      </c>
      <c r="CK16" s="100">
        <v>6847.0936807573789</v>
      </c>
      <c r="CL16" s="100">
        <v>0.65439241153395589</v>
      </c>
      <c r="CM16" s="100">
        <v>223.01693385077218</v>
      </c>
      <c r="CN16" s="100">
        <v>25</v>
      </c>
      <c r="CO16" s="100">
        <v>8520</v>
      </c>
      <c r="CP16" s="100">
        <v>9.0119396081874594</v>
      </c>
      <c r="CQ16" s="100">
        <v>3071.2690184702865</v>
      </c>
      <c r="CR16" s="100">
        <v>18.139980685342369</v>
      </c>
      <c r="CS16" s="100">
        <v>6182.1054175646796</v>
      </c>
      <c r="CT16" s="100">
        <v>6.3981430072932692</v>
      </c>
      <c r="CU16" s="100">
        <v>2180.4871368855461</v>
      </c>
    </row>
    <row r="17" spans="2:99">
      <c r="C17" s="99" t="s">
        <v>183</v>
      </c>
      <c r="D17" s="100">
        <v>0</v>
      </c>
      <c r="E17" s="100">
        <v>0</v>
      </c>
      <c r="F17" s="100">
        <v>0.53351157370517932</v>
      </c>
      <c r="G17" s="100">
        <v>225.35528873306774</v>
      </c>
      <c r="H17" s="100">
        <v>1.6503953648210201</v>
      </c>
      <c r="I17" s="100">
        <v>697.12700210039884</v>
      </c>
      <c r="J17" s="100">
        <v>10</v>
      </c>
      <c r="K17" s="100">
        <v>4224</v>
      </c>
      <c r="L17" s="100">
        <v>16</v>
      </c>
      <c r="M17" s="100">
        <v>6758.4</v>
      </c>
      <c r="N17" s="100">
        <v>14</v>
      </c>
      <c r="O17" s="100">
        <v>5913.5999999999995</v>
      </c>
      <c r="P17" s="100">
        <v>15</v>
      </c>
      <c r="Q17" s="100">
        <v>6336</v>
      </c>
      <c r="R17" s="100">
        <v>15</v>
      </c>
      <c r="S17" s="100">
        <v>6336</v>
      </c>
      <c r="T17" s="100">
        <v>5.1595267856994216</v>
      </c>
      <c r="U17" s="100">
        <v>2179.3841142794354</v>
      </c>
      <c r="V17" s="100">
        <v>13</v>
      </c>
      <c r="W17" s="100">
        <v>5491.2</v>
      </c>
      <c r="X17" s="100">
        <v>11.932263727658315</v>
      </c>
      <c r="Y17" s="100">
        <v>5040.1881985628715</v>
      </c>
      <c r="Z17" s="100">
        <v>13.173327173211007</v>
      </c>
      <c r="AA17" s="100">
        <v>5564.4133979643293</v>
      </c>
      <c r="AB17" s="100">
        <v>19</v>
      </c>
      <c r="AC17" s="100">
        <v>8025.5999999999995</v>
      </c>
      <c r="AD17" s="100">
        <v>5.3839368788148194</v>
      </c>
      <c r="AE17" s="100">
        <v>2274.1749376113794</v>
      </c>
      <c r="AF17" s="100">
        <v>15</v>
      </c>
      <c r="AG17" s="100">
        <v>6336</v>
      </c>
      <c r="AH17" s="100">
        <v>21</v>
      </c>
      <c r="AI17" s="100">
        <v>8870.4</v>
      </c>
      <c r="AJ17" s="100">
        <v>10</v>
      </c>
      <c r="AK17" s="100">
        <v>4224</v>
      </c>
      <c r="AL17" s="100">
        <v>1.3723157217020552</v>
      </c>
      <c r="AM17" s="100">
        <v>579.66616084694806</v>
      </c>
      <c r="AN17" s="100">
        <v>15.610964618307188</v>
      </c>
      <c r="AO17" s="100">
        <v>6594.0714547729558</v>
      </c>
      <c r="AP17" s="100">
        <v>10.116088562462796</v>
      </c>
      <c r="AQ17" s="100">
        <v>4273.0358087842851</v>
      </c>
      <c r="AR17" s="100">
        <v>20</v>
      </c>
      <c r="AS17" s="100">
        <v>8448</v>
      </c>
      <c r="AT17" s="100">
        <v>10.321621624564752</v>
      </c>
      <c r="AU17" s="100">
        <v>4359.8529742161509</v>
      </c>
      <c r="AV17" s="100">
        <v>13.358272981853631</v>
      </c>
      <c r="AW17" s="100">
        <v>5642.5345075349733</v>
      </c>
      <c r="AX17" s="100">
        <v>14</v>
      </c>
      <c r="AY17" s="100">
        <v>5913.5999999999995</v>
      </c>
      <c r="AZ17" s="100">
        <v>20</v>
      </c>
      <c r="BA17" s="100">
        <v>8448</v>
      </c>
      <c r="BB17" s="100">
        <v>13.450171082217464</v>
      </c>
      <c r="BC17" s="100">
        <v>5681.3522651286567</v>
      </c>
      <c r="BD17" s="100">
        <v>13.266904032000124</v>
      </c>
      <c r="BE17" s="100">
        <v>5603.9402631168523</v>
      </c>
      <c r="BF17" s="100">
        <v>17.538557708605076</v>
      </c>
      <c r="BG17" s="100">
        <v>7408.2867761147836</v>
      </c>
      <c r="BH17" s="100">
        <v>15.228020400517108</v>
      </c>
      <c r="BI17" s="100">
        <v>6432.3158171784262</v>
      </c>
      <c r="BJ17" s="100">
        <v>12.161686728982977</v>
      </c>
      <c r="BK17" s="100">
        <v>5137.0964743224094</v>
      </c>
      <c r="BL17" s="100">
        <v>13.5792329346776</v>
      </c>
      <c r="BM17" s="100">
        <v>5735.8679916078181</v>
      </c>
      <c r="BN17" s="100">
        <v>1.5446650567798641</v>
      </c>
      <c r="BO17" s="100">
        <v>652.46651998381458</v>
      </c>
      <c r="BP17" s="100">
        <v>15.922177778423551</v>
      </c>
      <c r="BQ17" s="100">
        <v>6725.5278936061077</v>
      </c>
      <c r="BR17" s="100">
        <v>12.246009272590637</v>
      </c>
      <c r="BS17" s="100">
        <v>5172.7143167422846</v>
      </c>
      <c r="BT17" s="100">
        <v>2.2776438542039412</v>
      </c>
      <c r="BU17" s="100">
        <v>962.07676401574474</v>
      </c>
      <c r="BV17" s="100">
        <v>12</v>
      </c>
      <c r="BW17" s="100">
        <v>5068.7999999999993</v>
      </c>
      <c r="BX17" s="100">
        <v>13</v>
      </c>
      <c r="BY17" s="100">
        <v>5491.2</v>
      </c>
      <c r="BZ17" s="100">
        <v>4.3672136708105187</v>
      </c>
      <c r="CA17" s="100">
        <v>1844.7110545503631</v>
      </c>
      <c r="CB17" s="100">
        <v>23</v>
      </c>
      <c r="CC17" s="100">
        <v>9715.1999999999989</v>
      </c>
      <c r="CD17" s="100">
        <v>15</v>
      </c>
      <c r="CE17" s="100">
        <v>6336</v>
      </c>
      <c r="CF17" s="100">
        <v>21.909022429744613</v>
      </c>
      <c r="CG17" s="100">
        <v>9254.3710743241245</v>
      </c>
      <c r="CH17" s="100">
        <v>14</v>
      </c>
      <c r="CI17" s="100">
        <v>5913.5999999999995</v>
      </c>
      <c r="CJ17" s="100">
        <v>16.876639353979453</v>
      </c>
      <c r="CK17" s="100">
        <v>7128.6924631209204</v>
      </c>
      <c r="CL17" s="100">
        <v>0.623230868127577</v>
      </c>
      <c r="CM17" s="100">
        <v>263.25271869708848</v>
      </c>
      <c r="CN17" s="100">
        <v>23</v>
      </c>
      <c r="CO17" s="100">
        <v>9715.1999999999989</v>
      </c>
      <c r="CP17" s="100">
        <v>9.7629345755364145</v>
      </c>
      <c r="CQ17" s="100">
        <v>4123.8635647065812</v>
      </c>
      <c r="CR17" s="100">
        <v>19.003789289406292</v>
      </c>
      <c r="CS17" s="100">
        <v>8027.2005958452173</v>
      </c>
      <c r="CT17" s="100">
        <v>6.3981430072932692</v>
      </c>
      <c r="CU17" s="100">
        <v>2702.5756062806768</v>
      </c>
    </row>
    <row r="18" spans="2:99">
      <c r="C18" s="99" t="s">
        <v>184</v>
      </c>
      <c r="D18" s="100">
        <v>0</v>
      </c>
      <c r="E18" s="100">
        <v>0</v>
      </c>
      <c r="F18" s="100">
        <v>0.53351157370517932</v>
      </c>
      <c r="G18" s="100">
        <v>348.27635531474101</v>
      </c>
      <c r="H18" s="100">
        <v>1.7474774451046093</v>
      </c>
      <c r="I18" s="100">
        <v>1140.753276164289</v>
      </c>
      <c r="J18" s="100">
        <v>11</v>
      </c>
      <c r="K18" s="100">
        <v>7180.7999999999993</v>
      </c>
      <c r="L18" s="100">
        <v>16</v>
      </c>
      <c r="M18" s="100">
        <v>10444.799999999999</v>
      </c>
      <c r="N18" s="100">
        <v>14</v>
      </c>
      <c r="O18" s="100">
        <v>9139.1999999999989</v>
      </c>
      <c r="P18" s="100">
        <v>13</v>
      </c>
      <c r="Q18" s="100">
        <v>8486.4</v>
      </c>
      <c r="R18" s="100">
        <v>13</v>
      </c>
      <c r="S18" s="100">
        <v>8486.4</v>
      </c>
      <c r="T18" s="100">
        <v>5.1595267856994216</v>
      </c>
      <c r="U18" s="100">
        <v>3368.1390857045822</v>
      </c>
      <c r="V18" s="100">
        <v>13</v>
      </c>
      <c r="W18" s="100">
        <v>8486.4</v>
      </c>
      <c r="X18" s="100">
        <v>11.335650541275401</v>
      </c>
      <c r="Y18" s="100">
        <v>7399.912673344581</v>
      </c>
      <c r="Z18" s="100">
        <v>13.173327173211007</v>
      </c>
      <c r="AA18" s="100">
        <v>8599.5479786721444</v>
      </c>
      <c r="AB18" s="100">
        <v>19</v>
      </c>
      <c r="AC18" s="100">
        <v>12403.199999999999</v>
      </c>
      <c r="AD18" s="100">
        <v>4.8711809855943606</v>
      </c>
      <c r="AE18" s="100">
        <v>3179.9069473959985</v>
      </c>
      <c r="AF18" s="100">
        <v>14</v>
      </c>
      <c r="AG18" s="100">
        <v>9139.1999999999989</v>
      </c>
      <c r="AH18" s="100">
        <v>18</v>
      </c>
      <c r="AI18" s="100">
        <v>11750.4</v>
      </c>
      <c r="AJ18" s="100">
        <v>11</v>
      </c>
      <c r="AK18" s="100">
        <v>7180.7999999999993</v>
      </c>
      <c r="AL18" s="100">
        <v>1.4580854543084338</v>
      </c>
      <c r="AM18" s="100">
        <v>951.83818457254552</v>
      </c>
      <c r="AN18" s="100">
        <v>13.26931992556111</v>
      </c>
      <c r="AO18" s="100">
        <v>8662.2120474062922</v>
      </c>
      <c r="AP18" s="100">
        <v>10.116088562462796</v>
      </c>
      <c r="AQ18" s="100">
        <v>6603.7826135757123</v>
      </c>
      <c r="AR18" s="100">
        <v>19</v>
      </c>
      <c r="AS18" s="100">
        <v>12403.199999999999</v>
      </c>
      <c r="AT18" s="100">
        <v>9.4240893093852076</v>
      </c>
      <c r="AU18" s="100">
        <v>6152.0455011666627</v>
      </c>
      <c r="AV18" s="100">
        <v>12.616146705083985</v>
      </c>
      <c r="AW18" s="100">
        <v>8235.8205690788254</v>
      </c>
      <c r="AX18" s="100">
        <v>16</v>
      </c>
      <c r="AY18" s="100">
        <v>10444.799999999999</v>
      </c>
      <c r="AZ18" s="100">
        <v>21</v>
      </c>
      <c r="BA18" s="100">
        <v>13708.8</v>
      </c>
      <c r="BB18" s="100">
        <v>11.867798013721291</v>
      </c>
      <c r="BC18" s="100">
        <v>7747.2985433572585</v>
      </c>
      <c r="BD18" s="100">
        <v>12.382443763200117</v>
      </c>
      <c r="BE18" s="100">
        <v>8083.259288617036</v>
      </c>
      <c r="BF18" s="100">
        <v>16.741350540032116</v>
      </c>
      <c r="BG18" s="100">
        <v>10928.753632532964</v>
      </c>
      <c r="BH18" s="100">
        <v>15.228020400517108</v>
      </c>
      <c r="BI18" s="100">
        <v>9940.8517174575682</v>
      </c>
      <c r="BJ18" s="100">
        <v>11.226172365215055</v>
      </c>
      <c r="BK18" s="100">
        <v>7328.4453200123871</v>
      </c>
      <c r="BL18" s="100">
        <v>13.5792329346776</v>
      </c>
      <c r="BM18" s="100">
        <v>8864.5232597575377</v>
      </c>
      <c r="BN18" s="100">
        <v>1.6355277071786798</v>
      </c>
      <c r="BO18" s="100">
        <v>1067.6724872462421</v>
      </c>
      <c r="BP18" s="100">
        <v>15.258753704322569</v>
      </c>
      <c r="BQ18" s="100">
        <v>9960.9144181817719</v>
      </c>
      <c r="BR18" s="100">
        <v>14.130010699143043</v>
      </c>
      <c r="BS18" s="100">
        <v>9224.0709844005778</v>
      </c>
      <c r="BT18" s="100">
        <v>2.2776438542039412</v>
      </c>
      <c r="BU18" s="100">
        <v>1486.8459080243326</v>
      </c>
      <c r="BV18" s="100">
        <v>14</v>
      </c>
      <c r="BW18" s="100">
        <v>9139.1999999999989</v>
      </c>
      <c r="BX18" s="100">
        <v>15</v>
      </c>
      <c r="BY18" s="100">
        <v>9792</v>
      </c>
      <c r="BZ18" s="100">
        <v>4.0312741576712474</v>
      </c>
      <c r="CA18" s="100">
        <v>2631.6157701277903</v>
      </c>
      <c r="CB18" s="100">
        <v>21</v>
      </c>
      <c r="CC18" s="100">
        <v>13708.8</v>
      </c>
      <c r="CD18" s="100">
        <v>15</v>
      </c>
      <c r="CE18" s="100">
        <v>9792</v>
      </c>
      <c r="CF18" s="100">
        <v>19.279939738175258</v>
      </c>
      <c r="CG18" s="100">
        <v>12585.944661080808</v>
      </c>
      <c r="CH18" s="100">
        <v>12</v>
      </c>
      <c r="CI18" s="100">
        <v>7833.5999999999995</v>
      </c>
      <c r="CJ18" s="100">
        <v>18.483938340072733</v>
      </c>
      <c r="CK18" s="100">
        <v>12066.314948399478</v>
      </c>
      <c r="CL18" s="100">
        <v>0.71671549834671366</v>
      </c>
      <c r="CM18" s="100">
        <v>467.87187732073465</v>
      </c>
      <c r="CN18" s="100">
        <v>23</v>
      </c>
      <c r="CO18" s="100">
        <v>15014.4</v>
      </c>
      <c r="CP18" s="100">
        <v>9.0119396081874594</v>
      </c>
      <c r="CQ18" s="100">
        <v>5882.9941762247727</v>
      </c>
      <c r="CR18" s="100">
        <v>17.27617208127845</v>
      </c>
      <c r="CS18" s="100">
        <v>11277.885134658571</v>
      </c>
      <c r="CT18" s="100">
        <v>6.0426906179991988</v>
      </c>
      <c r="CU18" s="100">
        <v>3944.6684354298768</v>
      </c>
    </row>
    <row r="19" spans="2:99">
      <c r="C19" s="99" t="s">
        <v>185</v>
      </c>
      <c r="D19" s="100">
        <v>0</v>
      </c>
      <c r="E19" s="100">
        <v>0</v>
      </c>
      <c r="F19" s="100">
        <v>0.56907901195219124</v>
      </c>
      <c r="G19" s="100">
        <v>187.79607394422311</v>
      </c>
      <c r="H19" s="100">
        <v>2.0387236859553775</v>
      </c>
      <c r="I19" s="100">
        <v>672.77881636527457</v>
      </c>
      <c r="J19" s="100">
        <v>11</v>
      </c>
      <c r="K19" s="100">
        <v>3630</v>
      </c>
      <c r="L19" s="100">
        <v>15</v>
      </c>
      <c r="M19" s="100">
        <v>4950</v>
      </c>
      <c r="N19" s="100">
        <v>14</v>
      </c>
      <c r="O19" s="100">
        <v>4620</v>
      </c>
      <c r="P19" s="100">
        <v>16</v>
      </c>
      <c r="Q19" s="100">
        <v>5280</v>
      </c>
      <c r="R19" s="100">
        <v>16</v>
      </c>
      <c r="S19" s="100">
        <v>5280</v>
      </c>
      <c r="T19" s="100">
        <v>5.1595267856994216</v>
      </c>
      <c r="U19" s="100">
        <v>1702.6438392808091</v>
      </c>
      <c r="V19" s="100">
        <v>13</v>
      </c>
      <c r="W19" s="100">
        <v>4290</v>
      </c>
      <c r="X19" s="100">
        <v>11.932263727658315</v>
      </c>
      <c r="Y19" s="100">
        <v>3937.6470301272439</v>
      </c>
      <c r="Z19" s="100">
        <v>13.905178682833842</v>
      </c>
      <c r="AA19" s="100">
        <v>4588.7089653351677</v>
      </c>
      <c r="AB19" s="100">
        <v>18</v>
      </c>
      <c r="AC19" s="100">
        <v>5940</v>
      </c>
      <c r="AD19" s="100">
        <v>5.3839368788148194</v>
      </c>
      <c r="AE19" s="100">
        <v>1776.6991700088904</v>
      </c>
      <c r="AF19" s="100">
        <v>14</v>
      </c>
      <c r="AG19" s="100">
        <v>4620</v>
      </c>
      <c r="AH19" s="100">
        <v>22</v>
      </c>
      <c r="AI19" s="100">
        <v>7260</v>
      </c>
      <c r="AJ19" s="100">
        <v>10</v>
      </c>
      <c r="AK19" s="100">
        <v>3300</v>
      </c>
      <c r="AL19" s="100">
        <v>1.2865459890956767</v>
      </c>
      <c r="AM19" s="100">
        <v>424.5601764015733</v>
      </c>
      <c r="AN19" s="100">
        <v>14.049868156476471</v>
      </c>
      <c r="AO19" s="100">
        <v>4636.4564916372356</v>
      </c>
      <c r="AP19" s="100">
        <v>10.89424922111378</v>
      </c>
      <c r="AQ19" s="100">
        <v>3595.1022429675472</v>
      </c>
      <c r="AR19" s="100">
        <v>18</v>
      </c>
      <c r="AS19" s="100">
        <v>5940</v>
      </c>
      <c r="AT19" s="100">
        <v>9.8728554669749808</v>
      </c>
      <c r="AU19" s="100">
        <v>3258.0423041017439</v>
      </c>
      <c r="AV19" s="100">
        <v>13.358272981853631</v>
      </c>
      <c r="AW19" s="100">
        <v>4408.2300840116977</v>
      </c>
      <c r="AX19" s="100">
        <v>14</v>
      </c>
      <c r="AY19" s="100">
        <v>4620</v>
      </c>
      <c r="AZ19" s="100">
        <v>20</v>
      </c>
      <c r="BA19" s="100">
        <v>6600</v>
      </c>
      <c r="BB19" s="100">
        <v>13.450171082217464</v>
      </c>
      <c r="BC19" s="100">
        <v>4438.5564571317627</v>
      </c>
      <c r="BD19" s="100">
        <v>13.266904032000124</v>
      </c>
      <c r="BE19" s="100">
        <v>4378.0783305600407</v>
      </c>
      <c r="BF19" s="100">
        <v>16.741350540032116</v>
      </c>
      <c r="BG19" s="100">
        <v>5524.6456782105979</v>
      </c>
      <c r="BH19" s="100">
        <v>13.705218360465397</v>
      </c>
      <c r="BI19" s="100">
        <v>4522.7220589535809</v>
      </c>
      <c r="BJ19" s="100">
        <v>11.226172365215055</v>
      </c>
      <c r="BK19" s="100">
        <v>3704.6368805209681</v>
      </c>
      <c r="BL19" s="100">
        <v>16.295079521613118</v>
      </c>
      <c r="BM19" s="100">
        <v>5377.376242132329</v>
      </c>
      <c r="BN19" s="100">
        <v>1.9081156583751264</v>
      </c>
      <c r="BO19" s="100">
        <v>629.67816726379169</v>
      </c>
      <c r="BP19" s="100">
        <v>15.922177778423551</v>
      </c>
      <c r="BQ19" s="100">
        <v>5254.3186668797716</v>
      </c>
      <c r="BR19" s="100">
        <v>12.246009272590637</v>
      </c>
      <c r="BS19" s="100">
        <v>4041.1830599549103</v>
      </c>
      <c r="BT19" s="100">
        <v>2.5456019546985225</v>
      </c>
      <c r="BU19" s="100">
        <v>840.04864505051239</v>
      </c>
      <c r="BV19" s="100">
        <v>15</v>
      </c>
      <c r="BW19" s="100">
        <v>4950</v>
      </c>
      <c r="BX19" s="100">
        <v>15</v>
      </c>
      <c r="BY19" s="100">
        <v>4950</v>
      </c>
      <c r="BZ19" s="100">
        <v>4.0312741576712474</v>
      </c>
      <c r="CA19" s="100">
        <v>1330.3204720315116</v>
      </c>
      <c r="CB19" s="100">
        <v>21</v>
      </c>
      <c r="CC19" s="100">
        <v>6930</v>
      </c>
      <c r="CD19" s="100">
        <v>16</v>
      </c>
      <c r="CE19" s="100">
        <v>5280</v>
      </c>
      <c r="CF19" s="100">
        <v>21.03266153255483</v>
      </c>
      <c r="CG19" s="100">
        <v>6940.7783057430934</v>
      </c>
      <c r="CH19" s="100">
        <v>14</v>
      </c>
      <c r="CI19" s="100">
        <v>4620</v>
      </c>
      <c r="CJ19" s="100">
        <v>16.876639353979453</v>
      </c>
      <c r="CK19" s="100">
        <v>5569.2909868132192</v>
      </c>
      <c r="CL19" s="100">
        <v>0.71671549834671366</v>
      </c>
      <c r="CM19" s="100">
        <v>236.51611445441551</v>
      </c>
      <c r="CN19" s="100">
        <v>26</v>
      </c>
      <c r="CO19" s="100">
        <v>8580</v>
      </c>
      <c r="CP19" s="100">
        <v>9.3874370918619388</v>
      </c>
      <c r="CQ19" s="100">
        <v>3097.8542403144397</v>
      </c>
      <c r="CR19" s="100">
        <v>19.003789289406292</v>
      </c>
      <c r="CS19" s="100">
        <v>6271.2504655040766</v>
      </c>
      <c r="CT19" s="100">
        <v>7.1090477858814101</v>
      </c>
      <c r="CU19" s="100">
        <v>2345.9857693408653</v>
      </c>
    </row>
    <row r="20" spans="2:99">
      <c r="B20" s="99" t="s">
        <v>127</v>
      </c>
      <c r="C20" s="99" t="s">
        <v>186</v>
      </c>
      <c r="D20" s="100">
        <v>0</v>
      </c>
      <c r="E20" s="100">
        <v>0</v>
      </c>
      <c r="F20" s="100">
        <v>1.6716695976095617</v>
      </c>
      <c r="G20" s="100">
        <v>479.43484059442233</v>
      </c>
      <c r="H20" s="100">
        <v>3.2037086493584508</v>
      </c>
      <c r="I20" s="100">
        <v>918.82364063600369</v>
      </c>
      <c r="J20" s="100">
        <v>45</v>
      </c>
      <c r="K20" s="100">
        <v>12906</v>
      </c>
      <c r="L20" s="100">
        <v>55</v>
      </c>
      <c r="M20" s="100">
        <v>15774</v>
      </c>
      <c r="N20" s="100">
        <v>39</v>
      </c>
      <c r="O20" s="100">
        <v>11185.2</v>
      </c>
      <c r="P20" s="100">
        <v>49</v>
      </c>
      <c r="Q20" s="100">
        <v>14053.2</v>
      </c>
      <c r="R20" s="100">
        <v>35</v>
      </c>
      <c r="S20" s="100">
        <v>10038</v>
      </c>
      <c r="T20" s="100">
        <v>18.058343749947976</v>
      </c>
      <c r="U20" s="100">
        <v>5179.1329874850799</v>
      </c>
      <c r="V20" s="100">
        <v>31</v>
      </c>
      <c r="W20" s="100">
        <v>8890.8000000000011</v>
      </c>
      <c r="X20" s="100">
        <v>23.86452745531663</v>
      </c>
      <c r="Y20" s="100">
        <v>6844.3464741848093</v>
      </c>
      <c r="Z20" s="100">
        <v>37.324426990764522</v>
      </c>
      <c r="AA20" s="100">
        <v>10704.645660951266</v>
      </c>
      <c r="AB20" s="100">
        <v>28</v>
      </c>
      <c r="AC20" s="100">
        <v>8030.4000000000005</v>
      </c>
      <c r="AD20" s="100">
        <v>13.331653223731932</v>
      </c>
      <c r="AE20" s="100">
        <v>3823.5181445663184</v>
      </c>
      <c r="AF20" s="100">
        <v>35</v>
      </c>
      <c r="AG20" s="100">
        <v>10038</v>
      </c>
      <c r="AH20" s="100">
        <v>43</v>
      </c>
      <c r="AI20" s="100">
        <v>12332.4</v>
      </c>
      <c r="AJ20" s="100">
        <v>40</v>
      </c>
      <c r="AK20" s="100">
        <v>11472</v>
      </c>
      <c r="AL20" s="100">
        <v>3.8596379672870302</v>
      </c>
      <c r="AM20" s="100">
        <v>1106.9441690179203</v>
      </c>
      <c r="AN20" s="100">
        <v>26.53863985112222</v>
      </c>
      <c r="AO20" s="100">
        <v>7611.2819093018525</v>
      </c>
      <c r="AP20" s="100">
        <v>36.573550956596264</v>
      </c>
      <c r="AQ20" s="100">
        <v>10489.294414351809</v>
      </c>
      <c r="AR20" s="100">
        <v>33</v>
      </c>
      <c r="AS20" s="100">
        <v>9464.4</v>
      </c>
      <c r="AT20" s="100">
        <v>17.950646303590872</v>
      </c>
      <c r="AU20" s="100">
        <v>5148.2453598698621</v>
      </c>
      <c r="AV20" s="100">
        <v>37.106313838482308</v>
      </c>
      <c r="AW20" s="100">
        <v>10642.090808876726</v>
      </c>
      <c r="AX20" s="100">
        <v>35</v>
      </c>
      <c r="AY20" s="100">
        <v>10038</v>
      </c>
      <c r="AZ20" s="100">
        <v>54</v>
      </c>
      <c r="BA20" s="100">
        <v>15487.2</v>
      </c>
      <c r="BB20" s="100">
        <v>39.5593267124043</v>
      </c>
      <c r="BC20" s="100">
        <v>11345.614901117553</v>
      </c>
      <c r="BD20" s="100">
        <v>25.649347795200242</v>
      </c>
      <c r="BE20" s="100">
        <v>7356.2329476634295</v>
      </c>
      <c r="BF20" s="100">
        <v>45.4408086086586</v>
      </c>
      <c r="BG20" s="100">
        <v>13032.423908963287</v>
      </c>
      <c r="BH20" s="100">
        <v>41.877056101422049</v>
      </c>
      <c r="BI20" s="100">
        <v>12010.339689887844</v>
      </c>
      <c r="BJ20" s="100">
        <v>41.162632005788538</v>
      </c>
      <c r="BK20" s="100">
        <v>11805.442859260153</v>
      </c>
      <c r="BL20" s="100">
        <v>41.642980999677974</v>
      </c>
      <c r="BM20" s="100">
        <v>11943.206950707643</v>
      </c>
      <c r="BN20" s="100">
        <v>2.7258795119644663</v>
      </c>
      <c r="BO20" s="100">
        <v>781.78224403140894</v>
      </c>
      <c r="BP20" s="100">
        <v>29.19065926044318</v>
      </c>
      <c r="BQ20" s="100">
        <v>8371.881075895104</v>
      </c>
      <c r="BR20" s="100">
        <v>29.20202211156229</v>
      </c>
      <c r="BS20" s="100">
        <v>8375.1399415960641</v>
      </c>
      <c r="BT20" s="100">
        <v>5.0912039093970449</v>
      </c>
      <c r="BU20" s="100">
        <v>1460.1572812150725</v>
      </c>
      <c r="BV20" s="100">
        <v>54</v>
      </c>
      <c r="BW20" s="100">
        <v>15487.2</v>
      </c>
      <c r="BX20" s="100">
        <v>44</v>
      </c>
      <c r="BY20" s="100">
        <v>12619.2</v>
      </c>
      <c r="BZ20" s="100">
        <v>20.492310301495507</v>
      </c>
      <c r="CA20" s="100">
        <v>5877.1945944689114</v>
      </c>
      <c r="CB20" s="100">
        <v>44</v>
      </c>
      <c r="CC20" s="100">
        <v>12619.2</v>
      </c>
      <c r="CD20" s="100">
        <v>40</v>
      </c>
      <c r="CE20" s="100">
        <v>11472</v>
      </c>
      <c r="CF20" s="100">
        <v>49.076210242627937</v>
      </c>
      <c r="CG20" s="100">
        <v>14075.057097585694</v>
      </c>
      <c r="CH20" s="100">
        <v>42</v>
      </c>
      <c r="CI20" s="100">
        <v>12045.6</v>
      </c>
      <c r="CJ20" s="100">
        <v>48.218969582798429</v>
      </c>
      <c r="CK20" s="100">
        <v>13829.20047634659</v>
      </c>
      <c r="CL20" s="100">
        <v>1.7762079741635943</v>
      </c>
      <c r="CM20" s="100">
        <v>509.41644699011886</v>
      </c>
      <c r="CN20" s="100">
        <v>54</v>
      </c>
      <c r="CO20" s="100">
        <v>15487.2</v>
      </c>
      <c r="CP20" s="100">
        <v>21.027859085770743</v>
      </c>
      <c r="CQ20" s="100">
        <v>6030.7899857990496</v>
      </c>
      <c r="CR20" s="100">
        <v>44.918047411323961</v>
      </c>
      <c r="CS20" s="100">
        <v>12882.495997567712</v>
      </c>
      <c r="CT20" s="100">
        <v>14.573547961056892</v>
      </c>
      <c r="CU20" s="100">
        <v>4179.693555231117</v>
      </c>
    </row>
    <row r="21" spans="2:99">
      <c r="C21" s="99" t="s">
        <v>187</v>
      </c>
      <c r="D21" s="100">
        <v>0</v>
      </c>
      <c r="E21" s="100">
        <v>0</v>
      </c>
      <c r="F21" s="100">
        <v>1.6005347211155379</v>
      </c>
      <c r="G21" s="100">
        <v>99.873366597609561</v>
      </c>
      <c r="H21" s="100">
        <v>3.5920369704928081</v>
      </c>
      <c r="I21" s="100">
        <v>224.14310695875122</v>
      </c>
      <c r="J21" s="100">
        <v>52</v>
      </c>
      <c r="K21" s="100">
        <v>3244.7999999999997</v>
      </c>
      <c r="L21" s="100">
        <v>54</v>
      </c>
      <c r="M21" s="100">
        <v>3369.6</v>
      </c>
      <c r="N21" s="100">
        <v>47</v>
      </c>
      <c r="O21" s="100">
        <v>2932.7999999999997</v>
      </c>
      <c r="P21" s="100">
        <v>54</v>
      </c>
      <c r="Q21" s="100">
        <v>3369.6</v>
      </c>
      <c r="R21" s="100">
        <v>36</v>
      </c>
      <c r="S21" s="100">
        <v>2246.4</v>
      </c>
      <c r="T21" s="100">
        <v>17.321268494848059</v>
      </c>
      <c r="U21" s="100">
        <v>1080.8471540785188</v>
      </c>
      <c r="V21" s="100">
        <v>31</v>
      </c>
      <c r="W21" s="100">
        <v>1934.3999999999999</v>
      </c>
      <c r="X21" s="100">
        <v>25.057753828082461</v>
      </c>
      <c r="Y21" s="100">
        <v>1563.6038388723455</v>
      </c>
      <c r="Z21" s="100">
        <v>39.519981519633028</v>
      </c>
      <c r="AA21" s="100">
        <v>2466.0468468251011</v>
      </c>
      <c r="AB21" s="100">
        <v>29</v>
      </c>
      <c r="AC21" s="100">
        <v>1809.6</v>
      </c>
      <c r="AD21" s="100">
        <v>12.049763490680785</v>
      </c>
      <c r="AE21" s="100">
        <v>751.90524181848093</v>
      </c>
      <c r="AF21" s="100">
        <v>40</v>
      </c>
      <c r="AG21" s="100">
        <v>2496</v>
      </c>
      <c r="AH21" s="100">
        <v>48</v>
      </c>
      <c r="AI21" s="100">
        <v>2995.2</v>
      </c>
      <c r="AJ21" s="100">
        <v>41</v>
      </c>
      <c r="AK21" s="100">
        <v>2558.4</v>
      </c>
      <c r="AL21" s="100">
        <v>4.0311774324997867</v>
      </c>
      <c r="AM21" s="100">
        <v>251.54547178798668</v>
      </c>
      <c r="AN21" s="100">
        <v>29.66083277478366</v>
      </c>
      <c r="AO21" s="100">
        <v>1850.8359651465003</v>
      </c>
      <c r="AP21" s="100">
        <v>43.57699688445512</v>
      </c>
      <c r="AQ21" s="100">
        <v>2719.2046055899996</v>
      </c>
      <c r="AR21" s="100">
        <v>36</v>
      </c>
      <c r="AS21" s="100">
        <v>2246.4</v>
      </c>
      <c r="AT21" s="100">
        <v>20.643243249129505</v>
      </c>
      <c r="AU21" s="100">
        <v>1288.1383787456812</v>
      </c>
      <c r="AV21" s="100">
        <v>34.137808731403723</v>
      </c>
      <c r="AW21" s="100">
        <v>2130.1992648395922</v>
      </c>
      <c r="AX21" s="100">
        <v>32</v>
      </c>
      <c r="AY21" s="100">
        <v>1996.8</v>
      </c>
      <c r="AZ21" s="100">
        <v>51</v>
      </c>
      <c r="BA21" s="100">
        <v>3182.4</v>
      </c>
      <c r="BB21" s="100">
        <v>46.680005520637074</v>
      </c>
      <c r="BC21" s="100">
        <v>2912.8323444877533</v>
      </c>
      <c r="BD21" s="100">
        <v>30.071649139200282</v>
      </c>
      <c r="BE21" s="100">
        <v>1876.4709062860975</v>
      </c>
      <c r="BF21" s="100">
        <v>39.860358428647899</v>
      </c>
      <c r="BG21" s="100">
        <v>2487.2863659476288</v>
      </c>
      <c r="BH21" s="100">
        <v>44.922660181525472</v>
      </c>
      <c r="BI21" s="100">
        <v>2803.1739953271895</v>
      </c>
      <c r="BJ21" s="100">
        <v>43.969175097092297</v>
      </c>
      <c r="BK21" s="100">
        <v>2743.6765260585594</v>
      </c>
      <c r="BL21" s="100">
        <v>46.169391977903842</v>
      </c>
      <c r="BM21" s="100">
        <v>2880.9700594211995</v>
      </c>
      <c r="BN21" s="100">
        <v>2.9076048127620977</v>
      </c>
      <c r="BO21" s="100">
        <v>181.43454031635488</v>
      </c>
      <c r="BP21" s="100">
        <v>30.517507408645137</v>
      </c>
      <c r="BQ21" s="100">
        <v>1904.2924622994565</v>
      </c>
      <c r="BR21" s="100">
        <v>31.086023538114695</v>
      </c>
      <c r="BS21" s="100">
        <v>1939.7678687783568</v>
      </c>
      <c r="BT21" s="100">
        <v>4.9572248591497541</v>
      </c>
      <c r="BU21" s="100">
        <v>309.33083121094467</v>
      </c>
      <c r="BV21" s="100">
        <v>57</v>
      </c>
      <c r="BW21" s="100">
        <v>3556.7999999999997</v>
      </c>
      <c r="BX21" s="100">
        <v>40</v>
      </c>
      <c r="BY21" s="100">
        <v>2496</v>
      </c>
      <c r="BZ21" s="100">
        <v>21.16418932777405</v>
      </c>
      <c r="CA21" s="100">
        <v>1320.6454140531007</v>
      </c>
      <c r="CB21" s="100">
        <v>42</v>
      </c>
      <c r="CC21" s="100">
        <v>2620.7999999999997</v>
      </c>
      <c r="CD21" s="100">
        <v>38</v>
      </c>
      <c r="CE21" s="100">
        <v>2371.1999999999998</v>
      </c>
      <c r="CF21" s="100">
        <v>51.705292934197296</v>
      </c>
      <c r="CG21" s="100">
        <v>3226.410279093911</v>
      </c>
      <c r="CH21" s="100">
        <v>36</v>
      </c>
      <c r="CI21" s="100">
        <v>2246.4</v>
      </c>
      <c r="CJ21" s="100">
        <v>48.218969582798429</v>
      </c>
      <c r="CK21" s="100">
        <v>3008.8637019666221</v>
      </c>
      <c r="CL21" s="100">
        <v>1.9008541477891099</v>
      </c>
      <c r="CM21" s="100">
        <v>118.61329882204045</v>
      </c>
      <c r="CN21" s="100">
        <v>58</v>
      </c>
      <c r="CO21" s="100">
        <v>3619.2</v>
      </c>
      <c r="CP21" s="100">
        <v>22.154351536794174</v>
      </c>
      <c r="CQ21" s="100">
        <v>1382.4315358959564</v>
      </c>
      <c r="CR21" s="100">
        <v>49.23709043164358</v>
      </c>
      <c r="CS21" s="100">
        <v>3072.3944429345593</v>
      </c>
      <c r="CT21" s="100">
        <v>14.21809557176282</v>
      </c>
      <c r="CU21" s="100">
        <v>887.20916367799998</v>
      </c>
    </row>
    <row r="22" spans="2:99">
      <c r="C22" s="99" t="s">
        <v>188</v>
      </c>
      <c r="D22" s="100">
        <v>0</v>
      </c>
      <c r="E22" s="100">
        <v>0</v>
      </c>
      <c r="F22" s="100">
        <v>1.45826496812749</v>
      </c>
      <c r="G22" s="100">
        <v>272.98720203346608</v>
      </c>
      <c r="H22" s="100">
        <v>3.4949548902092187</v>
      </c>
      <c r="I22" s="100">
        <v>654.25555544716565</v>
      </c>
      <c r="J22" s="100">
        <v>44</v>
      </c>
      <c r="K22" s="100">
        <v>8236.7999999999993</v>
      </c>
      <c r="L22" s="100">
        <v>48</v>
      </c>
      <c r="M22" s="100">
        <v>8985.5999999999985</v>
      </c>
      <c r="N22" s="100">
        <v>40</v>
      </c>
      <c r="O22" s="100">
        <v>7488</v>
      </c>
      <c r="P22" s="100">
        <v>50</v>
      </c>
      <c r="Q22" s="100">
        <v>9360</v>
      </c>
      <c r="R22" s="100">
        <v>35</v>
      </c>
      <c r="S22" s="100">
        <v>6552</v>
      </c>
      <c r="T22" s="100">
        <v>18.426881377497935</v>
      </c>
      <c r="U22" s="100">
        <v>3449.5121938676134</v>
      </c>
      <c r="V22" s="100">
        <v>31</v>
      </c>
      <c r="W22" s="100">
        <v>5803.2</v>
      </c>
      <c r="X22" s="100">
        <v>28.040819759997042</v>
      </c>
      <c r="Y22" s="100">
        <v>5249.2414590714461</v>
      </c>
      <c r="Z22" s="100">
        <v>35.860723971518858</v>
      </c>
      <c r="AA22" s="100">
        <v>6713.1275274683303</v>
      </c>
      <c r="AB22" s="100">
        <v>27</v>
      </c>
      <c r="AC22" s="100">
        <v>5054.3999999999996</v>
      </c>
      <c r="AD22" s="100">
        <v>13.331653223731932</v>
      </c>
      <c r="AE22" s="100">
        <v>2495.6854834826177</v>
      </c>
      <c r="AF22" s="100">
        <v>41</v>
      </c>
      <c r="AG22" s="100">
        <v>7675.2</v>
      </c>
      <c r="AH22" s="100">
        <v>50</v>
      </c>
      <c r="AI22" s="100">
        <v>9360</v>
      </c>
      <c r="AJ22" s="100">
        <v>39</v>
      </c>
      <c r="AK22" s="100">
        <v>7300.7999999999993</v>
      </c>
      <c r="AL22" s="100">
        <v>3.9454076998934089</v>
      </c>
      <c r="AM22" s="100">
        <v>738.58032142004606</v>
      </c>
      <c r="AN22" s="100">
        <v>27.319188082037577</v>
      </c>
      <c r="AO22" s="100">
        <v>5114.1520089574342</v>
      </c>
      <c r="AP22" s="100">
        <v>36.573550956596264</v>
      </c>
      <c r="AQ22" s="100">
        <v>6846.5687390748199</v>
      </c>
      <c r="AR22" s="100">
        <v>37</v>
      </c>
      <c r="AS22" s="100">
        <v>6926.4</v>
      </c>
      <c r="AT22" s="100">
        <v>20.643243249129505</v>
      </c>
      <c r="AU22" s="100">
        <v>3864.415136237043</v>
      </c>
      <c r="AV22" s="100">
        <v>37.106313838482308</v>
      </c>
      <c r="AW22" s="100">
        <v>6946.3019505638877</v>
      </c>
      <c r="AX22" s="100">
        <v>31</v>
      </c>
      <c r="AY22" s="100">
        <v>5803.2</v>
      </c>
      <c r="AZ22" s="100">
        <v>57</v>
      </c>
      <c r="BA22" s="100">
        <v>10670.4</v>
      </c>
      <c r="BB22" s="100">
        <v>45.888818986388991</v>
      </c>
      <c r="BC22" s="100">
        <v>8590.386914252018</v>
      </c>
      <c r="BD22" s="100">
        <v>26.533808064000247</v>
      </c>
      <c r="BE22" s="100">
        <v>4967.1288695808462</v>
      </c>
      <c r="BF22" s="100">
        <v>38.265944091501979</v>
      </c>
      <c r="BG22" s="100">
        <v>7163.3847339291697</v>
      </c>
      <c r="BH22" s="100">
        <v>47.968264261628896</v>
      </c>
      <c r="BI22" s="100">
        <v>8979.6590697769279</v>
      </c>
      <c r="BJ22" s="100">
        <v>41.162632005788538</v>
      </c>
      <c r="BK22" s="100">
        <v>7705.6447114836137</v>
      </c>
      <c r="BL22" s="100">
        <v>42.548263195323152</v>
      </c>
      <c r="BM22" s="100">
        <v>7965.0348701644934</v>
      </c>
      <c r="BN22" s="100">
        <v>2.816742162363282</v>
      </c>
      <c r="BO22" s="100">
        <v>527.29413279440632</v>
      </c>
      <c r="BP22" s="100">
        <v>33.171203705049066</v>
      </c>
      <c r="BQ22" s="100">
        <v>6209.6493335851846</v>
      </c>
      <c r="BR22" s="100">
        <v>27.318020685009884</v>
      </c>
      <c r="BS22" s="100">
        <v>5113.9334722338499</v>
      </c>
      <c r="BT22" s="100">
        <v>5.7610991606334983</v>
      </c>
      <c r="BU22" s="100">
        <v>1078.4777628705908</v>
      </c>
      <c r="BV22" s="100">
        <v>60</v>
      </c>
      <c r="BW22" s="100">
        <v>11232</v>
      </c>
      <c r="BX22" s="100">
        <v>39</v>
      </c>
      <c r="BY22" s="100">
        <v>7300.7999999999993</v>
      </c>
      <c r="BZ22" s="100">
        <v>20.828249814634777</v>
      </c>
      <c r="CA22" s="100">
        <v>3899.0483652996299</v>
      </c>
      <c r="CB22" s="100">
        <v>40</v>
      </c>
      <c r="CC22" s="100">
        <v>7488</v>
      </c>
      <c r="CD22" s="100">
        <v>41</v>
      </c>
      <c r="CE22" s="100">
        <v>7675.2</v>
      </c>
      <c r="CF22" s="100">
        <v>50.828932037007505</v>
      </c>
      <c r="CG22" s="100">
        <v>9515.1760773278038</v>
      </c>
      <c r="CH22" s="100">
        <v>38</v>
      </c>
      <c r="CI22" s="100">
        <v>7113.5999999999995</v>
      </c>
      <c r="CJ22" s="100">
        <v>47.415320089751795</v>
      </c>
      <c r="CK22" s="100">
        <v>8876.1479208015353</v>
      </c>
      <c r="CL22" s="100">
        <v>1.9943387780082464</v>
      </c>
      <c r="CM22" s="100">
        <v>373.34021924314374</v>
      </c>
      <c r="CN22" s="100">
        <v>57</v>
      </c>
      <c r="CO22" s="100">
        <v>10670.4</v>
      </c>
      <c r="CP22" s="100">
        <v>19.150371667398353</v>
      </c>
      <c r="CQ22" s="100">
        <v>3584.9495761369717</v>
      </c>
      <c r="CR22" s="100">
        <v>44.054238807260042</v>
      </c>
      <c r="CS22" s="100">
        <v>8246.9535047190784</v>
      </c>
      <c r="CT22" s="100">
        <v>14.573547961056892</v>
      </c>
      <c r="CU22" s="100">
        <v>2728.1681783098502</v>
      </c>
    </row>
    <row r="23" spans="2:99">
      <c r="C23" s="99" t="s">
        <v>189</v>
      </c>
      <c r="D23" s="100">
        <v>0</v>
      </c>
      <c r="E23" s="100">
        <v>0</v>
      </c>
      <c r="F23" s="100">
        <v>1.4938324063745019</v>
      </c>
      <c r="G23" s="100">
        <v>439.18672747410358</v>
      </c>
      <c r="H23" s="100">
        <v>3.786201131059987</v>
      </c>
      <c r="I23" s="100">
        <v>1113.1431325316362</v>
      </c>
      <c r="J23" s="100">
        <v>49</v>
      </c>
      <c r="K23" s="100">
        <v>14406</v>
      </c>
      <c r="L23" s="100">
        <v>55</v>
      </c>
      <c r="M23" s="100">
        <v>16170</v>
      </c>
      <c r="N23" s="100">
        <v>43</v>
      </c>
      <c r="O23" s="100">
        <v>12642</v>
      </c>
      <c r="P23" s="100">
        <v>50</v>
      </c>
      <c r="Q23" s="100">
        <v>14700</v>
      </c>
      <c r="R23" s="100">
        <v>30</v>
      </c>
      <c r="S23" s="100">
        <v>8820</v>
      </c>
      <c r="T23" s="100">
        <v>18.426881377497935</v>
      </c>
      <c r="U23" s="100">
        <v>5417.5031249843933</v>
      </c>
      <c r="V23" s="100">
        <v>30</v>
      </c>
      <c r="W23" s="100">
        <v>8820</v>
      </c>
      <c r="X23" s="100">
        <v>26.84759338723121</v>
      </c>
      <c r="Y23" s="100">
        <v>7893.1924558459759</v>
      </c>
      <c r="Z23" s="100">
        <v>35.128872461896023</v>
      </c>
      <c r="AA23" s="100">
        <v>10327.888503797431</v>
      </c>
      <c r="AB23" s="100">
        <v>27</v>
      </c>
      <c r="AC23" s="100">
        <v>7938</v>
      </c>
      <c r="AD23" s="100">
        <v>11.793385544070556</v>
      </c>
      <c r="AE23" s="100">
        <v>3467.2553499567434</v>
      </c>
      <c r="AF23" s="100">
        <v>37</v>
      </c>
      <c r="AG23" s="100">
        <v>10878</v>
      </c>
      <c r="AH23" s="100">
        <v>47</v>
      </c>
      <c r="AI23" s="100">
        <v>13818</v>
      </c>
      <c r="AJ23" s="100">
        <v>35</v>
      </c>
      <c r="AK23" s="100">
        <v>10290</v>
      </c>
      <c r="AL23" s="100">
        <v>4.0311774324997867</v>
      </c>
      <c r="AM23" s="100">
        <v>1185.1661651549373</v>
      </c>
      <c r="AN23" s="100">
        <v>29.66083277478366</v>
      </c>
      <c r="AO23" s="100">
        <v>8720.2848357863968</v>
      </c>
      <c r="AP23" s="100">
        <v>40.464354249851183</v>
      </c>
      <c r="AQ23" s="100">
        <v>11896.520149456248</v>
      </c>
      <c r="AR23" s="100">
        <v>37</v>
      </c>
      <c r="AS23" s="100">
        <v>10878</v>
      </c>
      <c r="AT23" s="100">
        <v>20.643243249129505</v>
      </c>
      <c r="AU23" s="100">
        <v>6069.1135152440747</v>
      </c>
      <c r="AV23" s="100">
        <v>35.622061284943008</v>
      </c>
      <c r="AW23" s="100">
        <v>10472.886017773244</v>
      </c>
      <c r="AX23" s="100">
        <v>30</v>
      </c>
      <c r="AY23" s="100">
        <v>8820</v>
      </c>
      <c r="AZ23" s="100">
        <v>56</v>
      </c>
      <c r="BA23" s="100">
        <v>16464</v>
      </c>
      <c r="BB23" s="100">
        <v>40.35051324665239</v>
      </c>
      <c r="BC23" s="100">
        <v>11863.050894515804</v>
      </c>
      <c r="BD23" s="100">
        <v>29.187188870400277</v>
      </c>
      <c r="BE23" s="100">
        <v>8581.0335278976818</v>
      </c>
      <c r="BF23" s="100">
        <v>38.265944091501979</v>
      </c>
      <c r="BG23" s="100">
        <v>11250.187562901581</v>
      </c>
      <c r="BH23" s="100">
        <v>41.115655081396191</v>
      </c>
      <c r="BI23" s="100">
        <v>12088.00259393048</v>
      </c>
      <c r="BJ23" s="100">
        <v>45.840203824628141</v>
      </c>
      <c r="BK23" s="100">
        <v>13477.019924440674</v>
      </c>
      <c r="BL23" s="100">
        <v>38.927134412742454</v>
      </c>
      <c r="BM23" s="100">
        <v>11444.577517346281</v>
      </c>
      <c r="BN23" s="100">
        <v>2.7258795119644663</v>
      </c>
      <c r="BO23" s="100">
        <v>801.40857651755312</v>
      </c>
      <c r="BP23" s="100">
        <v>31.180931482746121</v>
      </c>
      <c r="BQ23" s="100">
        <v>9167.1938559273603</v>
      </c>
      <c r="BR23" s="100">
        <v>30.14402282483849</v>
      </c>
      <c r="BS23" s="100">
        <v>8862.3427105025166</v>
      </c>
      <c r="BT23" s="100">
        <v>5.7610991606334983</v>
      </c>
      <c r="BU23" s="100">
        <v>1693.7631532262485</v>
      </c>
      <c r="BV23" s="100">
        <v>59</v>
      </c>
      <c r="BW23" s="100">
        <v>17346</v>
      </c>
      <c r="BX23" s="100">
        <v>41</v>
      </c>
      <c r="BY23" s="100">
        <v>12054</v>
      </c>
      <c r="BZ23" s="100">
        <v>21.16418932777405</v>
      </c>
      <c r="CA23" s="100">
        <v>6222.2716623655706</v>
      </c>
      <c r="CB23" s="100">
        <v>44</v>
      </c>
      <c r="CC23" s="100">
        <v>12936</v>
      </c>
      <c r="CD23" s="100">
        <v>37</v>
      </c>
      <c r="CE23" s="100">
        <v>10878</v>
      </c>
      <c r="CF23" s="100">
        <v>51.705292934197296</v>
      </c>
      <c r="CG23" s="100">
        <v>15201.356122654004</v>
      </c>
      <c r="CH23" s="100">
        <v>41</v>
      </c>
      <c r="CI23" s="100">
        <v>12054</v>
      </c>
      <c r="CJ23" s="100">
        <v>47.415320089751795</v>
      </c>
      <c r="CK23" s="100">
        <v>13940.104106387027</v>
      </c>
      <c r="CL23" s="100">
        <v>1.7762079741635943</v>
      </c>
      <c r="CM23" s="100">
        <v>522.2051444040967</v>
      </c>
      <c r="CN23" s="100">
        <v>48</v>
      </c>
      <c r="CO23" s="100">
        <v>14112</v>
      </c>
      <c r="CP23" s="100">
        <v>21.403356569445219</v>
      </c>
      <c r="CQ23" s="100">
        <v>6292.5868314168947</v>
      </c>
      <c r="CR23" s="100">
        <v>43.190430203196122</v>
      </c>
      <c r="CS23" s="100">
        <v>12697.98647973966</v>
      </c>
      <c r="CT23" s="100">
        <v>14.929000350350963</v>
      </c>
      <c r="CU23" s="100">
        <v>4389.1261030031828</v>
      </c>
    </row>
    <row r="24" spans="2:99">
      <c r="C24" s="99" t="s">
        <v>190</v>
      </c>
      <c r="D24" s="100">
        <v>0</v>
      </c>
      <c r="E24" s="100">
        <v>0</v>
      </c>
      <c r="F24" s="100">
        <v>1.5293998446215138</v>
      </c>
      <c r="G24" s="100">
        <v>561.59562294501984</v>
      </c>
      <c r="H24" s="100">
        <v>3.3007907296420402</v>
      </c>
      <c r="I24" s="100">
        <v>1212.0503559245572</v>
      </c>
      <c r="J24" s="100">
        <v>46</v>
      </c>
      <c r="K24" s="100">
        <v>16891.2</v>
      </c>
      <c r="L24" s="100">
        <v>56</v>
      </c>
      <c r="M24" s="100">
        <v>20563.2</v>
      </c>
      <c r="N24" s="100">
        <v>42</v>
      </c>
      <c r="O24" s="100">
        <v>15422.4</v>
      </c>
      <c r="P24" s="100">
        <v>45</v>
      </c>
      <c r="Q24" s="100">
        <v>16524</v>
      </c>
      <c r="R24" s="100">
        <v>30</v>
      </c>
      <c r="S24" s="100">
        <v>11016</v>
      </c>
      <c r="T24" s="100">
        <v>19.901031887697769</v>
      </c>
      <c r="U24" s="100">
        <v>7307.6589091626211</v>
      </c>
      <c r="V24" s="100">
        <v>36</v>
      </c>
      <c r="W24" s="100">
        <v>13219.199999999999</v>
      </c>
      <c r="X24" s="100">
        <v>24.461140641699547</v>
      </c>
      <c r="Y24" s="100">
        <v>8982.1308436320742</v>
      </c>
      <c r="Z24" s="100">
        <v>34.397020952273188</v>
      </c>
      <c r="AA24" s="100">
        <v>12630.586093674714</v>
      </c>
      <c r="AB24" s="100">
        <v>32</v>
      </c>
      <c r="AC24" s="100">
        <v>11750.4</v>
      </c>
      <c r="AD24" s="100">
        <v>12.562519383901245</v>
      </c>
      <c r="AE24" s="100">
        <v>4612.9571177685366</v>
      </c>
      <c r="AF24" s="100">
        <v>40</v>
      </c>
      <c r="AG24" s="100">
        <v>14688</v>
      </c>
      <c r="AH24" s="100">
        <v>44</v>
      </c>
      <c r="AI24" s="100">
        <v>16156.8</v>
      </c>
      <c r="AJ24" s="100">
        <v>35</v>
      </c>
      <c r="AK24" s="100">
        <v>12852</v>
      </c>
      <c r="AL24" s="100">
        <v>3.6023287694678952</v>
      </c>
      <c r="AM24" s="100">
        <v>1322.775124148611</v>
      </c>
      <c r="AN24" s="100">
        <v>26.53863985112222</v>
      </c>
      <c r="AO24" s="100">
        <v>9744.9885533320794</v>
      </c>
      <c r="AP24" s="100">
        <v>37.351711615247247</v>
      </c>
      <c r="AQ24" s="100">
        <v>13715.548505118788</v>
      </c>
      <c r="AR24" s="100">
        <v>39</v>
      </c>
      <c r="AS24" s="100">
        <v>14320.8</v>
      </c>
      <c r="AT24" s="100">
        <v>19.745710933949962</v>
      </c>
      <c r="AU24" s="100">
        <v>7250.6250549464257</v>
      </c>
      <c r="AV24" s="100">
        <v>37.848440115251954</v>
      </c>
      <c r="AW24" s="100">
        <v>13897.947210320517</v>
      </c>
      <c r="AX24" s="100">
        <v>33</v>
      </c>
      <c r="AY24" s="100">
        <v>12117.6</v>
      </c>
      <c r="AZ24" s="100">
        <v>50</v>
      </c>
      <c r="BA24" s="100">
        <v>18360</v>
      </c>
      <c r="BB24" s="100">
        <v>40.35051324665239</v>
      </c>
      <c r="BC24" s="100">
        <v>14816.708464170757</v>
      </c>
      <c r="BD24" s="100">
        <v>25.649347795200242</v>
      </c>
      <c r="BE24" s="100">
        <v>9418.4405103975278</v>
      </c>
      <c r="BF24" s="100">
        <v>38.265944091501979</v>
      </c>
      <c r="BG24" s="100">
        <v>14051.254670399527</v>
      </c>
      <c r="BH24" s="100">
        <v>42.6384571214479</v>
      </c>
      <c r="BI24" s="100">
        <v>15656.841454995669</v>
      </c>
      <c r="BJ24" s="100">
        <v>45.840203824628141</v>
      </c>
      <c r="BK24" s="100">
        <v>16832.522844403451</v>
      </c>
      <c r="BL24" s="100">
        <v>38.021852217097283</v>
      </c>
      <c r="BM24" s="100">
        <v>13961.624134118121</v>
      </c>
      <c r="BN24" s="100">
        <v>2.9076048127620977</v>
      </c>
      <c r="BO24" s="100">
        <v>1067.6724872462423</v>
      </c>
      <c r="BP24" s="100">
        <v>29.854083334544157</v>
      </c>
      <c r="BQ24" s="100">
        <v>10962.419400444614</v>
      </c>
      <c r="BR24" s="100">
        <v>27.318020685009884</v>
      </c>
      <c r="BS24" s="100">
        <v>10031.177195535629</v>
      </c>
      <c r="BT24" s="100">
        <v>5.3591620098916266</v>
      </c>
      <c r="BU24" s="100">
        <v>1967.8842900322052</v>
      </c>
      <c r="BV24" s="100">
        <v>59</v>
      </c>
      <c r="BW24" s="100">
        <v>21664.799999999999</v>
      </c>
      <c r="BX24" s="100">
        <v>41</v>
      </c>
      <c r="BY24" s="100">
        <v>15055.199999999999</v>
      </c>
      <c r="BZ24" s="100">
        <v>20.828249814634777</v>
      </c>
      <c r="CA24" s="100">
        <v>7648.1333319338901</v>
      </c>
      <c r="CB24" s="100">
        <v>44</v>
      </c>
      <c r="CC24" s="100">
        <v>16156.8</v>
      </c>
      <c r="CD24" s="100">
        <v>38</v>
      </c>
      <c r="CE24" s="100">
        <v>13953.6</v>
      </c>
      <c r="CF24" s="100">
        <v>48.199849345438153</v>
      </c>
      <c r="CG24" s="100">
        <v>17698.984679644891</v>
      </c>
      <c r="CH24" s="100">
        <v>38</v>
      </c>
      <c r="CI24" s="100">
        <v>13953.6</v>
      </c>
      <c r="CJ24" s="100">
        <v>42.593423131471951</v>
      </c>
      <c r="CK24" s="100">
        <v>15640.3049738765</v>
      </c>
      <c r="CL24" s="100">
        <v>1.682723343944458</v>
      </c>
      <c r="CM24" s="100">
        <v>617.89601189640496</v>
      </c>
      <c r="CN24" s="100">
        <v>54</v>
      </c>
      <c r="CO24" s="100">
        <v>19828.8</v>
      </c>
      <c r="CP24" s="100">
        <v>20.652361602096263</v>
      </c>
      <c r="CQ24" s="100">
        <v>7583.5471802897473</v>
      </c>
      <c r="CR24" s="100">
        <v>40.599004391004357</v>
      </c>
      <c r="CS24" s="100">
        <v>14907.954412376799</v>
      </c>
      <c r="CT24" s="100">
        <v>12.440833625292468</v>
      </c>
      <c r="CU24" s="100">
        <v>4568.2741072073941</v>
      </c>
    </row>
    <row r="25" spans="2:99">
      <c r="C25" s="99" t="s">
        <v>191</v>
      </c>
      <c r="D25" s="100">
        <v>0</v>
      </c>
      <c r="E25" s="100">
        <v>0</v>
      </c>
      <c r="F25" s="100">
        <v>1.6716695976095617</v>
      </c>
      <c r="G25" s="100">
        <v>886.65355457211149</v>
      </c>
      <c r="H25" s="100">
        <v>3.3978728099256297</v>
      </c>
      <c r="I25" s="100">
        <v>1802.2317383845539</v>
      </c>
      <c r="J25" s="100">
        <v>44</v>
      </c>
      <c r="K25" s="100">
        <v>23337.599999999999</v>
      </c>
      <c r="L25" s="100">
        <v>56</v>
      </c>
      <c r="M25" s="100">
        <v>29702.399999999998</v>
      </c>
      <c r="N25" s="100">
        <v>37</v>
      </c>
      <c r="O25" s="100">
        <v>19624.8</v>
      </c>
      <c r="P25" s="100">
        <v>51</v>
      </c>
      <c r="Q25" s="100">
        <v>27050.399999999998</v>
      </c>
      <c r="R25" s="100">
        <v>30</v>
      </c>
      <c r="S25" s="100">
        <v>15912</v>
      </c>
      <c r="T25" s="100">
        <v>16.952730867298101</v>
      </c>
      <c r="U25" s="100">
        <v>8991.7284520149115</v>
      </c>
      <c r="V25" s="100">
        <v>34</v>
      </c>
      <c r="W25" s="100">
        <v>18033.599999999999</v>
      </c>
      <c r="X25" s="100">
        <v>27.444206573614125</v>
      </c>
      <c r="Y25" s="100">
        <v>14556.407166644931</v>
      </c>
      <c r="Z25" s="100">
        <v>34.397020952273188</v>
      </c>
      <c r="AA25" s="100">
        <v>18244.1799130857</v>
      </c>
      <c r="AB25" s="100">
        <v>26</v>
      </c>
      <c r="AC25" s="100">
        <v>13790.4</v>
      </c>
      <c r="AD25" s="100">
        <v>11.793385544070556</v>
      </c>
      <c r="AE25" s="100">
        <v>6255.2116925750224</v>
      </c>
      <c r="AF25" s="100">
        <v>39</v>
      </c>
      <c r="AG25" s="100">
        <v>20685.599999999999</v>
      </c>
      <c r="AH25" s="100">
        <v>45</v>
      </c>
      <c r="AI25" s="100">
        <v>23868</v>
      </c>
      <c r="AJ25" s="100">
        <v>38</v>
      </c>
      <c r="AK25" s="100">
        <v>20155.2</v>
      </c>
      <c r="AL25" s="100">
        <v>3.7738682346806516</v>
      </c>
      <c r="AM25" s="100">
        <v>2001.6597116746175</v>
      </c>
      <c r="AN25" s="100">
        <v>28.099736312952942</v>
      </c>
      <c r="AO25" s="100">
        <v>14904.100140390239</v>
      </c>
      <c r="AP25" s="100">
        <v>39.686193591200201</v>
      </c>
      <c r="AQ25" s="100">
        <v>21049.557080772585</v>
      </c>
      <c r="AR25" s="100">
        <v>34</v>
      </c>
      <c r="AS25" s="100">
        <v>18033.599999999999</v>
      </c>
      <c r="AT25" s="100">
        <v>18.399412461180646</v>
      </c>
      <c r="AU25" s="100">
        <v>9759.0483694102131</v>
      </c>
      <c r="AV25" s="100">
        <v>36.364187561712662</v>
      </c>
      <c r="AW25" s="100">
        <v>19287.565082732395</v>
      </c>
      <c r="AX25" s="100">
        <v>32</v>
      </c>
      <c r="AY25" s="100">
        <v>16972.8</v>
      </c>
      <c r="AZ25" s="100">
        <v>55</v>
      </c>
      <c r="BA25" s="100">
        <v>29172</v>
      </c>
      <c r="BB25" s="100">
        <v>45.888818986388991</v>
      </c>
      <c r="BC25" s="100">
        <v>24339.429590380718</v>
      </c>
      <c r="BD25" s="100">
        <v>25.649347795200242</v>
      </c>
      <c r="BE25" s="100">
        <v>13604.414070574208</v>
      </c>
      <c r="BF25" s="100">
        <v>43.049187102939726</v>
      </c>
      <c r="BG25" s="100">
        <v>22833.288839399229</v>
      </c>
      <c r="BH25" s="100">
        <v>40.354254061370341</v>
      </c>
      <c r="BI25" s="100">
        <v>21403.896354150827</v>
      </c>
      <c r="BJ25" s="100">
        <v>38.356088914484772</v>
      </c>
      <c r="BK25" s="100">
        <v>20344.069560242722</v>
      </c>
      <c r="BL25" s="100">
        <v>37.116570021452105</v>
      </c>
      <c r="BM25" s="100">
        <v>19686.628739378197</v>
      </c>
      <c r="BN25" s="100">
        <v>2.5441542111668349</v>
      </c>
      <c r="BO25" s="100">
        <v>1349.4193936028892</v>
      </c>
      <c r="BP25" s="100">
        <v>28.5272351863422</v>
      </c>
      <c r="BQ25" s="100">
        <v>15130.845542835901</v>
      </c>
      <c r="BR25" s="100">
        <v>29.20202211156229</v>
      </c>
      <c r="BS25" s="100">
        <v>15488.752527972638</v>
      </c>
      <c r="BT25" s="100">
        <v>4.8232458089024641</v>
      </c>
      <c r="BU25" s="100">
        <v>2558.2495770418668</v>
      </c>
      <c r="BV25" s="100">
        <v>56</v>
      </c>
      <c r="BW25" s="100">
        <v>29702.399999999998</v>
      </c>
      <c r="BX25" s="100">
        <v>37</v>
      </c>
      <c r="BY25" s="100">
        <v>19624.8</v>
      </c>
      <c r="BZ25" s="100">
        <v>20.156370788356238</v>
      </c>
      <c r="CA25" s="100">
        <v>10690.939066144148</v>
      </c>
      <c r="CB25" s="100">
        <v>41</v>
      </c>
      <c r="CC25" s="100">
        <v>21746.399999999998</v>
      </c>
      <c r="CD25" s="100">
        <v>40</v>
      </c>
      <c r="CE25" s="100">
        <v>21216</v>
      </c>
      <c r="CF25" s="100">
        <v>48.199849345438153</v>
      </c>
      <c r="CG25" s="100">
        <v>25565.200092820396</v>
      </c>
      <c r="CH25" s="100">
        <v>34</v>
      </c>
      <c r="CI25" s="100">
        <v>18033.599999999999</v>
      </c>
      <c r="CJ25" s="100">
        <v>40.182474652332033</v>
      </c>
      <c r="CK25" s="100">
        <v>21312.784555596911</v>
      </c>
      <c r="CL25" s="100">
        <v>1.682723343944458</v>
      </c>
      <c r="CM25" s="100">
        <v>892.51646162814052</v>
      </c>
      <c r="CN25" s="100">
        <v>48</v>
      </c>
      <c r="CO25" s="100">
        <v>25459.199999999997</v>
      </c>
      <c r="CP25" s="100">
        <v>21.403356569445219</v>
      </c>
      <c r="CQ25" s="100">
        <v>11352.340324433744</v>
      </c>
      <c r="CR25" s="100">
        <v>44.054238807260042</v>
      </c>
      <c r="CS25" s="100">
        <v>23366.368263370725</v>
      </c>
      <c r="CT25" s="100">
        <v>13.151738403880611</v>
      </c>
      <c r="CU25" s="100">
        <v>6975.6820494182757</v>
      </c>
    </row>
    <row r="26" spans="2:99">
      <c r="C26" s="99" t="s">
        <v>192</v>
      </c>
      <c r="D26" s="100">
        <v>0</v>
      </c>
      <c r="E26" s="100">
        <v>0</v>
      </c>
      <c r="F26" s="100">
        <v>1.6716695976095617</v>
      </c>
      <c r="G26" s="100">
        <v>812.43142443824695</v>
      </c>
      <c r="H26" s="100">
        <v>3.6891190507763976</v>
      </c>
      <c r="I26" s="100">
        <v>1792.9118586773293</v>
      </c>
      <c r="J26" s="100">
        <v>49</v>
      </c>
      <c r="K26" s="100">
        <v>23814</v>
      </c>
      <c r="L26" s="100">
        <v>47</v>
      </c>
      <c r="M26" s="100">
        <v>22842</v>
      </c>
      <c r="N26" s="100">
        <v>42</v>
      </c>
      <c r="O26" s="100">
        <v>20412</v>
      </c>
      <c r="P26" s="100">
        <v>50</v>
      </c>
      <c r="Q26" s="100">
        <v>24300</v>
      </c>
      <c r="R26" s="100">
        <v>34</v>
      </c>
      <c r="S26" s="100">
        <v>16524</v>
      </c>
      <c r="T26" s="100">
        <v>16.584193239748139</v>
      </c>
      <c r="U26" s="100">
        <v>8059.9179145175958</v>
      </c>
      <c r="V26" s="100">
        <v>30</v>
      </c>
      <c r="W26" s="100">
        <v>14580</v>
      </c>
      <c r="X26" s="100">
        <v>26.84759338723121</v>
      </c>
      <c r="Y26" s="100">
        <v>13047.930386194368</v>
      </c>
      <c r="Z26" s="100">
        <v>38.056278500387357</v>
      </c>
      <c r="AA26" s="100">
        <v>18495.351351188256</v>
      </c>
      <c r="AB26" s="100">
        <v>31</v>
      </c>
      <c r="AC26" s="100">
        <v>15066</v>
      </c>
      <c r="AD26" s="100">
        <v>12.562519383901245</v>
      </c>
      <c r="AE26" s="100">
        <v>6105.3844205760051</v>
      </c>
      <c r="AF26" s="100">
        <v>38</v>
      </c>
      <c r="AG26" s="100">
        <v>18468</v>
      </c>
      <c r="AH26" s="100">
        <v>41</v>
      </c>
      <c r="AI26" s="100">
        <v>19926</v>
      </c>
      <c r="AJ26" s="100">
        <v>39</v>
      </c>
      <c r="AK26" s="100">
        <v>18954</v>
      </c>
      <c r="AL26" s="100">
        <v>4.0311774324997867</v>
      </c>
      <c r="AM26" s="100">
        <v>1959.1522321948962</v>
      </c>
      <c r="AN26" s="100">
        <v>28.099736312952942</v>
      </c>
      <c r="AO26" s="100">
        <v>13656.471848095131</v>
      </c>
      <c r="AP26" s="100">
        <v>39.686193591200201</v>
      </c>
      <c r="AQ26" s="100">
        <v>19287.490085323298</v>
      </c>
      <c r="AR26" s="100">
        <v>36</v>
      </c>
      <c r="AS26" s="100">
        <v>17496</v>
      </c>
      <c r="AT26" s="100">
        <v>19.745710933949962</v>
      </c>
      <c r="AU26" s="100">
        <v>9596.4155138996812</v>
      </c>
      <c r="AV26" s="100">
        <v>34.137808731403723</v>
      </c>
      <c r="AW26" s="100">
        <v>16590.975043462211</v>
      </c>
      <c r="AX26" s="100">
        <v>33</v>
      </c>
      <c r="AY26" s="100">
        <v>16038</v>
      </c>
      <c r="AZ26" s="100">
        <v>55</v>
      </c>
      <c r="BA26" s="100">
        <v>26730</v>
      </c>
      <c r="BB26" s="100">
        <v>41.932886315148565</v>
      </c>
      <c r="BC26" s="100">
        <v>20379.382749162203</v>
      </c>
      <c r="BD26" s="100">
        <v>26.533808064000247</v>
      </c>
      <c r="BE26" s="100">
        <v>12895.430719104121</v>
      </c>
      <c r="BF26" s="100">
        <v>43.049187102939726</v>
      </c>
      <c r="BG26" s="100">
        <v>20921.904932028709</v>
      </c>
      <c r="BH26" s="100">
        <v>45.684061201551323</v>
      </c>
      <c r="BI26" s="100">
        <v>22202.453743953942</v>
      </c>
      <c r="BJ26" s="100">
        <v>38.356088914484772</v>
      </c>
      <c r="BK26" s="100">
        <v>18641.059212439599</v>
      </c>
      <c r="BL26" s="100">
        <v>43.453545390968323</v>
      </c>
      <c r="BM26" s="100">
        <v>21118.423060010606</v>
      </c>
      <c r="BN26" s="100">
        <v>2.7258795119644663</v>
      </c>
      <c r="BO26" s="100">
        <v>1324.7774428147306</v>
      </c>
      <c r="BP26" s="100">
        <v>27.200387038140235</v>
      </c>
      <c r="BQ26" s="100">
        <v>13219.388100536155</v>
      </c>
      <c r="BR26" s="100">
        <v>25.434019258457479</v>
      </c>
      <c r="BS26" s="100">
        <v>12360.933359610335</v>
      </c>
      <c r="BT26" s="100">
        <v>5.4931410601389175</v>
      </c>
      <c r="BU26" s="100">
        <v>2669.666555227514</v>
      </c>
      <c r="BV26" s="100">
        <v>60</v>
      </c>
      <c r="BW26" s="100">
        <v>29160</v>
      </c>
      <c r="BX26" s="100">
        <v>39</v>
      </c>
      <c r="BY26" s="100">
        <v>18954</v>
      </c>
      <c r="BZ26" s="100">
        <v>19.484491762077695</v>
      </c>
      <c r="CA26" s="100">
        <v>9469.4629963697607</v>
      </c>
      <c r="CB26" s="100">
        <v>41</v>
      </c>
      <c r="CC26" s="100">
        <v>19926</v>
      </c>
      <c r="CD26" s="100">
        <v>38</v>
      </c>
      <c r="CE26" s="100">
        <v>18468</v>
      </c>
      <c r="CF26" s="100">
        <v>49.952571139817721</v>
      </c>
      <c r="CG26" s="100">
        <v>24276.949573951413</v>
      </c>
      <c r="CH26" s="100">
        <v>36</v>
      </c>
      <c r="CI26" s="100">
        <v>17496</v>
      </c>
      <c r="CJ26" s="100">
        <v>47.415320089751795</v>
      </c>
      <c r="CK26" s="100">
        <v>23043.845563619372</v>
      </c>
      <c r="CL26" s="100">
        <v>1.651561800538079</v>
      </c>
      <c r="CM26" s="100">
        <v>802.65903506150642</v>
      </c>
      <c r="CN26" s="100">
        <v>50</v>
      </c>
      <c r="CO26" s="100">
        <v>24300</v>
      </c>
      <c r="CP26" s="100">
        <v>18.399376700049398</v>
      </c>
      <c r="CQ26" s="100">
        <v>8942.0970762240067</v>
      </c>
      <c r="CR26" s="100">
        <v>46.645664619451807</v>
      </c>
      <c r="CS26" s="100">
        <v>22669.79300505358</v>
      </c>
      <c r="CT26" s="100">
        <v>12.796286014586538</v>
      </c>
      <c r="CU26" s="100">
        <v>6218.9950030890577</v>
      </c>
    </row>
    <row r="27" spans="2:99">
      <c r="C27" s="99" t="s">
        <v>193</v>
      </c>
      <c r="D27" s="100">
        <v>0</v>
      </c>
      <c r="E27" s="100">
        <v>0</v>
      </c>
      <c r="F27" s="100">
        <v>1.5649672828685259</v>
      </c>
      <c r="G27" s="100">
        <v>668.55402324143427</v>
      </c>
      <c r="H27" s="100">
        <v>3.3978728099256297</v>
      </c>
      <c r="I27" s="100">
        <v>1451.571264400229</v>
      </c>
      <c r="J27" s="100">
        <v>49</v>
      </c>
      <c r="K27" s="100">
        <v>20932.8</v>
      </c>
      <c r="L27" s="100">
        <v>49</v>
      </c>
      <c r="M27" s="100">
        <v>20932.8</v>
      </c>
      <c r="N27" s="100">
        <v>43</v>
      </c>
      <c r="O27" s="100">
        <v>18369.599999999999</v>
      </c>
      <c r="P27" s="100">
        <v>46</v>
      </c>
      <c r="Q27" s="100">
        <v>19651.2</v>
      </c>
      <c r="R27" s="100">
        <v>30</v>
      </c>
      <c r="S27" s="100">
        <v>12816</v>
      </c>
      <c r="T27" s="100">
        <v>17.689806122398018</v>
      </c>
      <c r="U27" s="100">
        <v>7557.0851754884334</v>
      </c>
      <c r="V27" s="100">
        <v>35</v>
      </c>
      <c r="W27" s="100">
        <v>14952</v>
      </c>
      <c r="X27" s="100">
        <v>23.267914268933716</v>
      </c>
      <c r="Y27" s="100">
        <v>9940.0529756884825</v>
      </c>
      <c r="Z27" s="100">
        <v>39.519981519633028</v>
      </c>
      <c r="AA27" s="100">
        <v>16882.936105187229</v>
      </c>
      <c r="AB27" s="100">
        <v>27</v>
      </c>
      <c r="AC27" s="100">
        <v>11534.4</v>
      </c>
      <c r="AD27" s="100">
        <v>12.562519383901245</v>
      </c>
      <c r="AE27" s="100">
        <v>5366.7082808026116</v>
      </c>
      <c r="AF27" s="100">
        <v>35</v>
      </c>
      <c r="AG27" s="100">
        <v>14952</v>
      </c>
      <c r="AH27" s="100">
        <v>43</v>
      </c>
      <c r="AI27" s="100">
        <v>18369.599999999999</v>
      </c>
      <c r="AJ27" s="100">
        <v>35</v>
      </c>
      <c r="AK27" s="100">
        <v>14952</v>
      </c>
      <c r="AL27" s="100">
        <v>3.5165590368615165</v>
      </c>
      <c r="AM27" s="100">
        <v>1502.2740205472398</v>
      </c>
      <c r="AN27" s="100">
        <v>28.880284543868299</v>
      </c>
      <c r="AO27" s="100">
        <v>12337.657557140537</v>
      </c>
      <c r="AP27" s="100">
        <v>37.351711615247247</v>
      </c>
      <c r="AQ27" s="100">
        <v>15956.651202033623</v>
      </c>
      <c r="AR27" s="100">
        <v>35</v>
      </c>
      <c r="AS27" s="100">
        <v>14952</v>
      </c>
      <c r="AT27" s="100">
        <v>19.296944776360192</v>
      </c>
      <c r="AU27" s="100">
        <v>8243.6548084610731</v>
      </c>
      <c r="AV27" s="100">
        <v>37.848440115251954</v>
      </c>
      <c r="AW27" s="100">
        <v>16168.853617235634</v>
      </c>
      <c r="AX27" s="100">
        <v>31</v>
      </c>
      <c r="AY27" s="100">
        <v>13243.199999999999</v>
      </c>
      <c r="AZ27" s="100">
        <v>59</v>
      </c>
      <c r="BA27" s="100">
        <v>25204.799999999999</v>
      </c>
      <c r="BB27" s="100">
        <v>42.724072849396649</v>
      </c>
      <c r="BC27" s="100">
        <v>18251.723921262248</v>
      </c>
      <c r="BD27" s="100">
        <v>29.187188870400277</v>
      </c>
      <c r="BE27" s="100">
        <v>12468.767085434998</v>
      </c>
      <c r="BF27" s="100">
        <v>42.251979934366773</v>
      </c>
      <c r="BG27" s="100">
        <v>18050.045827961483</v>
      </c>
      <c r="BH27" s="100">
        <v>44.922660181525472</v>
      </c>
      <c r="BI27" s="100">
        <v>19190.960429547682</v>
      </c>
      <c r="BJ27" s="100">
        <v>45.840203824628141</v>
      </c>
      <c r="BK27" s="100">
        <v>19582.935073881141</v>
      </c>
      <c r="BL27" s="100">
        <v>39.832416608387632</v>
      </c>
      <c r="BM27" s="100">
        <v>17016.408375103198</v>
      </c>
      <c r="BN27" s="100">
        <v>2.9076048127620977</v>
      </c>
      <c r="BO27" s="100">
        <v>1242.1287760119681</v>
      </c>
      <c r="BP27" s="100">
        <v>29.19065926044318</v>
      </c>
      <c r="BQ27" s="100">
        <v>12470.249636061326</v>
      </c>
      <c r="BR27" s="100">
        <v>26.37601997173368</v>
      </c>
      <c r="BS27" s="100">
        <v>11267.835731924628</v>
      </c>
      <c r="BT27" s="100">
        <v>5.2251829596443358</v>
      </c>
      <c r="BU27" s="100">
        <v>2232.1981603600602</v>
      </c>
      <c r="BV27" s="100">
        <v>58</v>
      </c>
      <c r="BW27" s="100">
        <v>24777.599999999999</v>
      </c>
      <c r="BX27" s="100">
        <v>37</v>
      </c>
      <c r="BY27" s="100">
        <v>15806.4</v>
      </c>
      <c r="BZ27" s="100">
        <v>19.484491762077695</v>
      </c>
      <c r="CA27" s="100">
        <v>8323.7748807595908</v>
      </c>
      <c r="CB27" s="100">
        <v>44</v>
      </c>
      <c r="CC27" s="100">
        <v>18796.8</v>
      </c>
      <c r="CD27" s="100">
        <v>41</v>
      </c>
      <c r="CE27" s="100">
        <v>17515.2</v>
      </c>
      <c r="CF27" s="100">
        <v>48.199849345438153</v>
      </c>
      <c r="CG27" s="100">
        <v>20590.97564037118</v>
      </c>
      <c r="CH27" s="100">
        <v>41</v>
      </c>
      <c r="CI27" s="100">
        <v>17515.2</v>
      </c>
      <c r="CJ27" s="100">
        <v>44.200722117565228</v>
      </c>
      <c r="CK27" s="100">
        <v>18882.548488623866</v>
      </c>
      <c r="CL27" s="100">
        <v>1.682723343944458</v>
      </c>
      <c r="CM27" s="100">
        <v>718.85941253307249</v>
      </c>
      <c r="CN27" s="100">
        <v>53</v>
      </c>
      <c r="CO27" s="100">
        <v>22641.599999999999</v>
      </c>
      <c r="CP27" s="100">
        <v>21.027859085770743</v>
      </c>
      <c r="CQ27" s="100">
        <v>8983.1014014412613</v>
      </c>
      <c r="CR27" s="100">
        <v>48.373281827579653</v>
      </c>
      <c r="CS27" s="100">
        <v>20665.065996742029</v>
      </c>
      <c r="CT27" s="100">
        <v>13.151738403880611</v>
      </c>
      <c r="CU27" s="100">
        <v>5618.4226461377966</v>
      </c>
    </row>
    <row r="28" spans="2:99">
      <c r="C28" s="99" t="s">
        <v>194</v>
      </c>
      <c r="D28" s="100">
        <v>0</v>
      </c>
      <c r="E28" s="100">
        <v>0</v>
      </c>
      <c r="F28" s="100">
        <v>1.6005347211155379</v>
      </c>
      <c r="G28" s="100">
        <v>1181.194624183267</v>
      </c>
      <c r="H28" s="100">
        <v>3.0095444887912719</v>
      </c>
      <c r="I28" s="100">
        <v>2221.0438327279585</v>
      </c>
      <c r="J28" s="100">
        <v>45</v>
      </c>
      <c r="K28" s="100">
        <v>33210</v>
      </c>
      <c r="L28" s="100">
        <v>48</v>
      </c>
      <c r="M28" s="100">
        <v>35424</v>
      </c>
      <c r="N28" s="100">
        <v>42</v>
      </c>
      <c r="O28" s="100">
        <v>30996</v>
      </c>
      <c r="P28" s="100">
        <v>42</v>
      </c>
      <c r="Q28" s="100">
        <v>30996</v>
      </c>
      <c r="R28" s="100">
        <v>30</v>
      </c>
      <c r="S28" s="100">
        <v>22140</v>
      </c>
      <c r="T28" s="100">
        <v>16.952730867298101</v>
      </c>
      <c r="U28" s="100">
        <v>12511.115380065998</v>
      </c>
      <c r="V28" s="100">
        <v>33</v>
      </c>
      <c r="W28" s="100">
        <v>24354</v>
      </c>
      <c r="X28" s="100">
        <v>25.057753828082461</v>
      </c>
      <c r="Y28" s="100">
        <v>18492.622325124856</v>
      </c>
      <c r="Z28" s="100">
        <v>36.592575481141687</v>
      </c>
      <c r="AA28" s="100">
        <v>27005.320705082566</v>
      </c>
      <c r="AB28" s="100">
        <v>29</v>
      </c>
      <c r="AC28" s="100">
        <v>21402</v>
      </c>
      <c r="AD28" s="100">
        <v>12.049763490680785</v>
      </c>
      <c r="AE28" s="100">
        <v>8892.7254561224199</v>
      </c>
      <c r="AF28" s="100">
        <v>34</v>
      </c>
      <c r="AG28" s="100">
        <v>25092</v>
      </c>
      <c r="AH28" s="100">
        <v>43</v>
      </c>
      <c r="AI28" s="100">
        <v>31734</v>
      </c>
      <c r="AJ28" s="100">
        <v>35</v>
      </c>
      <c r="AK28" s="100">
        <v>25830</v>
      </c>
      <c r="AL28" s="100">
        <v>3.6880985020742729</v>
      </c>
      <c r="AM28" s="100">
        <v>2721.8166945308135</v>
      </c>
      <c r="AN28" s="100">
        <v>29.66083277478366</v>
      </c>
      <c r="AO28" s="100">
        <v>21889.694587790342</v>
      </c>
      <c r="AP28" s="100">
        <v>41.242514908502166</v>
      </c>
      <c r="AQ28" s="100">
        <v>30436.976002474599</v>
      </c>
      <c r="AR28" s="100">
        <v>32</v>
      </c>
      <c r="AS28" s="100">
        <v>23616</v>
      </c>
      <c r="AT28" s="100">
        <v>18.399412461180646</v>
      </c>
      <c r="AU28" s="100">
        <v>13578.766396351317</v>
      </c>
      <c r="AV28" s="100">
        <v>35.622061284943008</v>
      </c>
      <c r="AW28" s="100">
        <v>26289.081228287941</v>
      </c>
      <c r="AX28" s="100">
        <v>30</v>
      </c>
      <c r="AY28" s="100">
        <v>22140</v>
      </c>
      <c r="AZ28" s="100">
        <v>56</v>
      </c>
      <c r="BA28" s="100">
        <v>41328</v>
      </c>
      <c r="BB28" s="100">
        <v>37.185767109660048</v>
      </c>
      <c r="BC28" s="100">
        <v>27443.096126929115</v>
      </c>
      <c r="BD28" s="100">
        <v>28.302728601600265</v>
      </c>
      <c r="BE28" s="100">
        <v>20887.413707980995</v>
      </c>
      <c r="BF28" s="100">
        <v>40.657565597220852</v>
      </c>
      <c r="BG28" s="100">
        <v>30005.283410748991</v>
      </c>
      <c r="BH28" s="100">
        <v>45.684061201551323</v>
      </c>
      <c r="BI28" s="100">
        <v>33714.837166744874</v>
      </c>
      <c r="BJ28" s="100">
        <v>43.033660733324382</v>
      </c>
      <c r="BK28" s="100">
        <v>31758.841621193395</v>
      </c>
      <c r="BL28" s="100">
        <v>37.116570021452105</v>
      </c>
      <c r="BM28" s="100">
        <v>27392.028675831654</v>
      </c>
      <c r="BN28" s="100">
        <v>2.362428910369204</v>
      </c>
      <c r="BO28" s="100">
        <v>1743.4725358524724</v>
      </c>
      <c r="BP28" s="100">
        <v>30.517507408645137</v>
      </c>
      <c r="BQ28" s="100">
        <v>22521.920467580112</v>
      </c>
      <c r="BR28" s="100">
        <v>30.14402282483849</v>
      </c>
      <c r="BS28" s="100">
        <v>22246.288844730807</v>
      </c>
      <c r="BT28" s="100">
        <v>4.8232458089024641</v>
      </c>
      <c r="BU28" s="100">
        <v>3559.5554069700183</v>
      </c>
      <c r="BV28" s="100">
        <v>57</v>
      </c>
      <c r="BW28" s="100">
        <v>42066</v>
      </c>
      <c r="BX28" s="100">
        <v>40</v>
      </c>
      <c r="BY28" s="100">
        <v>29520</v>
      </c>
      <c r="BZ28" s="100">
        <v>17.132915170102802</v>
      </c>
      <c r="CA28" s="100">
        <v>12644.091395535868</v>
      </c>
      <c r="CB28" s="100">
        <v>41</v>
      </c>
      <c r="CC28" s="100">
        <v>30258</v>
      </c>
      <c r="CD28" s="100">
        <v>36</v>
      </c>
      <c r="CE28" s="100">
        <v>26568</v>
      </c>
      <c r="CF28" s="100">
        <v>49.076210242627937</v>
      </c>
      <c r="CG28" s="100">
        <v>36218.243159059421</v>
      </c>
      <c r="CH28" s="100">
        <v>39</v>
      </c>
      <c r="CI28" s="100">
        <v>28782</v>
      </c>
      <c r="CJ28" s="100">
        <v>41.789773638425309</v>
      </c>
      <c r="CK28" s="100">
        <v>30840.85294515788</v>
      </c>
      <c r="CL28" s="100">
        <v>1.7762079741635943</v>
      </c>
      <c r="CM28" s="100">
        <v>1310.8414849327326</v>
      </c>
      <c r="CN28" s="100">
        <v>47</v>
      </c>
      <c r="CO28" s="100">
        <v>34686</v>
      </c>
      <c r="CP28" s="100">
        <v>19.150371667398353</v>
      </c>
      <c r="CQ28" s="100">
        <v>14132.974290539985</v>
      </c>
      <c r="CR28" s="100">
        <v>40.599004391004357</v>
      </c>
      <c r="CS28" s="100">
        <v>29962.065240561216</v>
      </c>
      <c r="CT28" s="100">
        <v>12.085381235998398</v>
      </c>
      <c r="CU28" s="100">
        <v>8919.0113521668172</v>
      </c>
    </row>
    <row r="29" spans="2:99">
      <c r="C29" s="99" t="s">
        <v>195</v>
      </c>
      <c r="D29" s="100">
        <v>0</v>
      </c>
      <c r="E29" s="100">
        <v>0</v>
      </c>
      <c r="F29" s="100">
        <v>1.6716695976095617</v>
      </c>
      <c r="G29" s="100">
        <v>565.69299183107569</v>
      </c>
      <c r="H29" s="100">
        <v>3.2037086493584508</v>
      </c>
      <c r="I29" s="100">
        <v>1084.1350069428997</v>
      </c>
      <c r="J29" s="100">
        <v>45</v>
      </c>
      <c r="K29" s="100">
        <v>15227.999999999998</v>
      </c>
      <c r="L29" s="100">
        <v>52</v>
      </c>
      <c r="M29" s="100">
        <v>17596.8</v>
      </c>
      <c r="N29" s="100">
        <v>40</v>
      </c>
      <c r="O29" s="100">
        <v>13536</v>
      </c>
      <c r="P29" s="100">
        <v>45</v>
      </c>
      <c r="Q29" s="100">
        <v>15227.999999999998</v>
      </c>
      <c r="R29" s="100">
        <v>32</v>
      </c>
      <c r="S29" s="100">
        <v>10828.8</v>
      </c>
      <c r="T29" s="100">
        <v>18.058343749947976</v>
      </c>
      <c r="U29" s="100">
        <v>6110.9435249823946</v>
      </c>
      <c r="V29" s="100">
        <v>32</v>
      </c>
      <c r="W29" s="100">
        <v>10828.8</v>
      </c>
      <c r="X29" s="100">
        <v>25.654367014465375</v>
      </c>
      <c r="Y29" s="100">
        <v>8681.4377976950818</v>
      </c>
      <c r="Z29" s="100">
        <v>33.665169442650352</v>
      </c>
      <c r="AA29" s="100">
        <v>11392.293339392878</v>
      </c>
      <c r="AB29" s="100">
        <v>31</v>
      </c>
      <c r="AC29" s="100">
        <v>10490.4</v>
      </c>
      <c r="AD29" s="100">
        <v>11.793385544070556</v>
      </c>
      <c r="AE29" s="100">
        <v>3990.8816681134758</v>
      </c>
      <c r="AF29" s="100">
        <v>40</v>
      </c>
      <c r="AG29" s="100">
        <v>13536</v>
      </c>
      <c r="AH29" s="100">
        <v>47</v>
      </c>
      <c r="AI29" s="100">
        <v>15904.8</v>
      </c>
      <c r="AJ29" s="100">
        <v>35</v>
      </c>
      <c r="AK29" s="100">
        <v>11844</v>
      </c>
      <c r="AL29" s="100">
        <v>4.1169471651061658</v>
      </c>
      <c r="AM29" s="100">
        <v>1393.1749206719264</v>
      </c>
      <c r="AN29" s="100">
        <v>31.221929236614375</v>
      </c>
      <c r="AO29" s="100">
        <v>10565.500853670304</v>
      </c>
      <c r="AP29" s="100">
        <v>43.57699688445512</v>
      </c>
      <c r="AQ29" s="100">
        <v>14746.455745699612</v>
      </c>
      <c r="AR29" s="100">
        <v>33</v>
      </c>
      <c r="AS29" s="100">
        <v>11167.199999999999</v>
      </c>
      <c r="AT29" s="100">
        <v>18.848178618770415</v>
      </c>
      <c r="AU29" s="100">
        <v>6378.2236445919079</v>
      </c>
      <c r="AV29" s="100">
        <v>37.106313838482308</v>
      </c>
      <c r="AW29" s="100">
        <v>12556.776602942413</v>
      </c>
      <c r="AX29" s="100">
        <v>34</v>
      </c>
      <c r="AY29" s="100">
        <v>11505.599999999999</v>
      </c>
      <c r="AZ29" s="100">
        <v>55</v>
      </c>
      <c r="BA29" s="100">
        <v>18612</v>
      </c>
      <c r="BB29" s="100">
        <v>41.932886315148565</v>
      </c>
      <c r="BC29" s="100">
        <v>14190.088729046274</v>
      </c>
      <c r="BD29" s="100">
        <v>28.302728601600265</v>
      </c>
      <c r="BE29" s="100">
        <v>9577.6433587815281</v>
      </c>
      <c r="BF29" s="100">
        <v>39.063151260074939</v>
      </c>
      <c r="BG29" s="100">
        <v>13218.970386409359</v>
      </c>
      <c r="BH29" s="100">
        <v>48.729665281654754</v>
      </c>
      <c r="BI29" s="100">
        <v>16490.118731311966</v>
      </c>
      <c r="BJ29" s="100">
        <v>38.356088914484772</v>
      </c>
      <c r="BK29" s="100">
        <v>12979.700488661647</v>
      </c>
      <c r="BL29" s="100">
        <v>38.021852217097283</v>
      </c>
      <c r="BM29" s="100">
        <v>12866.594790265719</v>
      </c>
      <c r="BN29" s="100">
        <v>2.6350168615656506</v>
      </c>
      <c r="BO29" s="100">
        <v>891.68970595381609</v>
      </c>
      <c r="BP29" s="100">
        <v>32.507779630948086</v>
      </c>
      <c r="BQ29" s="100">
        <v>11000.632627112831</v>
      </c>
      <c r="BR29" s="100">
        <v>29.20202211156229</v>
      </c>
      <c r="BS29" s="100">
        <v>9881.9642825526789</v>
      </c>
      <c r="BT29" s="100">
        <v>5.7610991606334983</v>
      </c>
      <c r="BU29" s="100">
        <v>1949.5559559583758</v>
      </c>
      <c r="BV29" s="100">
        <v>53</v>
      </c>
      <c r="BW29" s="100">
        <v>17935.199999999997</v>
      </c>
      <c r="BX29" s="100">
        <v>41</v>
      </c>
      <c r="BY29" s="100">
        <v>13874.4</v>
      </c>
      <c r="BZ29" s="100">
        <v>19.148552248938426</v>
      </c>
      <c r="CA29" s="100">
        <v>6479.8700810407627</v>
      </c>
      <c r="CB29" s="100">
        <v>40</v>
      </c>
      <c r="CC29" s="100">
        <v>13536</v>
      </c>
      <c r="CD29" s="100">
        <v>41</v>
      </c>
      <c r="CE29" s="100">
        <v>13874.4</v>
      </c>
      <c r="CF29" s="100">
        <v>52.581653831387072</v>
      </c>
      <c r="CG29" s="100">
        <v>17793.631656541384</v>
      </c>
      <c r="CH29" s="100">
        <v>37</v>
      </c>
      <c r="CI29" s="100">
        <v>12520.8</v>
      </c>
      <c r="CJ29" s="100">
        <v>42.593423131471951</v>
      </c>
      <c r="CK29" s="100">
        <v>14413.614387690108</v>
      </c>
      <c r="CL29" s="100">
        <v>1.7450464307572155</v>
      </c>
      <c r="CM29" s="100">
        <v>590.52371216824167</v>
      </c>
      <c r="CN29" s="100">
        <v>48</v>
      </c>
      <c r="CO29" s="100">
        <v>16243.199999999999</v>
      </c>
      <c r="CP29" s="100">
        <v>18.774874183723878</v>
      </c>
      <c r="CQ29" s="100">
        <v>6353.41742377216</v>
      </c>
      <c r="CR29" s="100">
        <v>44.054238807260042</v>
      </c>
      <c r="CS29" s="100">
        <v>14907.954412376797</v>
      </c>
      <c r="CT29" s="100">
        <v>12.796286014586538</v>
      </c>
      <c r="CU29" s="100">
        <v>4330.2631873360842</v>
      </c>
    </row>
    <row r="30" spans="2:99">
      <c r="C30" s="99" t="s">
        <v>196</v>
      </c>
      <c r="D30" s="100">
        <v>0</v>
      </c>
      <c r="E30" s="100">
        <v>0</v>
      </c>
      <c r="F30" s="100">
        <v>1.7783719123505974</v>
      </c>
      <c r="G30" s="100">
        <v>247.54937019920314</v>
      </c>
      <c r="H30" s="100">
        <v>3.6891190507763976</v>
      </c>
      <c r="I30" s="100">
        <v>513.52537186807444</v>
      </c>
      <c r="J30" s="100">
        <v>46</v>
      </c>
      <c r="K30" s="100">
        <v>6403.2</v>
      </c>
      <c r="L30" s="100">
        <v>59</v>
      </c>
      <c r="M30" s="100">
        <v>8212.7999999999993</v>
      </c>
      <c r="N30" s="100">
        <v>45</v>
      </c>
      <c r="O30" s="100">
        <v>6263.9999999999991</v>
      </c>
      <c r="P30" s="100">
        <v>53</v>
      </c>
      <c r="Q30" s="100">
        <v>7377.5999999999995</v>
      </c>
      <c r="R30" s="100">
        <v>33</v>
      </c>
      <c r="S30" s="100">
        <v>4593.5999999999995</v>
      </c>
      <c r="T30" s="100">
        <v>21.006644770347645</v>
      </c>
      <c r="U30" s="100">
        <v>2924.1249520323918</v>
      </c>
      <c r="V30" s="100">
        <v>35</v>
      </c>
      <c r="W30" s="100">
        <v>4872</v>
      </c>
      <c r="X30" s="100">
        <v>23.86452745531663</v>
      </c>
      <c r="Y30" s="100">
        <v>3321.9422217800748</v>
      </c>
      <c r="Z30" s="100">
        <v>33.665169442650352</v>
      </c>
      <c r="AA30" s="100">
        <v>4686.1915864169287</v>
      </c>
      <c r="AB30" s="100">
        <v>31</v>
      </c>
      <c r="AC30" s="100">
        <v>4315.2</v>
      </c>
      <c r="AD30" s="100">
        <v>13.331653223731932</v>
      </c>
      <c r="AE30" s="100">
        <v>1855.7661287434848</v>
      </c>
      <c r="AF30" s="100">
        <v>38</v>
      </c>
      <c r="AG30" s="100">
        <v>5289.5999999999995</v>
      </c>
      <c r="AH30" s="100">
        <v>43</v>
      </c>
      <c r="AI30" s="100">
        <v>5985.5999999999995</v>
      </c>
      <c r="AJ30" s="100">
        <v>41</v>
      </c>
      <c r="AK30" s="100">
        <v>5707.2</v>
      </c>
      <c r="AL30" s="100">
        <v>3.5165590368615165</v>
      </c>
      <c r="AM30" s="100">
        <v>489.50501793112306</v>
      </c>
      <c r="AN30" s="100">
        <v>29.66083277478366</v>
      </c>
      <c r="AO30" s="100">
        <v>4128.787922249885</v>
      </c>
      <c r="AP30" s="100">
        <v>39.686193591200201</v>
      </c>
      <c r="AQ30" s="100">
        <v>5524.3181478950673</v>
      </c>
      <c r="AR30" s="100">
        <v>34</v>
      </c>
      <c r="AS30" s="100">
        <v>4732.7999999999993</v>
      </c>
      <c r="AT30" s="100">
        <v>18.399412461180646</v>
      </c>
      <c r="AU30" s="100">
        <v>2561.1982145963457</v>
      </c>
      <c r="AV30" s="100">
        <v>35.622061284943008</v>
      </c>
      <c r="AW30" s="100">
        <v>4958.5909308640666</v>
      </c>
      <c r="AX30" s="100">
        <v>31</v>
      </c>
      <c r="AY30" s="100">
        <v>4315.2</v>
      </c>
      <c r="AZ30" s="100">
        <v>50</v>
      </c>
      <c r="BA30" s="100">
        <v>6959.9999999999991</v>
      </c>
      <c r="BB30" s="100">
        <v>45.888818986388991</v>
      </c>
      <c r="BC30" s="100">
        <v>6387.7236029053465</v>
      </c>
      <c r="BD30" s="100">
        <v>27.41826833280026</v>
      </c>
      <c r="BE30" s="100">
        <v>3816.6229519257959</v>
      </c>
      <c r="BF30" s="100">
        <v>40.657565597220852</v>
      </c>
      <c r="BG30" s="100">
        <v>5659.533131133142</v>
      </c>
      <c r="BH30" s="100">
        <v>44.922660181525472</v>
      </c>
      <c r="BI30" s="100">
        <v>6253.2342972683455</v>
      </c>
      <c r="BJ30" s="100">
        <v>44.904689460860219</v>
      </c>
      <c r="BK30" s="100">
        <v>6250.7327729517419</v>
      </c>
      <c r="BL30" s="100">
        <v>42.548263195323152</v>
      </c>
      <c r="BM30" s="100">
        <v>5922.7182367889818</v>
      </c>
      <c r="BN30" s="100">
        <v>2.9984674631609125</v>
      </c>
      <c r="BO30" s="100">
        <v>417.386670871999</v>
      </c>
      <c r="BP30" s="100">
        <v>31.180931482746121</v>
      </c>
      <c r="BQ30" s="100">
        <v>4340.3856623982601</v>
      </c>
      <c r="BR30" s="100">
        <v>29.20202211156229</v>
      </c>
      <c r="BS30" s="100">
        <v>4064.9214779294703</v>
      </c>
      <c r="BT30" s="100">
        <v>5.4931410601389175</v>
      </c>
      <c r="BU30" s="100">
        <v>764.64523557133725</v>
      </c>
      <c r="BV30" s="100">
        <v>61</v>
      </c>
      <c r="BW30" s="100">
        <v>8491.1999999999989</v>
      </c>
      <c r="BX30" s="100">
        <v>38</v>
      </c>
      <c r="BY30" s="100">
        <v>5289.5999999999995</v>
      </c>
      <c r="BZ30" s="100">
        <v>18.140733709520614</v>
      </c>
      <c r="CA30" s="100">
        <v>2525.1901323652692</v>
      </c>
      <c r="CB30" s="100">
        <v>40</v>
      </c>
      <c r="CC30" s="100">
        <v>5568</v>
      </c>
      <c r="CD30" s="100">
        <v>40</v>
      </c>
      <c r="CE30" s="100">
        <v>5568</v>
      </c>
      <c r="CF30" s="100">
        <v>47.323488448248362</v>
      </c>
      <c r="CG30" s="100">
        <v>6587.4295919961714</v>
      </c>
      <c r="CH30" s="100">
        <v>36</v>
      </c>
      <c r="CI30" s="100">
        <v>5011.2</v>
      </c>
      <c r="CJ30" s="100">
        <v>49.022619075845071</v>
      </c>
      <c r="CK30" s="100">
        <v>6823.9485753576337</v>
      </c>
      <c r="CL30" s="100">
        <v>1.9631772346018677</v>
      </c>
      <c r="CM30" s="100">
        <v>273.27427105657995</v>
      </c>
      <c r="CN30" s="100">
        <v>54</v>
      </c>
      <c r="CO30" s="100">
        <v>7516.7999999999993</v>
      </c>
      <c r="CP30" s="100">
        <v>22.154351536794174</v>
      </c>
      <c r="CQ30" s="100">
        <v>3083.8857339217489</v>
      </c>
      <c r="CR30" s="100">
        <v>44.054238807260042</v>
      </c>
      <c r="CS30" s="100">
        <v>6132.350041970597</v>
      </c>
      <c r="CT30" s="100">
        <v>15.284452739645031</v>
      </c>
      <c r="CU30" s="100">
        <v>2127.5958213585882</v>
      </c>
    </row>
    <row r="31" spans="2:99">
      <c r="C31" s="99" t="s">
        <v>197</v>
      </c>
      <c r="D31" s="100">
        <v>0</v>
      </c>
      <c r="E31" s="100">
        <v>0</v>
      </c>
      <c r="F31" s="100">
        <v>1.7428044741035855</v>
      </c>
      <c r="G31" s="100">
        <v>593.94776477450193</v>
      </c>
      <c r="H31" s="100">
        <v>3.5920369704928081</v>
      </c>
      <c r="I31" s="100">
        <v>1224.166199543949</v>
      </c>
      <c r="J31" s="100">
        <v>43</v>
      </c>
      <c r="K31" s="100">
        <v>14654.4</v>
      </c>
      <c r="L31" s="100">
        <v>51</v>
      </c>
      <c r="M31" s="100">
        <v>17380.8</v>
      </c>
      <c r="N31" s="100">
        <v>40</v>
      </c>
      <c r="O31" s="100">
        <v>13632</v>
      </c>
      <c r="P31" s="100">
        <v>51</v>
      </c>
      <c r="Q31" s="100">
        <v>17380.8</v>
      </c>
      <c r="R31" s="100">
        <v>30</v>
      </c>
      <c r="S31" s="100">
        <v>10224</v>
      </c>
      <c r="T31" s="100">
        <v>19.901031887697769</v>
      </c>
      <c r="U31" s="100">
        <v>6782.2716673273999</v>
      </c>
      <c r="V31" s="100">
        <v>34</v>
      </c>
      <c r="W31" s="100">
        <v>11587.2</v>
      </c>
      <c r="X31" s="100">
        <v>25.057753828082461</v>
      </c>
      <c r="Y31" s="100">
        <v>8539.6825046105023</v>
      </c>
      <c r="Z31" s="100">
        <v>36.592575481141687</v>
      </c>
      <c r="AA31" s="100">
        <v>12470.749723973087</v>
      </c>
      <c r="AB31" s="100">
        <v>32</v>
      </c>
      <c r="AC31" s="100">
        <v>10905.6</v>
      </c>
      <c r="AD31" s="100">
        <v>12.306141437291014</v>
      </c>
      <c r="AE31" s="100">
        <v>4193.9330018287774</v>
      </c>
      <c r="AF31" s="100">
        <v>35</v>
      </c>
      <c r="AG31" s="100">
        <v>11928</v>
      </c>
      <c r="AH31" s="100">
        <v>46</v>
      </c>
      <c r="AI31" s="100">
        <v>15676.800000000001</v>
      </c>
      <c r="AJ31" s="100">
        <v>38</v>
      </c>
      <c r="AK31" s="100">
        <v>12950.4</v>
      </c>
      <c r="AL31" s="100">
        <v>3.4307893042551378</v>
      </c>
      <c r="AM31" s="100">
        <v>1169.2129948901511</v>
      </c>
      <c r="AN31" s="100">
        <v>31.221929236614375</v>
      </c>
      <c r="AO31" s="100">
        <v>10640.43348383818</v>
      </c>
      <c r="AP31" s="100">
        <v>40.464354249851183</v>
      </c>
      <c r="AQ31" s="100">
        <v>13790.251928349284</v>
      </c>
      <c r="AR31" s="100">
        <v>37</v>
      </c>
      <c r="AS31" s="100">
        <v>12609.6</v>
      </c>
      <c r="AT31" s="100">
        <v>18.848178618770415</v>
      </c>
      <c r="AU31" s="100">
        <v>6423.4592732769579</v>
      </c>
      <c r="AV31" s="100">
        <v>35.622061284943008</v>
      </c>
      <c r="AW31" s="100">
        <v>12139.998485908578</v>
      </c>
      <c r="AX31" s="100">
        <v>35</v>
      </c>
      <c r="AY31" s="100">
        <v>11928</v>
      </c>
      <c r="AZ31" s="100">
        <v>53</v>
      </c>
      <c r="BA31" s="100">
        <v>18062.400000000001</v>
      </c>
      <c r="BB31" s="100">
        <v>41.932886315148565</v>
      </c>
      <c r="BC31" s="100">
        <v>14290.727656202631</v>
      </c>
      <c r="BD31" s="100">
        <v>25.649347795200242</v>
      </c>
      <c r="BE31" s="100">
        <v>8741.2977286042424</v>
      </c>
      <c r="BF31" s="100">
        <v>42.251979934366773</v>
      </c>
      <c r="BG31" s="100">
        <v>14399.474761632197</v>
      </c>
      <c r="BH31" s="100">
        <v>44.922660181525472</v>
      </c>
      <c r="BI31" s="100">
        <v>15309.642589863881</v>
      </c>
      <c r="BJ31" s="100">
        <v>41.162632005788538</v>
      </c>
      <c r="BK31" s="100">
        <v>14028.224987572734</v>
      </c>
      <c r="BL31" s="100">
        <v>37.116570021452105</v>
      </c>
      <c r="BM31" s="100">
        <v>12649.327063310879</v>
      </c>
      <c r="BN31" s="100">
        <v>2.9984674631609125</v>
      </c>
      <c r="BO31" s="100">
        <v>1021.877711445239</v>
      </c>
      <c r="BP31" s="100">
        <v>29.19065926044318</v>
      </c>
      <c r="BQ31" s="100">
        <v>9948.1766759590355</v>
      </c>
      <c r="BR31" s="100">
        <v>28.260021398286085</v>
      </c>
      <c r="BS31" s="100">
        <v>9631.015292535898</v>
      </c>
      <c r="BT31" s="100">
        <v>5.0912039093970449</v>
      </c>
      <c r="BU31" s="100">
        <v>1735.082292322513</v>
      </c>
      <c r="BV31" s="100">
        <v>57</v>
      </c>
      <c r="BW31" s="100">
        <v>19425.600000000002</v>
      </c>
      <c r="BX31" s="100">
        <v>42</v>
      </c>
      <c r="BY31" s="100">
        <v>14313.6</v>
      </c>
      <c r="BZ31" s="100">
        <v>18.812612735799156</v>
      </c>
      <c r="CA31" s="100">
        <v>6411.3384203603528</v>
      </c>
      <c r="CB31" s="100">
        <v>41</v>
      </c>
      <c r="CC31" s="100">
        <v>13972.800000000001</v>
      </c>
      <c r="CD31" s="100">
        <v>34</v>
      </c>
      <c r="CE31" s="100">
        <v>11587.2</v>
      </c>
      <c r="CF31" s="100">
        <v>47.323488448248362</v>
      </c>
      <c r="CG31" s="100">
        <v>16127.844863163042</v>
      </c>
      <c r="CH31" s="100">
        <v>42</v>
      </c>
      <c r="CI31" s="100">
        <v>14313.6</v>
      </c>
      <c r="CJ31" s="100">
        <v>44.200722117565228</v>
      </c>
      <c r="CK31" s="100">
        <v>15063.60609766623</v>
      </c>
      <c r="CL31" s="100">
        <v>1.682723343944458</v>
      </c>
      <c r="CM31" s="100">
        <v>573.47211561627125</v>
      </c>
      <c r="CN31" s="100">
        <v>53</v>
      </c>
      <c r="CO31" s="100">
        <v>18062.400000000001</v>
      </c>
      <c r="CP31" s="100">
        <v>21.403356569445219</v>
      </c>
      <c r="CQ31" s="100">
        <v>7294.2639188669309</v>
      </c>
      <c r="CR31" s="100">
        <v>48.373281827579653</v>
      </c>
      <c r="CS31" s="100">
        <v>16485.614446839147</v>
      </c>
      <c r="CT31" s="100">
        <v>14.929000350350963</v>
      </c>
      <c r="CU31" s="100">
        <v>5087.803319399608</v>
      </c>
    </row>
    <row r="32" spans="2:99">
      <c r="C32" s="99" t="s">
        <v>198</v>
      </c>
      <c r="D32" s="100">
        <v>0</v>
      </c>
      <c r="E32" s="100">
        <v>0</v>
      </c>
      <c r="F32" s="100">
        <v>1.6716695976095617</v>
      </c>
      <c r="G32" s="100">
        <v>1404.2024619920319</v>
      </c>
      <c r="H32" s="100">
        <v>3.5920369704928081</v>
      </c>
      <c r="I32" s="100">
        <v>3017.3110552139588</v>
      </c>
      <c r="J32" s="100">
        <v>45</v>
      </c>
      <c r="K32" s="100">
        <v>37800</v>
      </c>
      <c r="L32" s="100">
        <v>51</v>
      </c>
      <c r="M32" s="100">
        <v>42840</v>
      </c>
      <c r="N32" s="100">
        <v>43</v>
      </c>
      <c r="O32" s="100">
        <v>36120</v>
      </c>
      <c r="P32" s="100">
        <v>43</v>
      </c>
      <c r="Q32" s="100">
        <v>36120</v>
      </c>
      <c r="R32" s="100">
        <v>31</v>
      </c>
      <c r="S32" s="100">
        <v>26040</v>
      </c>
      <c r="T32" s="100">
        <v>18.426881377497935</v>
      </c>
      <c r="U32" s="100">
        <v>15478.580357098266</v>
      </c>
      <c r="V32" s="100">
        <v>29</v>
      </c>
      <c r="W32" s="100">
        <v>24360</v>
      </c>
      <c r="X32" s="100">
        <v>23.86452745531663</v>
      </c>
      <c r="Y32" s="100">
        <v>20046.203062465967</v>
      </c>
      <c r="Z32" s="100">
        <v>37.324426990764522</v>
      </c>
      <c r="AA32" s="100">
        <v>31352.518672242197</v>
      </c>
      <c r="AB32" s="100">
        <v>31</v>
      </c>
      <c r="AC32" s="100">
        <v>26040</v>
      </c>
      <c r="AD32" s="100">
        <v>11.793385544070556</v>
      </c>
      <c r="AE32" s="100">
        <v>9906.4438570192669</v>
      </c>
      <c r="AF32" s="100">
        <v>39</v>
      </c>
      <c r="AG32" s="100">
        <v>32760</v>
      </c>
      <c r="AH32" s="100">
        <v>45</v>
      </c>
      <c r="AI32" s="100">
        <v>37800</v>
      </c>
      <c r="AJ32" s="100">
        <v>37</v>
      </c>
      <c r="AK32" s="100">
        <v>31080</v>
      </c>
      <c r="AL32" s="100">
        <v>3.8596379672870302</v>
      </c>
      <c r="AM32" s="100">
        <v>3242.0958925211053</v>
      </c>
      <c r="AN32" s="100">
        <v>29.66083277478366</v>
      </c>
      <c r="AO32" s="100">
        <v>24915.099530818276</v>
      </c>
      <c r="AP32" s="100">
        <v>39.686193591200201</v>
      </c>
      <c r="AQ32" s="100">
        <v>33336.402616608168</v>
      </c>
      <c r="AR32" s="100">
        <v>36</v>
      </c>
      <c r="AS32" s="100">
        <v>30240</v>
      </c>
      <c r="AT32" s="100">
        <v>20.643243249129505</v>
      </c>
      <c r="AU32" s="100">
        <v>17340.324329268784</v>
      </c>
      <c r="AV32" s="100">
        <v>37.106313838482308</v>
      </c>
      <c r="AW32" s="100">
        <v>31169.303624325137</v>
      </c>
      <c r="AX32" s="100">
        <v>29</v>
      </c>
      <c r="AY32" s="100">
        <v>24360</v>
      </c>
      <c r="AZ32" s="100">
        <v>48</v>
      </c>
      <c r="BA32" s="100">
        <v>40320</v>
      </c>
      <c r="BB32" s="100">
        <v>41.141699780900474</v>
      </c>
      <c r="BC32" s="100">
        <v>34559.027815956397</v>
      </c>
      <c r="BD32" s="100">
        <v>25.649347795200242</v>
      </c>
      <c r="BE32" s="100">
        <v>21545.452147968204</v>
      </c>
      <c r="BF32" s="100">
        <v>35.874322585783105</v>
      </c>
      <c r="BG32" s="100">
        <v>30134.430972057809</v>
      </c>
      <c r="BH32" s="100">
        <v>40.354254061370341</v>
      </c>
      <c r="BI32" s="100">
        <v>33897.573411551086</v>
      </c>
      <c r="BJ32" s="100">
        <v>41.162632005788538</v>
      </c>
      <c r="BK32" s="100">
        <v>34576.61088486237</v>
      </c>
      <c r="BL32" s="100">
        <v>42.548263195323152</v>
      </c>
      <c r="BM32" s="100">
        <v>35740.541084071447</v>
      </c>
      <c r="BN32" s="100">
        <v>2.4532915607680197</v>
      </c>
      <c r="BO32" s="100">
        <v>2060.7649110451366</v>
      </c>
      <c r="BP32" s="100">
        <v>28.5272351863422</v>
      </c>
      <c r="BQ32" s="100">
        <v>23962.877556527448</v>
      </c>
      <c r="BR32" s="100">
        <v>27.318020685009884</v>
      </c>
      <c r="BS32" s="100">
        <v>22947.137375408303</v>
      </c>
      <c r="BT32" s="100">
        <v>5.2251829596443358</v>
      </c>
      <c r="BU32" s="100">
        <v>4389.1536861012419</v>
      </c>
      <c r="BV32" s="100">
        <v>48</v>
      </c>
      <c r="BW32" s="100">
        <v>40320</v>
      </c>
      <c r="BX32" s="100">
        <v>37</v>
      </c>
      <c r="BY32" s="100">
        <v>31080</v>
      </c>
      <c r="BZ32" s="100">
        <v>17.804794196381344</v>
      </c>
      <c r="CA32" s="100">
        <v>14956.027124960328</v>
      </c>
      <c r="CB32" s="100">
        <v>42</v>
      </c>
      <c r="CC32" s="100">
        <v>35280</v>
      </c>
      <c r="CD32" s="100">
        <v>34</v>
      </c>
      <c r="CE32" s="100">
        <v>28560</v>
      </c>
      <c r="CF32" s="100">
        <v>43.818044859489227</v>
      </c>
      <c r="CG32" s="100">
        <v>36807.157681970952</v>
      </c>
      <c r="CH32" s="100">
        <v>33</v>
      </c>
      <c r="CI32" s="100">
        <v>27720</v>
      </c>
      <c r="CJ32" s="100">
        <v>41.789773638425309</v>
      </c>
      <c r="CK32" s="100">
        <v>35103.409856277263</v>
      </c>
      <c r="CL32" s="100">
        <v>1.7762079741635943</v>
      </c>
      <c r="CM32" s="100">
        <v>1492.0146982974193</v>
      </c>
      <c r="CN32" s="100">
        <v>45</v>
      </c>
      <c r="CO32" s="100">
        <v>37800</v>
      </c>
      <c r="CP32" s="100">
        <v>18.774874183723878</v>
      </c>
      <c r="CQ32" s="100">
        <v>15770.894314328058</v>
      </c>
      <c r="CR32" s="100">
        <v>44.054238807260042</v>
      </c>
      <c r="CS32" s="100">
        <v>37005.560598098433</v>
      </c>
      <c r="CT32" s="100">
        <v>13.151738403880611</v>
      </c>
      <c r="CU32" s="100">
        <v>11047.460259259713</v>
      </c>
    </row>
    <row r="33" spans="2:99">
      <c r="C33" s="99" t="s">
        <v>199</v>
      </c>
      <c r="D33" s="100">
        <v>0</v>
      </c>
      <c r="E33" s="100">
        <v>0</v>
      </c>
      <c r="F33" s="100">
        <v>1.6716695976095617</v>
      </c>
      <c r="G33" s="100">
        <v>792.37138926693228</v>
      </c>
      <c r="H33" s="100">
        <v>3.2037086493584508</v>
      </c>
      <c r="I33" s="100">
        <v>1518.5578997959058</v>
      </c>
      <c r="J33" s="100">
        <v>42</v>
      </c>
      <c r="K33" s="100">
        <v>19908</v>
      </c>
      <c r="L33" s="100">
        <v>47</v>
      </c>
      <c r="M33" s="100">
        <v>22278</v>
      </c>
      <c r="N33" s="100">
        <v>43</v>
      </c>
      <c r="O33" s="100">
        <v>20382</v>
      </c>
      <c r="P33" s="100">
        <v>44</v>
      </c>
      <c r="Q33" s="100">
        <v>20856</v>
      </c>
      <c r="R33" s="100">
        <v>29</v>
      </c>
      <c r="S33" s="100">
        <v>13746</v>
      </c>
      <c r="T33" s="100">
        <v>16.952730867298101</v>
      </c>
      <c r="U33" s="100">
        <v>8035.5944310993</v>
      </c>
      <c r="V33" s="100">
        <v>33</v>
      </c>
      <c r="W33" s="100">
        <v>15642</v>
      </c>
      <c r="X33" s="100">
        <v>25.654367014465375</v>
      </c>
      <c r="Y33" s="100">
        <v>12160.169964856588</v>
      </c>
      <c r="Z33" s="100">
        <v>38.056278500387357</v>
      </c>
      <c r="AA33" s="100">
        <v>18038.676009183608</v>
      </c>
      <c r="AB33" s="100">
        <v>27</v>
      </c>
      <c r="AC33" s="100">
        <v>12798</v>
      </c>
      <c r="AD33" s="100">
        <v>11.793385544070556</v>
      </c>
      <c r="AE33" s="100">
        <v>5590.0647478894434</v>
      </c>
      <c r="AF33" s="100">
        <v>40</v>
      </c>
      <c r="AG33" s="100">
        <v>18960</v>
      </c>
      <c r="AH33" s="100">
        <v>43</v>
      </c>
      <c r="AI33" s="100">
        <v>20382</v>
      </c>
      <c r="AJ33" s="100">
        <v>35</v>
      </c>
      <c r="AK33" s="100">
        <v>16590</v>
      </c>
      <c r="AL33" s="100">
        <v>3.4307893042551378</v>
      </c>
      <c r="AM33" s="100">
        <v>1626.1941302169353</v>
      </c>
      <c r="AN33" s="100">
        <v>30.441381005699018</v>
      </c>
      <c r="AO33" s="100">
        <v>14429.214596701335</v>
      </c>
      <c r="AP33" s="100">
        <v>42.020675567153155</v>
      </c>
      <c r="AQ33" s="100">
        <v>19917.800218830595</v>
      </c>
      <c r="AR33" s="100">
        <v>39</v>
      </c>
      <c r="AS33" s="100">
        <v>18486</v>
      </c>
      <c r="AT33" s="100">
        <v>17.950646303590872</v>
      </c>
      <c r="AU33" s="100">
        <v>8508.606347902074</v>
      </c>
      <c r="AV33" s="100">
        <v>37.106313838482308</v>
      </c>
      <c r="AW33" s="100">
        <v>17588.392759440612</v>
      </c>
      <c r="AX33" s="100">
        <v>32</v>
      </c>
      <c r="AY33" s="100">
        <v>15168</v>
      </c>
      <c r="AZ33" s="100">
        <v>50</v>
      </c>
      <c r="BA33" s="100">
        <v>23700</v>
      </c>
      <c r="BB33" s="100">
        <v>45.888818986388991</v>
      </c>
      <c r="BC33" s="100">
        <v>21751.300199548383</v>
      </c>
      <c r="BD33" s="100">
        <v>24.764887526400233</v>
      </c>
      <c r="BE33" s="100">
        <v>11738.55668751371</v>
      </c>
      <c r="BF33" s="100">
        <v>39.063151260074939</v>
      </c>
      <c r="BG33" s="100">
        <v>18515.933697275523</v>
      </c>
      <c r="BH33" s="100">
        <v>44.922660181525472</v>
      </c>
      <c r="BI33" s="100">
        <v>21293.340926043074</v>
      </c>
      <c r="BJ33" s="100">
        <v>41.162632005788538</v>
      </c>
      <c r="BK33" s="100">
        <v>19511.087570743766</v>
      </c>
      <c r="BL33" s="100">
        <v>37.116570021452105</v>
      </c>
      <c r="BM33" s="100">
        <v>17593.254190168296</v>
      </c>
      <c r="BN33" s="100">
        <v>2.9076048127620977</v>
      </c>
      <c r="BO33" s="100">
        <v>1378.2046812492342</v>
      </c>
      <c r="BP33" s="100">
        <v>30.517507408645137</v>
      </c>
      <c r="BQ33" s="100">
        <v>14465.298511697794</v>
      </c>
      <c r="BR33" s="100">
        <v>26.37601997173368</v>
      </c>
      <c r="BS33" s="100">
        <v>12502.233466601765</v>
      </c>
      <c r="BT33" s="100">
        <v>5.6271201103862074</v>
      </c>
      <c r="BU33" s="100">
        <v>2667.2549323230623</v>
      </c>
      <c r="BV33" s="100">
        <v>59</v>
      </c>
      <c r="BW33" s="100">
        <v>27966</v>
      </c>
      <c r="BX33" s="100">
        <v>42</v>
      </c>
      <c r="BY33" s="100">
        <v>19908</v>
      </c>
      <c r="BZ33" s="100">
        <v>20.156370788356238</v>
      </c>
      <c r="CA33" s="100">
        <v>9554.1197536808577</v>
      </c>
      <c r="CB33" s="100">
        <v>44</v>
      </c>
      <c r="CC33" s="100">
        <v>20856</v>
      </c>
      <c r="CD33" s="100">
        <v>34</v>
      </c>
      <c r="CE33" s="100">
        <v>16116</v>
      </c>
      <c r="CF33" s="100">
        <v>46.447127551058578</v>
      </c>
      <c r="CG33" s="100">
        <v>22015.938459201767</v>
      </c>
      <c r="CH33" s="100">
        <v>35</v>
      </c>
      <c r="CI33" s="100">
        <v>16590</v>
      </c>
      <c r="CJ33" s="100">
        <v>47.415320089751795</v>
      </c>
      <c r="CK33" s="100">
        <v>22474.861722542351</v>
      </c>
      <c r="CL33" s="100">
        <v>1.651561800538079</v>
      </c>
      <c r="CM33" s="100">
        <v>782.84029345504939</v>
      </c>
      <c r="CN33" s="100">
        <v>50</v>
      </c>
      <c r="CO33" s="100">
        <v>23700</v>
      </c>
      <c r="CP33" s="100">
        <v>21.778854053119694</v>
      </c>
      <c r="CQ33" s="100">
        <v>10323.176821178735</v>
      </c>
      <c r="CR33" s="100">
        <v>43.190430203196122</v>
      </c>
      <c r="CS33" s="100">
        <v>20472.263916314962</v>
      </c>
      <c r="CT33" s="100">
        <v>13.86264318246875</v>
      </c>
      <c r="CU33" s="100">
        <v>6570.8928684901875</v>
      </c>
    </row>
    <row r="34" spans="2:99">
      <c r="C34" s="99" t="s">
        <v>200</v>
      </c>
      <c r="D34" s="100">
        <v>0</v>
      </c>
      <c r="E34" s="100">
        <v>0</v>
      </c>
      <c r="F34" s="100">
        <v>1.6361021593625498</v>
      </c>
      <c r="G34" s="100">
        <v>897.23842419442224</v>
      </c>
      <c r="H34" s="100">
        <v>3.3978728099256297</v>
      </c>
      <c r="I34" s="100">
        <v>1863.3934489632152</v>
      </c>
      <c r="J34" s="100">
        <v>41</v>
      </c>
      <c r="K34" s="100">
        <v>22484.399999999998</v>
      </c>
      <c r="L34" s="100">
        <v>53</v>
      </c>
      <c r="M34" s="100">
        <v>29065.199999999997</v>
      </c>
      <c r="N34" s="100">
        <v>40</v>
      </c>
      <c r="O34" s="100">
        <v>21936</v>
      </c>
      <c r="P34" s="100">
        <v>43</v>
      </c>
      <c r="Q34" s="100">
        <v>23581.200000000001</v>
      </c>
      <c r="R34" s="100">
        <v>31</v>
      </c>
      <c r="S34" s="100">
        <v>17000.399999999998</v>
      </c>
      <c r="T34" s="100">
        <v>17.689806122398018</v>
      </c>
      <c r="U34" s="100">
        <v>9701.0896775230722</v>
      </c>
      <c r="V34" s="100">
        <v>31</v>
      </c>
      <c r="W34" s="100">
        <v>17000.399999999998</v>
      </c>
      <c r="X34" s="100">
        <v>25.654367014465375</v>
      </c>
      <c r="Y34" s="100">
        <v>14068.854870732812</v>
      </c>
      <c r="Z34" s="100">
        <v>33.665169442650352</v>
      </c>
      <c r="AA34" s="100">
        <v>18461.978922349452</v>
      </c>
      <c r="AB34" s="100">
        <v>29</v>
      </c>
      <c r="AC34" s="100">
        <v>15903.599999999999</v>
      </c>
      <c r="AD34" s="100">
        <v>13.075275277121703</v>
      </c>
      <c r="AE34" s="100">
        <v>7170.4809619735415</v>
      </c>
      <c r="AF34" s="100">
        <v>37</v>
      </c>
      <c r="AG34" s="100">
        <v>20290.8</v>
      </c>
      <c r="AH34" s="100">
        <v>46</v>
      </c>
      <c r="AI34" s="100">
        <v>25226.399999999998</v>
      </c>
      <c r="AJ34" s="100">
        <v>39</v>
      </c>
      <c r="AK34" s="100">
        <v>21387.599999999999</v>
      </c>
      <c r="AL34" s="100">
        <v>3.8596379672870302</v>
      </c>
      <c r="AM34" s="100">
        <v>2116.6254612602074</v>
      </c>
      <c r="AN34" s="100">
        <v>26.53863985112222</v>
      </c>
      <c r="AO34" s="100">
        <v>14553.790094355425</v>
      </c>
      <c r="AP34" s="100">
        <v>35.795390297945275</v>
      </c>
      <c r="AQ34" s="100">
        <v>19630.192039393187</v>
      </c>
      <c r="AR34" s="100">
        <v>32</v>
      </c>
      <c r="AS34" s="100">
        <v>17548.8</v>
      </c>
      <c r="AT34" s="100">
        <v>18.399412461180646</v>
      </c>
      <c r="AU34" s="100">
        <v>10090.237793711465</v>
      </c>
      <c r="AV34" s="100">
        <v>31.911429901094781</v>
      </c>
      <c r="AW34" s="100">
        <v>17500.228157760379</v>
      </c>
      <c r="AX34" s="100">
        <v>34</v>
      </c>
      <c r="AY34" s="100">
        <v>18645.599999999999</v>
      </c>
      <c r="AZ34" s="100">
        <v>49</v>
      </c>
      <c r="BA34" s="100">
        <v>26871.599999999999</v>
      </c>
      <c r="BB34" s="100">
        <v>38.768140178156216</v>
      </c>
      <c r="BC34" s="100">
        <v>21260.448073700867</v>
      </c>
      <c r="BD34" s="100">
        <v>24.764887526400233</v>
      </c>
      <c r="BE34" s="100">
        <v>13581.064319477888</v>
      </c>
      <c r="BF34" s="100">
        <v>39.063151260074939</v>
      </c>
      <c r="BG34" s="100">
        <v>21422.232151025095</v>
      </c>
      <c r="BH34" s="100">
        <v>47.968264261628896</v>
      </c>
      <c r="BI34" s="100">
        <v>26305.796121077285</v>
      </c>
      <c r="BJ34" s="100">
        <v>45.840203824628141</v>
      </c>
      <c r="BK34" s="100">
        <v>25138.76777742607</v>
      </c>
      <c r="BL34" s="100">
        <v>42.548263195323152</v>
      </c>
      <c r="BM34" s="100">
        <v>23333.467536315216</v>
      </c>
      <c r="BN34" s="100">
        <v>2.7258795119644663</v>
      </c>
      <c r="BO34" s="100">
        <v>1494.8723243613133</v>
      </c>
      <c r="BP34" s="100">
        <v>26.536962964039251</v>
      </c>
      <c r="BQ34" s="100">
        <v>14552.870489479124</v>
      </c>
      <c r="BR34" s="100">
        <v>29.20202211156229</v>
      </c>
      <c r="BS34" s="100">
        <v>16014.388925980758</v>
      </c>
      <c r="BT34" s="100">
        <v>5.6271201103862074</v>
      </c>
      <c r="BU34" s="100">
        <v>3085.912668535796</v>
      </c>
      <c r="BV34" s="100">
        <v>58</v>
      </c>
      <c r="BW34" s="100">
        <v>31807.199999999997</v>
      </c>
      <c r="BX34" s="100">
        <v>39</v>
      </c>
      <c r="BY34" s="100">
        <v>21387.599999999999</v>
      </c>
      <c r="BZ34" s="100">
        <v>18.140733709520614</v>
      </c>
      <c r="CA34" s="100">
        <v>9948.3783663011036</v>
      </c>
      <c r="CB34" s="100">
        <v>38</v>
      </c>
      <c r="CC34" s="100">
        <v>20839.2</v>
      </c>
      <c r="CD34" s="100">
        <v>39</v>
      </c>
      <c r="CE34" s="100">
        <v>21387.599999999999</v>
      </c>
      <c r="CF34" s="100">
        <v>45.570766653868802</v>
      </c>
      <c r="CG34" s="100">
        <v>24991.008432981649</v>
      </c>
      <c r="CH34" s="100">
        <v>35</v>
      </c>
      <c r="CI34" s="100">
        <v>19194</v>
      </c>
      <c r="CJ34" s="100">
        <v>44.200722117565228</v>
      </c>
      <c r="CK34" s="100">
        <v>24239.676009272771</v>
      </c>
      <c r="CL34" s="100">
        <v>1.7138848873508368</v>
      </c>
      <c r="CM34" s="100">
        <v>939.89447222319882</v>
      </c>
      <c r="CN34" s="100">
        <v>48</v>
      </c>
      <c r="CO34" s="100">
        <v>26323.199999999997</v>
      </c>
      <c r="CP34" s="100">
        <v>21.027859085770743</v>
      </c>
      <c r="CQ34" s="100">
        <v>11531.677922636674</v>
      </c>
      <c r="CR34" s="100">
        <v>39.73519578694043</v>
      </c>
      <c r="CS34" s="100">
        <v>21790.781369558132</v>
      </c>
      <c r="CT34" s="100">
        <v>13.86264318246875</v>
      </c>
      <c r="CU34" s="100">
        <v>7602.2735212658617</v>
      </c>
    </row>
    <row r="35" spans="2:99">
      <c r="C35" s="99" t="s">
        <v>201</v>
      </c>
      <c r="D35" s="100">
        <v>0</v>
      </c>
      <c r="E35" s="100">
        <v>0</v>
      </c>
      <c r="F35" s="100">
        <v>1.6361021593625498</v>
      </c>
      <c r="G35" s="100">
        <v>822.63216572748991</v>
      </c>
      <c r="H35" s="100">
        <v>3.5920369704928081</v>
      </c>
      <c r="I35" s="100">
        <v>1806.0761887637836</v>
      </c>
      <c r="J35" s="100">
        <v>43</v>
      </c>
      <c r="K35" s="100">
        <v>21620.399999999994</v>
      </c>
      <c r="L35" s="100">
        <v>47</v>
      </c>
      <c r="M35" s="100">
        <v>23631.599999999995</v>
      </c>
      <c r="N35" s="100">
        <v>38</v>
      </c>
      <c r="O35" s="100">
        <v>19106.399999999998</v>
      </c>
      <c r="P35" s="100">
        <v>49</v>
      </c>
      <c r="Q35" s="100">
        <v>24637.199999999993</v>
      </c>
      <c r="R35" s="100">
        <v>34</v>
      </c>
      <c r="S35" s="100">
        <v>17095.199999999997</v>
      </c>
      <c r="T35" s="100">
        <v>19.163956632597852</v>
      </c>
      <c r="U35" s="100">
        <v>9635.6373948701985</v>
      </c>
      <c r="V35" s="100">
        <v>32</v>
      </c>
      <c r="W35" s="100">
        <v>16089.599999999997</v>
      </c>
      <c r="X35" s="100">
        <v>25.057753828082461</v>
      </c>
      <c r="Y35" s="100">
        <v>12599.038624759858</v>
      </c>
      <c r="Z35" s="100">
        <v>38.788130010010192</v>
      </c>
      <c r="AA35" s="100">
        <v>19502.671769033121</v>
      </c>
      <c r="AB35" s="100">
        <v>29</v>
      </c>
      <c r="AC35" s="100">
        <v>14581.199999999997</v>
      </c>
      <c r="AD35" s="100">
        <v>12.818897330511474</v>
      </c>
      <c r="AE35" s="100">
        <v>6445.3415777811679</v>
      </c>
      <c r="AF35" s="100">
        <v>34</v>
      </c>
      <c r="AG35" s="100">
        <v>17095.199999999997</v>
      </c>
      <c r="AH35" s="100">
        <v>41</v>
      </c>
      <c r="AI35" s="100">
        <v>20614.799999999996</v>
      </c>
      <c r="AJ35" s="100">
        <v>33</v>
      </c>
      <c r="AK35" s="100">
        <v>16592.399999999998</v>
      </c>
      <c r="AL35" s="100">
        <v>3.4307893042551378</v>
      </c>
      <c r="AM35" s="100">
        <v>1725.000862179483</v>
      </c>
      <c r="AN35" s="100">
        <v>31.221929236614375</v>
      </c>
      <c r="AO35" s="100">
        <v>15698.386020169704</v>
      </c>
      <c r="AP35" s="100">
        <v>38.129872273898236</v>
      </c>
      <c r="AQ35" s="100">
        <v>19171.69977931603</v>
      </c>
      <c r="AR35" s="100">
        <v>34</v>
      </c>
      <c r="AS35" s="100">
        <v>17095.199999999997</v>
      </c>
      <c r="AT35" s="100">
        <v>18.399412461180646</v>
      </c>
      <c r="AU35" s="100">
        <v>9251.2245854816265</v>
      </c>
      <c r="AV35" s="100">
        <v>36.364187561712662</v>
      </c>
      <c r="AW35" s="100">
        <v>18283.913506029123</v>
      </c>
      <c r="AX35" s="100">
        <v>32</v>
      </c>
      <c r="AY35" s="100">
        <v>16089.599999999997</v>
      </c>
      <c r="AZ35" s="100">
        <v>58</v>
      </c>
      <c r="BA35" s="100">
        <v>29162.399999999994</v>
      </c>
      <c r="BB35" s="100">
        <v>40.35051324665239</v>
      </c>
      <c r="BC35" s="100">
        <v>20288.238060416817</v>
      </c>
      <c r="BD35" s="100">
        <v>28.302728601600265</v>
      </c>
      <c r="BE35" s="100">
        <v>14230.61194088461</v>
      </c>
      <c r="BF35" s="100">
        <v>42.251979934366773</v>
      </c>
      <c r="BG35" s="100">
        <v>21244.295510999607</v>
      </c>
      <c r="BH35" s="100">
        <v>43.399858141473764</v>
      </c>
      <c r="BI35" s="100">
        <v>21821.448673533003</v>
      </c>
      <c r="BJ35" s="100">
        <v>45.840203824628141</v>
      </c>
      <c r="BK35" s="100">
        <v>23048.454483023026</v>
      </c>
      <c r="BL35" s="100">
        <v>37.116570021452105</v>
      </c>
      <c r="BM35" s="100">
        <v>18662.211406786115</v>
      </c>
      <c r="BN35" s="100">
        <v>2.7258795119644663</v>
      </c>
      <c r="BO35" s="100">
        <v>1370.5722186157334</v>
      </c>
      <c r="BP35" s="100">
        <v>30.517507408645137</v>
      </c>
      <c r="BQ35" s="100">
        <v>15344.202725066772</v>
      </c>
      <c r="BR35" s="100">
        <v>30.14402282483849</v>
      </c>
      <c r="BS35" s="100">
        <v>15156.41467632879</v>
      </c>
      <c r="BT35" s="100">
        <v>5.3591620098916266</v>
      </c>
      <c r="BU35" s="100">
        <v>2694.5866585735093</v>
      </c>
      <c r="BV35" s="100">
        <v>56</v>
      </c>
      <c r="BW35" s="100">
        <v>28156.799999999996</v>
      </c>
      <c r="BX35" s="100">
        <v>43</v>
      </c>
      <c r="BY35" s="100">
        <v>21620.399999999994</v>
      </c>
      <c r="BZ35" s="100">
        <v>18.812612735799156</v>
      </c>
      <c r="CA35" s="100">
        <v>9458.981683559814</v>
      </c>
      <c r="CB35" s="100">
        <v>42</v>
      </c>
      <c r="CC35" s="100">
        <v>21117.599999999995</v>
      </c>
      <c r="CD35" s="100">
        <v>36</v>
      </c>
      <c r="CE35" s="100">
        <v>18100.799999999996</v>
      </c>
      <c r="CF35" s="100">
        <v>52.581653831387072</v>
      </c>
      <c r="CG35" s="100">
        <v>26438.055546421416</v>
      </c>
      <c r="CH35" s="100">
        <v>36</v>
      </c>
      <c r="CI35" s="100">
        <v>18100.799999999996</v>
      </c>
      <c r="CJ35" s="100">
        <v>46.611670596705153</v>
      </c>
      <c r="CK35" s="100">
        <v>23436.347976023346</v>
      </c>
      <c r="CL35" s="100">
        <v>1.651561800538079</v>
      </c>
      <c r="CM35" s="100">
        <v>830.40527331054591</v>
      </c>
      <c r="CN35" s="100">
        <v>51</v>
      </c>
      <c r="CO35" s="100">
        <v>25642.799999999996</v>
      </c>
      <c r="CP35" s="100">
        <v>19.525869151072829</v>
      </c>
      <c r="CQ35" s="100">
        <v>9817.6070091594156</v>
      </c>
      <c r="CR35" s="100">
        <v>45.781856015387888</v>
      </c>
      <c r="CS35" s="100">
        <v>23019.117204537026</v>
      </c>
      <c r="CT35" s="100">
        <v>12.796286014586538</v>
      </c>
      <c r="CU35" s="100">
        <v>6433.9726081341105</v>
      </c>
    </row>
    <row r="36" spans="2:99">
      <c r="C36" s="99" t="s">
        <v>202</v>
      </c>
      <c r="D36" s="100">
        <v>0</v>
      </c>
      <c r="E36" s="100">
        <v>0</v>
      </c>
      <c r="F36" s="100">
        <v>1.422697529880478</v>
      </c>
      <c r="G36" s="100">
        <v>1082.3882807330676</v>
      </c>
      <c r="H36" s="100">
        <v>3.1066265690748613</v>
      </c>
      <c r="I36" s="100">
        <v>2363.5214937521546</v>
      </c>
      <c r="J36" s="100">
        <v>49</v>
      </c>
      <c r="K36" s="100">
        <v>37279.199999999997</v>
      </c>
      <c r="L36" s="100">
        <v>56</v>
      </c>
      <c r="M36" s="100">
        <v>42604.799999999996</v>
      </c>
      <c r="N36" s="100">
        <v>44</v>
      </c>
      <c r="O36" s="100">
        <v>33475.199999999997</v>
      </c>
      <c r="P36" s="100">
        <v>45</v>
      </c>
      <c r="Q36" s="100">
        <v>34236</v>
      </c>
      <c r="R36" s="100">
        <v>30</v>
      </c>
      <c r="S36" s="100">
        <v>22824</v>
      </c>
      <c r="T36" s="100">
        <v>19.532494260147811</v>
      </c>
      <c r="U36" s="100">
        <v>14860.321633120453</v>
      </c>
      <c r="V36" s="100">
        <v>34</v>
      </c>
      <c r="W36" s="100">
        <v>25867.199999999997</v>
      </c>
      <c r="X36" s="100">
        <v>23.86452745531663</v>
      </c>
      <c r="Y36" s="100">
        <v>18156.132488004892</v>
      </c>
      <c r="Z36" s="100">
        <v>37.324426990764522</v>
      </c>
      <c r="AA36" s="100">
        <v>28396.424054573647</v>
      </c>
      <c r="AB36" s="100">
        <v>29</v>
      </c>
      <c r="AC36" s="100">
        <v>22063.199999999997</v>
      </c>
      <c r="AD36" s="100">
        <v>11.793385544070556</v>
      </c>
      <c r="AE36" s="100">
        <v>8972.4077219288793</v>
      </c>
      <c r="AF36" s="100">
        <v>36</v>
      </c>
      <c r="AG36" s="100">
        <v>27388.799999999999</v>
      </c>
      <c r="AH36" s="100">
        <v>39</v>
      </c>
      <c r="AI36" s="100">
        <v>29671.199999999997</v>
      </c>
      <c r="AJ36" s="100">
        <v>35</v>
      </c>
      <c r="AK36" s="100">
        <v>26628</v>
      </c>
      <c r="AL36" s="100">
        <v>3.6023287694678952</v>
      </c>
      <c r="AM36" s="100">
        <v>2740.6517278111746</v>
      </c>
      <c r="AN36" s="100">
        <v>28.099736312952942</v>
      </c>
      <c r="AO36" s="100">
        <v>21378.279386894596</v>
      </c>
      <c r="AP36" s="100">
        <v>41.242514908502166</v>
      </c>
      <c r="AQ36" s="100">
        <v>31377.305342388445</v>
      </c>
      <c r="AR36" s="100">
        <v>32</v>
      </c>
      <c r="AS36" s="100">
        <v>24345.599999999999</v>
      </c>
      <c r="AT36" s="100">
        <v>18.848178618770415</v>
      </c>
      <c r="AU36" s="100">
        <v>14339.694293160532</v>
      </c>
      <c r="AV36" s="100">
        <v>36.364187561712662</v>
      </c>
      <c r="AW36" s="100">
        <v>27665.87389695099</v>
      </c>
      <c r="AX36" s="100">
        <v>34</v>
      </c>
      <c r="AY36" s="100">
        <v>25867.199999999997</v>
      </c>
      <c r="AZ36" s="100">
        <v>54</v>
      </c>
      <c r="BA36" s="100">
        <v>41083.199999999997</v>
      </c>
      <c r="BB36" s="100">
        <v>44.306445917892823</v>
      </c>
      <c r="BC36" s="100">
        <v>33708.344054332854</v>
      </c>
      <c r="BD36" s="100">
        <v>25.649347795200242</v>
      </c>
      <c r="BE36" s="100">
        <v>19514.023802588345</v>
      </c>
      <c r="BF36" s="100">
        <v>39.063151260074939</v>
      </c>
      <c r="BG36" s="100">
        <v>29719.245478665012</v>
      </c>
      <c r="BH36" s="100">
        <v>39.592853041344483</v>
      </c>
      <c r="BI36" s="100">
        <v>30122.24259385488</v>
      </c>
      <c r="BJ36" s="100">
        <v>37.42057455071685</v>
      </c>
      <c r="BK36" s="100">
        <v>28469.573118185377</v>
      </c>
      <c r="BL36" s="100">
        <v>41.642980999677974</v>
      </c>
      <c r="BM36" s="100">
        <v>31681.979944555002</v>
      </c>
      <c r="BN36" s="100">
        <v>2.4532915607680197</v>
      </c>
      <c r="BO36" s="100">
        <v>1866.4642194323092</v>
      </c>
      <c r="BP36" s="100">
        <v>28.5272351863422</v>
      </c>
      <c r="BQ36" s="100">
        <v>21703.520529769143</v>
      </c>
      <c r="BR36" s="100">
        <v>28.260021398286085</v>
      </c>
      <c r="BS36" s="100">
        <v>21500.224279816051</v>
      </c>
      <c r="BT36" s="100">
        <v>5.2251829596443358</v>
      </c>
      <c r="BU36" s="100">
        <v>3975.3191956974106</v>
      </c>
      <c r="BV36" s="100">
        <v>52</v>
      </c>
      <c r="BW36" s="100">
        <v>39561.599999999999</v>
      </c>
      <c r="BX36" s="100">
        <v>42</v>
      </c>
      <c r="BY36" s="100">
        <v>31953.599999999999</v>
      </c>
      <c r="BZ36" s="100">
        <v>18.476673222659887</v>
      </c>
      <c r="CA36" s="100">
        <v>14057.052987799641</v>
      </c>
      <c r="CB36" s="100">
        <v>39</v>
      </c>
      <c r="CC36" s="100">
        <v>29671.199999999997</v>
      </c>
      <c r="CD36" s="100">
        <v>39</v>
      </c>
      <c r="CE36" s="100">
        <v>29671.199999999997</v>
      </c>
      <c r="CF36" s="100">
        <v>49.952571139817721</v>
      </c>
      <c r="CG36" s="100">
        <v>38003.916123173323</v>
      </c>
      <c r="CH36" s="100">
        <v>36</v>
      </c>
      <c r="CI36" s="100">
        <v>27388.799999999999</v>
      </c>
      <c r="CJ36" s="100">
        <v>38.575175666238749</v>
      </c>
      <c r="CK36" s="100">
        <v>29347.993646874438</v>
      </c>
      <c r="CL36" s="100">
        <v>1.8696926043827311</v>
      </c>
      <c r="CM36" s="100">
        <v>1422.4621334143817</v>
      </c>
      <c r="CN36" s="100">
        <v>52</v>
      </c>
      <c r="CO36" s="100">
        <v>39561.599999999999</v>
      </c>
      <c r="CP36" s="100">
        <v>21.778854053119694</v>
      </c>
      <c r="CQ36" s="100">
        <v>16569.352163613461</v>
      </c>
      <c r="CR36" s="100">
        <v>38.871387182876511</v>
      </c>
      <c r="CS36" s="100">
        <v>29573.351368732448</v>
      </c>
      <c r="CT36" s="100">
        <v>13.86264318246875</v>
      </c>
      <c r="CU36" s="100">
        <v>10546.698933222224</v>
      </c>
    </row>
    <row r="37" spans="2:99">
      <c r="B37" s="99" t="s">
        <v>128</v>
      </c>
      <c r="C37" s="99" t="s">
        <v>203</v>
      </c>
      <c r="D37" s="100">
        <v>0</v>
      </c>
      <c r="E37" s="100">
        <v>0</v>
      </c>
      <c r="F37" s="100">
        <v>1.4938324063745019</v>
      </c>
      <c r="G37" s="100">
        <v>1285.2934024446213</v>
      </c>
      <c r="H37" s="100">
        <v>4.3686936127615237</v>
      </c>
      <c r="I37" s="100">
        <v>3758.8239844200148</v>
      </c>
      <c r="J37" s="100">
        <v>29</v>
      </c>
      <c r="K37" s="100">
        <v>24951.599999999999</v>
      </c>
      <c r="L37" s="100">
        <v>36</v>
      </c>
      <c r="M37" s="100">
        <v>30974.399999999998</v>
      </c>
      <c r="N37" s="100">
        <v>29</v>
      </c>
      <c r="O37" s="100">
        <v>24951.599999999999</v>
      </c>
      <c r="P37" s="100">
        <v>30</v>
      </c>
      <c r="Q37" s="100">
        <v>25812</v>
      </c>
      <c r="R37" s="100">
        <v>23</v>
      </c>
      <c r="S37" s="100">
        <v>19789.2</v>
      </c>
      <c r="T37" s="100">
        <v>14.372967474448389</v>
      </c>
      <c r="U37" s="100">
        <v>12366.501215015394</v>
      </c>
      <c r="V37" s="100">
        <v>36</v>
      </c>
      <c r="W37" s="100">
        <v>30974.399999999998</v>
      </c>
      <c r="X37" s="100">
        <v>14.318716473189978</v>
      </c>
      <c r="Y37" s="100">
        <v>12319.823653532656</v>
      </c>
      <c r="Z37" s="100">
        <v>29.274060384913348</v>
      </c>
      <c r="AA37" s="100">
        <v>25187.401555179444</v>
      </c>
      <c r="AB37" s="100">
        <v>26</v>
      </c>
      <c r="AC37" s="100">
        <v>22370.399999999998</v>
      </c>
      <c r="AD37" s="100">
        <v>6.6658266118659659</v>
      </c>
      <c r="AE37" s="100">
        <v>5735.2772168494766</v>
      </c>
      <c r="AF37" s="100">
        <v>22</v>
      </c>
      <c r="AG37" s="100">
        <v>18928.8</v>
      </c>
      <c r="AH37" s="100">
        <v>38</v>
      </c>
      <c r="AI37" s="100">
        <v>32695.200000000001</v>
      </c>
      <c r="AJ37" s="100">
        <v>35</v>
      </c>
      <c r="AK37" s="100">
        <v>30114</v>
      </c>
      <c r="AL37" s="100">
        <v>3.6023287694678952</v>
      </c>
      <c r="AM37" s="100">
        <v>3099.4436732501767</v>
      </c>
      <c r="AN37" s="100">
        <v>36.685766853021896</v>
      </c>
      <c r="AO37" s="100">
        <v>31564.433800340037</v>
      </c>
      <c r="AP37" s="100">
        <v>22.566659100878546</v>
      </c>
      <c r="AQ37" s="100">
        <v>19416.353490395901</v>
      </c>
      <c r="AR37" s="100">
        <v>45</v>
      </c>
      <c r="AS37" s="100">
        <v>38718</v>
      </c>
      <c r="AT37" s="100">
        <v>14.360517042872699</v>
      </c>
      <c r="AU37" s="100">
        <v>12355.788863687671</v>
      </c>
      <c r="AV37" s="100">
        <v>31.911429901094781</v>
      </c>
      <c r="AW37" s="100">
        <v>27456.594286901949</v>
      </c>
      <c r="AX37" s="100">
        <v>22</v>
      </c>
      <c r="AY37" s="100">
        <v>18928.8</v>
      </c>
      <c r="AZ37" s="100">
        <v>36</v>
      </c>
      <c r="BA37" s="100">
        <v>30974.399999999998</v>
      </c>
      <c r="BB37" s="100">
        <v>26.900342164434928</v>
      </c>
      <c r="BC37" s="100">
        <v>23145.054398279812</v>
      </c>
      <c r="BD37" s="100">
        <v>41.569632633600392</v>
      </c>
      <c r="BE37" s="100">
        <v>35766.511917949778</v>
      </c>
      <c r="BF37" s="100">
        <v>27.902250900053527</v>
      </c>
      <c r="BG37" s="100">
        <v>24007.096674406053</v>
      </c>
      <c r="BH37" s="100">
        <v>24.364832640827377</v>
      </c>
      <c r="BI37" s="100">
        <v>20963.502004167873</v>
      </c>
      <c r="BJ37" s="100">
        <v>22.452344730430109</v>
      </c>
      <c r="BK37" s="100">
        <v>19317.997406062066</v>
      </c>
      <c r="BL37" s="100">
        <v>21.726772695484161</v>
      </c>
      <c r="BM37" s="100">
        <v>18693.715227194571</v>
      </c>
      <c r="BN37" s="100">
        <v>3.2710554143573596</v>
      </c>
      <c r="BO37" s="100">
        <v>2814.4160785130721</v>
      </c>
      <c r="BP37" s="100">
        <v>17.249025926625514</v>
      </c>
      <c r="BQ37" s="100">
        <v>14841.061907268591</v>
      </c>
      <c r="BR37" s="100">
        <v>43.332032810705336</v>
      </c>
      <c r="BS37" s="100">
        <v>37282.881030330871</v>
      </c>
      <c r="BT37" s="100">
        <v>3.3494762561822662</v>
      </c>
      <c r="BU37" s="100">
        <v>2881.8893708192218</v>
      </c>
      <c r="BV37" s="100">
        <v>34</v>
      </c>
      <c r="BW37" s="100">
        <v>29253.599999999999</v>
      </c>
      <c r="BX37" s="100">
        <v>41</v>
      </c>
      <c r="BY37" s="100">
        <v>35276.400000000001</v>
      </c>
      <c r="BZ37" s="100">
        <v>11.086003933595931</v>
      </c>
      <c r="CA37" s="100">
        <v>9538.3977844659385</v>
      </c>
      <c r="CB37" s="100">
        <v>40</v>
      </c>
      <c r="CC37" s="100">
        <v>34416</v>
      </c>
      <c r="CD37" s="100">
        <v>41</v>
      </c>
      <c r="CE37" s="100">
        <v>35276.400000000001</v>
      </c>
      <c r="CF37" s="100">
        <v>30.672631401642455</v>
      </c>
      <c r="CG37" s="100">
        <v>26390.732057973168</v>
      </c>
      <c r="CH37" s="100">
        <v>36</v>
      </c>
      <c r="CI37" s="100">
        <v>30974.399999999998</v>
      </c>
      <c r="CJ37" s="100">
        <v>24.91313428444586</v>
      </c>
      <c r="CK37" s="100">
        <v>21435.260738337216</v>
      </c>
      <c r="CL37" s="100">
        <v>1.1841386494423964</v>
      </c>
      <c r="CM37" s="100">
        <v>1018.8328939802378</v>
      </c>
      <c r="CN37" s="100">
        <v>40</v>
      </c>
      <c r="CO37" s="100">
        <v>34416</v>
      </c>
      <c r="CP37" s="100">
        <v>9.3874370918619388</v>
      </c>
      <c r="CQ37" s="100">
        <v>8076.9508738380118</v>
      </c>
      <c r="CR37" s="100">
        <v>20.731406497534138</v>
      </c>
      <c r="CS37" s="100">
        <v>17837.302150478372</v>
      </c>
      <c r="CT37" s="100">
        <v>14.929000350350963</v>
      </c>
      <c r="CU37" s="100">
        <v>12844.911901441968</v>
      </c>
    </row>
    <row r="38" spans="2:99">
      <c r="C38" s="99" t="s">
        <v>204</v>
      </c>
      <c r="D38" s="100">
        <v>0</v>
      </c>
      <c r="E38" s="100">
        <v>0</v>
      </c>
      <c r="F38" s="100">
        <v>1.3515626533864542</v>
      </c>
      <c r="G38" s="100">
        <v>1678.6408155059762</v>
      </c>
      <c r="H38" s="100">
        <v>4.0774473719107549</v>
      </c>
      <c r="I38" s="100">
        <v>5064.1896359131579</v>
      </c>
      <c r="J38" s="100">
        <v>27</v>
      </c>
      <c r="K38" s="100">
        <v>33534</v>
      </c>
      <c r="L38" s="100">
        <v>30</v>
      </c>
      <c r="M38" s="100">
        <v>37260</v>
      </c>
      <c r="N38" s="100">
        <v>26</v>
      </c>
      <c r="O38" s="100">
        <v>32292</v>
      </c>
      <c r="P38" s="100">
        <v>26</v>
      </c>
      <c r="Q38" s="100">
        <v>32292</v>
      </c>
      <c r="R38" s="100">
        <v>21</v>
      </c>
      <c r="S38" s="100">
        <v>26082</v>
      </c>
      <c r="T38" s="100">
        <v>12.898816964248555</v>
      </c>
      <c r="U38" s="100">
        <v>16020.330669596706</v>
      </c>
      <c r="V38" s="100">
        <v>32</v>
      </c>
      <c r="W38" s="100">
        <v>39744</v>
      </c>
      <c r="X38" s="100">
        <v>13.722103286807062</v>
      </c>
      <c r="Y38" s="100">
        <v>17042.852282214371</v>
      </c>
      <c r="Z38" s="100">
        <v>27.078505856044849</v>
      </c>
      <c r="AA38" s="100">
        <v>33631.504273207705</v>
      </c>
      <c r="AB38" s="100">
        <v>26</v>
      </c>
      <c r="AC38" s="100">
        <v>32292</v>
      </c>
      <c r="AD38" s="100">
        <v>5.8966927720352782</v>
      </c>
      <c r="AE38" s="100">
        <v>7323.6924228678154</v>
      </c>
      <c r="AF38" s="100">
        <v>24</v>
      </c>
      <c r="AG38" s="100">
        <v>29808</v>
      </c>
      <c r="AH38" s="100">
        <v>34</v>
      </c>
      <c r="AI38" s="100">
        <v>42228</v>
      </c>
      <c r="AJ38" s="100">
        <v>32</v>
      </c>
      <c r="AK38" s="100">
        <v>39744</v>
      </c>
      <c r="AL38" s="100">
        <v>3.2592498390423814</v>
      </c>
      <c r="AM38" s="100">
        <v>4047.9883000906375</v>
      </c>
      <c r="AN38" s="100">
        <v>30.441381005699018</v>
      </c>
      <c r="AO38" s="100">
        <v>37808.195209078178</v>
      </c>
      <c r="AP38" s="100">
        <v>24.122980418180514</v>
      </c>
      <c r="AQ38" s="100">
        <v>29960.7416793802</v>
      </c>
      <c r="AR38" s="100">
        <v>44</v>
      </c>
      <c r="AS38" s="100">
        <v>54648</v>
      </c>
      <c r="AT38" s="100">
        <v>14.80928320046247</v>
      </c>
      <c r="AU38" s="100">
        <v>18393.129734974387</v>
      </c>
      <c r="AV38" s="100">
        <v>32.653556177864431</v>
      </c>
      <c r="AW38" s="100">
        <v>40555.716772907625</v>
      </c>
      <c r="AX38" s="100">
        <v>26</v>
      </c>
      <c r="AY38" s="100">
        <v>32292</v>
      </c>
      <c r="AZ38" s="100">
        <v>34</v>
      </c>
      <c r="BA38" s="100">
        <v>42228</v>
      </c>
      <c r="BB38" s="100">
        <v>27.691528698683012</v>
      </c>
      <c r="BC38" s="100">
        <v>34392.878643764299</v>
      </c>
      <c r="BD38" s="100">
        <v>37.147331289600352</v>
      </c>
      <c r="BE38" s="100">
        <v>46136.985461683638</v>
      </c>
      <c r="BF38" s="100">
        <v>24.713422225761697</v>
      </c>
      <c r="BG38" s="100">
        <v>30694.070404396029</v>
      </c>
      <c r="BH38" s="100">
        <v>25.887634680879085</v>
      </c>
      <c r="BI38" s="100">
        <v>32152.442273651825</v>
      </c>
      <c r="BJ38" s="100">
        <v>21.516830366662191</v>
      </c>
      <c r="BK38" s="100">
        <v>26723.90331539444</v>
      </c>
      <c r="BL38" s="100">
        <v>21.726772695484161</v>
      </c>
      <c r="BM38" s="100">
        <v>26984.651687791327</v>
      </c>
      <c r="BN38" s="100">
        <v>3.3619180647561748</v>
      </c>
      <c r="BO38" s="100">
        <v>4175.502236427169</v>
      </c>
      <c r="BP38" s="100">
        <v>19.902722223029439</v>
      </c>
      <c r="BQ38" s="100">
        <v>24719.181001002562</v>
      </c>
      <c r="BR38" s="100">
        <v>38.622029244324317</v>
      </c>
      <c r="BS38" s="100">
        <v>47968.560321450801</v>
      </c>
      <c r="BT38" s="100">
        <v>3.0815181556876854</v>
      </c>
      <c r="BU38" s="100">
        <v>3827.245549364105</v>
      </c>
      <c r="BV38" s="100">
        <v>33</v>
      </c>
      <c r="BW38" s="100">
        <v>40986</v>
      </c>
      <c r="BX38" s="100">
        <v>34</v>
      </c>
      <c r="BY38" s="100">
        <v>42228</v>
      </c>
      <c r="BZ38" s="100">
        <v>10.75006442045666</v>
      </c>
      <c r="CA38" s="100">
        <v>13351.580010207172</v>
      </c>
      <c r="CB38" s="100">
        <v>37</v>
      </c>
      <c r="CC38" s="100">
        <v>45954</v>
      </c>
      <c r="CD38" s="100">
        <v>43</v>
      </c>
      <c r="CE38" s="100">
        <v>53406</v>
      </c>
      <c r="CF38" s="100">
        <v>25.414466018503752</v>
      </c>
      <c r="CG38" s="100">
        <v>31564.76679498166</v>
      </c>
      <c r="CH38" s="100">
        <v>30</v>
      </c>
      <c r="CI38" s="100">
        <v>37260</v>
      </c>
      <c r="CJ38" s="100">
        <v>24.91313428444586</v>
      </c>
      <c r="CK38" s="100">
        <v>30942.112781281758</v>
      </c>
      <c r="CL38" s="100">
        <v>1.246461736255154</v>
      </c>
      <c r="CM38" s="100">
        <v>1548.1054764289013</v>
      </c>
      <c r="CN38" s="100">
        <v>35</v>
      </c>
      <c r="CO38" s="100">
        <v>43470</v>
      </c>
      <c r="CP38" s="100">
        <v>7.8854471571640286</v>
      </c>
      <c r="CQ38" s="100">
        <v>9793.7253691977239</v>
      </c>
      <c r="CR38" s="100">
        <v>23.322832309725904</v>
      </c>
      <c r="CS38" s="100">
        <v>28966.957728679572</v>
      </c>
      <c r="CT38" s="100">
        <v>14.573547961056892</v>
      </c>
      <c r="CU38" s="100">
        <v>18100.34656763266</v>
      </c>
    </row>
    <row r="39" spans="2:99">
      <c r="C39" s="99" t="s">
        <v>205</v>
      </c>
      <c r="D39" s="100">
        <v>0</v>
      </c>
      <c r="E39" s="100">
        <v>0</v>
      </c>
      <c r="F39" s="100">
        <v>1.422697529880478</v>
      </c>
      <c r="G39" s="100">
        <v>2024.7831245258965</v>
      </c>
      <c r="H39" s="100">
        <v>4.1745294521943448</v>
      </c>
      <c r="I39" s="100">
        <v>5941.1903163629913</v>
      </c>
      <c r="J39" s="100">
        <v>25</v>
      </c>
      <c r="K39" s="100">
        <v>35580</v>
      </c>
      <c r="L39" s="100">
        <v>31</v>
      </c>
      <c r="M39" s="100">
        <v>44119.200000000004</v>
      </c>
      <c r="N39" s="100">
        <v>28</v>
      </c>
      <c r="O39" s="100">
        <v>39849.599999999999</v>
      </c>
      <c r="P39" s="100">
        <v>25</v>
      </c>
      <c r="Q39" s="100">
        <v>35580</v>
      </c>
      <c r="R39" s="100">
        <v>21</v>
      </c>
      <c r="S39" s="100">
        <v>29887.200000000001</v>
      </c>
      <c r="T39" s="100">
        <v>11.793204081598679</v>
      </c>
      <c r="U39" s="100">
        <v>16784.08804893124</v>
      </c>
      <c r="V39" s="100">
        <v>35</v>
      </c>
      <c r="W39" s="100">
        <v>49812</v>
      </c>
      <c r="X39" s="100">
        <v>15.51194284595581</v>
      </c>
      <c r="Y39" s="100">
        <v>22076.59705836431</v>
      </c>
      <c r="Z39" s="100">
        <v>26.346654346422014</v>
      </c>
      <c r="AA39" s="100">
        <v>37496.558465827809</v>
      </c>
      <c r="AB39" s="100">
        <v>26</v>
      </c>
      <c r="AC39" s="100">
        <v>37003.200000000004</v>
      </c>
      <c r="AD39" s="100">
        <v>6.1530707186455071</v>
      </c>
      <c r="AE39" s="100">
        <v>8757.0502467762853</v>
      </c>
      <c r="AF39" s="100">
        <v>22</v>
      </c>
      <c r="AG39" s="100">
        <v>31310.400000000001</v>
      </c>
      <c r="AH39" s="100">
        <v>31</v>
      </c>
      <c r="AI39" s="100">
        <v>44119.200000000004</v>
      </c>
      <c r="AJ39" s="100">
        <v>30</v>
      </c>
      <c r="AK39" s="100">
        <v>42696</v>
      </c>
      <c r="AL39" s="100">
        <v>3.2592498390423814</v>
      </c>
      <c r="AM39" s="100">
        <v>4638.5643709251171</v>
      </c>
      <c r="AN39" s="100">
        <v>31.221929236614375</v>
      </c>
      <c r="AO39" s="100">
        <v>44435.049689549582</v>
      </c>
      <c r="AP39" s="100">
        <v>21.010337783576578</v>
      </c>
      <c r="AQ39" s="100">
        <v>29901.912733586185</v>
      </c>
      <c r="AR39" s="100">
        <v>39</v>
      </c>
      <c r="AS39" s="100">
        <v>55504.800000000003</v>
      </c>
      <c r="AT39" s="100">
        <v>14.360517042872699</v>
      </c>
      <c r="AU39" s="100">
        <v>20437.887855416426</v>
      </c>
      <c r="AV39" s="100">
        <v>30.427177347555492</v>
      </c>
      <c r="AW39" s="100">
        <v>43303.958801040979</v>
      </c>
      <c r="AX39" s="100">
        <v>23</v>
      </c>
      <c r="AY39" s="100">
        <v>32733.600000000002</v>
      </c>
      <c r="AZ39" s="100">
        <v>33</v>
      </c>
      <c r="BA39" s="100">
        <v>46965.599999999999</v>
      </c>
      <c r="BB39" s="100">
        <v>26.109155630186844</v>
      </c>
      <c r="BC39" s="100">
        <v>37158.550292881919</v>
      </c>
      <c r="BD39" s="100">
        <v>34.493950483200322</v>
      </c>
      <c r="BE39" s="100">
        <v>49091.790327690702</v>
      </c>
      <c r="BF39" s="100">
        <v>24.713422225761697</v>
      </c>
      <c r="BG39" s="100">
        <v>35172.142511704049</v>
      </c>
      <c r="BH39" s="100">
        <v>22.842030600775661</v>
      </c>
      <c r="BI39" s="100">
        <v>32508.777951023923</v>
      </c>
      <c r="BJ39" s="100">
        <v>25.258887821733872</v>
      </c>
      <c r="BK39" s="100">
        <v>35948.449147891646</v>
      </c>
      <c r="BL39" s="100">
        <v>21.726772695484161</v>
      </c>
      <c r="BM39" s="100">
        <v>30921.542900213059</v>
      </c>
      <c r="BN39" s="100">
        <v>3.0893301135597282</v>
      </c>
      <c r="BO39" s="100">
        <v>4396.7346176182054</v>
      </c>
      <c r="BP39" s="100">
        <v>18.575874074827478</v>
      </c>
      <c r="BQ39" s="100">
        <v>26437.183983294468</v>
      </c>
      <c r="BR39" s="100">
        <v>39.564029957600518</v>
      </c>
      <c r="BS39" s="100">
        <v>56307.527435657059</v>
      </c>
      <c r="BT39" s="100">
        <v>3.483455306429557</v>
      </c>
      <c r="BU39" s="100">
        <v>4957.653592110546</v>
      </c>
      <c r="BV39" s="100">
        <v>34</v>
      </c>
      <c r="BW39" s="100">
        <v>48388.800000000003</v>
      </c>
      <c r="BX39" s="100">
        <v>36</v>
      </c>
      <c r="BY39" s="100">
        <v>51235.200000000004</v>
      </c>
      <c r="BZ39" s="100">
        <v>11.421943446735202</v>
      </c>
      <c r="CA39" s="100">
        <v>16255.709913393541</v>
      </c>
      <c r="CB39" s="100">
        <v>39</v>
      </c>
      <c r="CC39" s="100">
        <v>55504.800000000003</v>
      </c>
      <c r="CD39" s="100">
        <v>40</v>
      </c>
      <c r="CE39" s="100">
        <v>56928</v>
      </c>
      <c r="CF39" s="100">
        <v>29.796270504452675</v>
      </c>
      <c r="CG39" s="100">
        <v>42406.052181937048</v>
      </c>
      <c r="CH39" s="100">
        <v>29</v>
      </c>
      <c r="CI39" s="100">
        <v>41272.800000000003</v>
      </c>
      <c r="CJ39" s="100">
        <v>24.91313428444586</v>
      </c>
      <c r="CK39" s="100">
        <v>35456.37271362335</v>
      </c>
      <c r="CL39" s="100">
        <v>1.2153001928487752</v>
      </c>
      <c r="CM39" s="100">
        <v>1729.615234462377</v>
      </c>
      <c r="CN39" s="100">
        <v>33</v>
      </c>
      <c r="CO39" s="100">
        <v>46965.599999999999</v>
      </c>
      <c r="CP39" s="100">
        <v>9.0119396081874594</v>
      </c>
      <c r="CQ39" s="100">
        <v>12825.792450372393</v>
      </c>
      <c r="CR39" s="100">
        <v>22.459023705661981</v>
      </c>
      <c r="CS39" s="100">
        <v>31963.68253789813</v>
      </c>
      <c r="CT39" s="100">
        <v>13.151738403880611</v>
      </c>
      <c r="CU39" s="100">
        <v>18717.554096402884</v>
      </c>
    </row>
    <row r="40" spans="2:99">
      <c r="C40" s="99" t="s">
        <v>206</v>
      </c>
      <c r="D40" s="100">
        <v>0</v>
      </c>
      <c r="E40" s="100">
        <v>0</v>
      </c>
      <c r="F40" s="100">
        <v>1.2804277768924304</v>
      </c>
      <c r="G40" s="100">
        <v>928.0540526916335</v>
      </c>
      <c r="H40" s="100">
        <v>3.9803652916271659</v>
      </c>
      <c r="I40" s="100">
        <v>2884.9687633713697</v>
      </c>
      <c r="J40" s="100">
        <v>30</v>
      </c>
      <c r="K40" s="100">
        <v>21744</v>
      </c>
      <c r="L40" s="100">
        <v>34</v>
      </c>
      <c r="M40" s="100">
        <v>24643.199999999997</v>
      </c>
      <c r="N40" s="100">
        <v>31</v>
      </c>
      <c r="O40" s="100">
        <v>22468.799999999999</v>
      </c>
      <c r="P40" s="100">
        <v>30</v>
      </c>
      <c r="Q40" s="100">
        <v>21744</v>
      </c>
      <c r="R40" s="100">
        <v>22</v>
      </c>
      <c r="S40" s="100">
        <v>15945.599999999999</v>
      </c>
      <c r="T40" s="100">
        <v>15.478580357098265</v>
      </c>
      <c r="U40" s="100">
        <v>11218.875042824822</v>
      </c>
      <c r="V40" s="100">
        <v>40</v>
      </c>
      <c r="W40" s="100">
        <v>28992</v>
      </c>
      <c r="X40" s="100">
        <v>16.108556032338726</v>
      </c>
      <c r="Y40" s="100">
        <v>11675.481412239107</v>
      </c>
      <c r="Z40" s="100">
        <v>30.737763404159018</v>
      </c>
      <c r="AA40" s="100">
        <v>22278.730915334454</v>
      </c>
      <c r="AB40" s="100">
        <v>31</v>
      </c>
      <c r="AC40" s="100">
        <v>22468.799999999999</v>
      </c>
      <c r="AD40" s="100">
        <v>6.409448665255737</v>
      </c>
      <c r="AE40" s="100">
        <v>4645.5683925773583</v>
      </c>
      <c r="AF40" s="100">
        <v>23</v>
      </c>
      <c r="AG40" s="100">
        <v>16670.399999999998</v>
      </c>
      <c r="AH40" s="100">
        <v>32</v>
      </c>
      <c r="AI40" s="100">
        <v>23193.599999999999</v>
      </c>
      <c r="AJ40" s="100">
        <v>33</v>
      </c>
      <c r="AK40" s="100">
        <v>23918.399999999998</v>
      </c>
      <c r="AL40" s="100">
        <v>3.6880985020742729</v>
      </c>
      <c r="AM40" s="100">
        <v>2673.1337943034328</v>
      </c>
      <c r="AN40" s="100">
        <v>35.124670391191174</v>
      </c>
      <c r="AO40" s="100">
        <v>25458.361099535363</v>
      </c>
      <c r="AP40" s="100">
        <v>21.78849844222756</v>
      </c>
      <c r="AQ40" s="100">
        <v>15792.303670926534</v>
      </c>
      <c r="AR40" s="100">
        <v>40</v>
      </c>
      <c r="AS40" s="100">
        <v>28992</v>
      </c>
      <c r="AT40" s="100">
        <v>14.80928320046247</v>
      </c>
      <c r="AU40" s="100">
        <v>10733.768463695198</v>
      </c>
      <c r="AV40" s="100">
        <v>34.879935008173369</v>
      </c>
      <c r="AW40" s="100">
        <v>25280.976893924057</v>
      </c>
      <c r="AX40" s="100">
        <v>23</v>
      </c>
      <c r="AY40" s="100">
        <v>16670.399999999998</v>
      </c>
      <c r="AZ40" s="100">
        <v>35</v>
      </c>
      <c r="BA40" s="100">
        <v>25368</v>
      </c>
      <c r="BB40" s="100">
        <v>26.900342164434928</v>
      </c>
      <c r="BC40" s="100">
        <v>19497.368000782433</v>
      </c>
      <c r="BD40" s="100">
        <v>39.800712096000375</v>
      </c>
      <c r="BE40" s="100">
        <v>28847.556127181069</v>
      </c>
      <c r="BF40" s="100">
        <v>27.105043731480567</v>
      </c>
      <c r="BG40" s="100">
        <v>19645.735696577114</v>
      </c>
      <c r="BH40" s="100">
        <v>27.410436720930793</v>
      </c>
      <c r="BI40" s="100">
        <v>19867.084535330636</v>
      </c>
      <c r="BJ40" s="100">
        <v>27.129916549269716</v>
      </c>
      <c r="BK40" s="100">
        <v>19663.76351491069</v>
      </c>
      <c r="BL40" s="100">
        <v>20.821490499838987</v>
      </c>
      <c r="BM40" s="100">
        <v>15091.416314283297</v>
      </c>
      <c r="BN40" s="100">
        <v>3.0893301135597282</v>
      </c>
      <c r="BO40" s="100">
        <v>2239.146466308091</v>
      </c>
      <c r="BP40" s="100">
        <v>19.239298148928459</v>
      </c>
      <c r="BQ40" s="100">
        <v>13944.643298343346</v>
      </c>
      <c r="BR40" s="100">
        <v>44.274033523981537</v>
      </c>
      <c r="BS40" s="100">
        <v>32089.819498181816</v>
      </c>
      <c r="BT40" s="100">
        <v>3.2154972059349758</v>
      </c>
      <c r="BU40" s="100">
        <v>2330.5923748616701</v>
      </c>
      <c r="BV40" s="100">
        <v>31</v>
      </c>
      <c r="BW40" s="100">
        <v>22468.799999999999</v>
      </c>
      <c r="BX40" s="100">
        <v>43</v>
      </c>
      <c r="BY40" s="100">
        <v>31166.399999999998</v>
      </c>
      <c r="BZ40" s="100">
        <v>10.414124907317388</v>
      </c>
      <c r="CA40" s="100">
        <v>7548.1577328236426</v>
      </c>
      <c r="CB40" s="100">
        <v>39</v>
      </c>
      <c r="CC40" s="100">
        <v>28267.199999999997</v>
      </c>
      <c r="CD40" s="100">
        <v>47</v>
      </c>
      <c r="CE40" s="100">
        <v>34065.599999999999</v>
      </c>
      <c r="CF40" s="100">
        <v>28.043548710073107</v>
      </c>
      <c r="CG40" s="100">
        <v>20325.964105060986</v>
      </c>
      <c r="CH40" s="100">
        <v>37</v>
      </c>
      <c r="CI40" s="100">
        <v>26817.599999999999</v>
      </c>
      <c r="CJ40" s="100">
        <v>28.12773225663242</v>
      </c>
      <c r="CK40" s="100">
        <v>20386.980339607177</v>
      </c>
      <c r="CL40" s="100">
        <v>1.1218155626296387</v>
      </c>
      <c r="CM40" s="100">
        <v>813.09191979396201</v>
      </c>
      <c r="CN40" s="100">
        <v>42</v>
      </c>
      <c r="CO40" s="100">
        <v>30441.599999999999</v>
      </c>
      <c r="CP40" s="100">
        <v>9.7629345755364145</v>
      </c>
      <c r="CQ40" s="100">
        <v>7076.1749803487928</v>
      </c>
      <c r="CR40" s="100">
        <v>24.186640913789827</v>
      </c>
      <c r="CS40" s="100">
        <v>17530.477334314866</v>
      </c>
      <c r="CT40" s="100">
        <v>13.507190793174681</v>
      </c>
      <c r="CU40" s="100">
        <v>9790.0118868930076</v>
      </c>
    </row>
    <row r="41" spans="2:99">
      <c r="C41" s="99" t="s">
        <v>207</v>
      </c>
      <c r="D41" s="100">
        <v>0</v>
      </c>
      <c r="E41" s="100">
        <v>0</v>
      </c>
      <c r="F41" s="100">
        <v>1.45826496812749</v>
      </c>
      <c r="G41" s="100">
        <v>962.4548789641434</v>
      </c>
      <c r="H41" s="100">
        <v>3.8832832113435765</v>
      </c>
      <c r="I41" s="100">
        <v>2562.9669194867606</v>
      </c>
      <c r="J41" s="100">
        <v>27</v>
      </c>
      <c r="K41" s="100">
        <v>17820</v>
      </c>
      <c r="L41" s="100">
        <v>37</v>
      </c>
      <c r="M41" s="100">
        <v>24420</v>
      </c>
      <c r="N41" s="100">
        <v>28</v>
      </c>
      <c r="O41" s="100">
        <v>18480</v>
      </c>
      <c r="P41" s="100">
        <v>27</v>
      </c>
      <c r="Q41" s="100">
        <v>17820</v>
      </c>
      <c r="R41" s="100">
        <v>22</v>
      </c>
      <c r="S41" s="100">
        <v>14520</v>
      </c>
      <c r="T41" s="100">
        <v>13.267354591798513</v>
      </c>
      <c r="U41" s="100">
        <v>8756.4540305870196</v>
      </c>
      <c r="V41" s="100">
        <v>35</v>
      </c>
      <c r="W41" s="100">
        <v>23100</v>
      </c>
      <c r="X41" s="100">
        <v>16.70516921872164</v>
      </c>
      <c r="Y41" s="100">
        <v>11025.411684356282</v>
      </c>
      <c r="Z41" s="100">
        <v>30.005911894536183</v>
      </c>
      <c r="AA41" s="100">
        <v>19803.901850393882</v>
      </c>
      <c r="AB41" s="100">
        <v>29</v>
      </c>
      <c r="AC41" s="100">
        <v>19140</v>
      </c>
      <c r="AD41" s="100">
        <v>6.1530707186455071</v>
      </c>
      <c r="AE41" s="100">
        <v>4061.0266743060347</v>
      </c>
      <c r="AF41" s="100">
        <v>21</v>
      </c>
      <c r="AG41" s="100">
        <v>13860</v>
      </c>
      <c r="AH41" s="100">
        <v>33</v>
      </c>
      <c r="AI41" s="100">
        <v>21780</v>
      </c>
      <c r="AJ41" s="100">
        <v>38</v>
      </c>
      <c r="AK41" s="100">
        <v>25080</v>
      </c>
      <c r="AL41" s="100">
        <v>3.1734801064360028</v>
      </c>
      <c r="AM41" s="100">
        <v>2094.4968702477618</v>
      </c>
      <c r="AN41" s="100">
        <v>32.783025698445094</v>
      </c>
      <c r="AO41" s="100">
        <v>21636.796960973763</v>
      </c>
      <c r="AP41" s="100">
        <v>25.679301735482486</v>
      </c>
      <c r="AQ41" s="100">
        <v>16948.339145418442</v>
      </c>
      <c r="AR41" s="100">
        <v>44</v>
      </c>
      <c r="AS41" s="100">
        <v>29040</v>
      </c>
      <c r="AT41" s="100">
        <v>17.053113988411329</v>
      </c>
      <c r="AU41" s="100">
        <v>11255.055232351477</v>
      </c>
      <c r="AV41" s="100">
        <v>34.879935008173369</v>
      </c>
      <c r="AW41" s="100">
        <v>23020.757105394423</v>
      </c>
      <c r="AX41" s="100">
        <v>26</v>
      </c>
      <c r="AY41" s="100">
        <v>17160</v>
      </c>
      <c r="AZ41" s="100">
        <v>32</v>
      </c>
      <c r="BA41" s="100">
        <v>21120</v>
      </c>
      <c r="BB41" s="100">
        <v>29.273901767179183</v>
      </c>
      <c r="BC41" s="100">
        <v>19320.775166338262</v>
      </c>
      <c r="BD41" s="100">
        <v>36.26287102080034</v>
      </c>
      <c r="BE41" s="100">
        <v>23933.494873728225</v>
      </c>
      <c r="BF41" s="100">
        <v>27.105043731480567</v>
      </c>
      <c r="BG41" s="100">
        <v>17889.328862777173</v>
      </c>
      <c r="BH41" s="100">
        <v>25.887634680879085</v>
      </c>
      <c r="BI41" s="100">
        <v>17085.838889380197</v>
      </c>
      <c r="BJ41" s="100">
        <v>24.323373457965953</v>
      </c>
      <c r="BK41" s="100">
        <v>16053.42648225753</v>
      </c>
      <c r="BL41" s="100">
        <v>23.537337086774507</v>
      </c>
      <c r="BM41" s="100">
        <v>15534.642477271174</v>
      </c>
      <c r="BN41" s="100">
        <v>3.5436433655538062</v>
      </c>
      <c r="BO41" s="100">
        <v>2338.8046212655122</v>
      </c>
      <c r="BP41" s="100">
        <v>19.239298148928459</v>
      </c>
      <c r="BQ41" s="100">
        <v>12697.936778292782</v>
      </c>
      <c r="BR41" s="100">
        <v>37.680028531048116</v>
      </c>
      <c r="BS41" s="100">
        <v>24868.818830491757</v>
      </c>
      <c r="BT41" s="100">
        <v>3.6174343566768483</v>
      </c>
      <c r="BU41" s="100">
        <v>2387.5066754067198</v>
      </c>
      <c r="BV41" s="100">
        <v>36</v>
      </c>
      <c r="BW41" s="100">
        <v>23760</v>
      </c>
      <c r="BX41" s="100">
        <v>40</v>
      </c>
      <c r="BY41" s="100">
        <v>26400</v>
      </c>
      <c r="BZ41" s="100">
        <v>12.429761986153013</v>
      </c>
      <c r="CA41" s="100">
        <v>8203.6429108609882</v>
      </c>
      <c r="CB41" s="100">
        <v>39</v>
      </c>
      <c r="CC41" s="100">
        <v>25740</v>
      </c>
      <c r="CD41" s="100">
        <v>44</v>
      </c>
      <c r="CE41" s="100">
        <v>29040</v>
      </c>
      <c r="CF41" s="100">
        <v>29.796270504452675</v>
      </c>
      <c r="CG41" s="100">
        <v>19665.538532938765</v>
      </c>
      <c r="CH41" s="100">
        <v>33</v>
      </c>
      <c r="CI41" s="100">
        <v>21780</v>
      </c>
      <c r="CJ41" s="100">
        <v>26.52043327053914</v>
      </c>
      <c r="CK41" s="100">
        <v>17503.485958555833</v>
      </c>
      <c r="CL41" s="100">
        <v>1.0906540192232599</v>
      </c>
      <c r="CM41" s="100">
        <v>719.83165268735149</v>
      </c>
      <c r="CN41" s="100">
        <v>38</v>
      </c>
      <c r="CO41" s="100">
        <v>25080</v>
      </c>
      <c r="CP41" s="100">
        <v>10.138432059210892</v>
      </c>
      <c r="CQ41" s="100">
        <v>6691.3651590791887</v>
      </c>
      <c r="CR41" s="100">
        <v>21.595215101598061</v>
      </c>
      <c r="CS41" s="100">
        <v>14252.841967054721</v>
      </c>
      <c r="CT41" s="100">
        <v>12.796286014586538</v>
      </c>
      <c r="CU41" s="100">
        <v>8445.5487696271157</v>
      </c>
    </row>
    <row r="42" spans="2:99">
      <c r="C42" s="99" t="s">
        <v>208</v>
      </c>
      <c r="D42" s="100">
        <v>0</v>
      </c>
      <c r="E42" s="100">
        <v>0</v>
      </c>
      <c r="F42" s="100">
        <v>1.422697529880478</v>
      </c>
      <c r="G42" s="100">
        <v>1203.6021102788843</v>
      </c>
      <c r="H42" s="100">
        <v>4.4657756930451127</v>
      </c>
      <c r="I42" s="100">
        <v>3778.0462363161655</v>
      </c>
      <c r="J42" s="100">
        <v>28</v>
      </c>
      <c r="K42" s="100">
        <v>23688</v>
      </c>
      <c r="L42" s="100">
        <v>31</v>
      </c>
      <c r="M42" s="100">
        <v>26226</v>
      </c>
      <c r="N42" s="100">
        <v>29</v>
      </c>
      <c r="O42" s="100">
        <v>24534</v>
      </c>
      <c r="P42" s="100">
        <v>31</v>
      </c>
      <c r="Q42" s="100">
        <v>26226</v>
      </c>
      <c r="R42" s="100">
        <v>24</v>
      </c>
      <c r="S42" s="100">
        <v>20304</v>
      </c>
      <c r="T42" s="100">
        <v>14.372967474448389</v>
      </c>
      <c r="U42" s="100">
        <v>12159.530483383338</v>
      </c>
      <c r="V42" s="100">
        <v>35</v>
      </c>
      <c r="W42" s="100">
        <v>29610</v>
      </c>
      <c r="X42" s="100">
        <v>13.722103286807062</v>
      </c>
      <c r="Y42" s="100">
        <v>11608.899380638775</v>
      </c>
      <c r="Z42" s="100">
        <v>30.005911894536183</v>
      </c>
      <c r="AA42" s="100">
        <v>25385.001462777611</v>
      </c>
      <c r="AB42" s="100">
        <v>29</v>
      </c>
      <c r="AC42" s="100">
        <v>24534</v>
      </c>
      <c r="AD42" s="100">
        <v>6.409448665255737</v>
      </c>
      <c r="AE42" s="100">
        <v>5422.3935708063536</v>
      </c>
      <c r="AF42" s="100">
        <v>23</v>
      </c>
      <c r="AG42" s="100">
        <v>19458</v>
      </c>
      <c r="AH42" s="100">
        <v>32</v>
      </c>
      <c r="AI42" s="100">
        <v>27072</v>
      </c>
      <c r="AJ42" s="100">
        <v>32</v>
      </c>
      <c r="AK42" s="100">
        <v>27072</v>
      </c>
      <c r="AL42" s="100">
        <v>3.5165590368615165</v>
      </c>
      <c r="AM42" s="100">
        <v>2975.008945184843</v>
      </c>
      <c r="AN42" s="100">
        <v>34.344122160275816</v>
      </c>
      <c r="AO42" s="100">
        <v>29055.127347593341</v>
      </c>
      <c r="AP42" s="100">
        <v>26.457462394133465</v>
      </c>
      <c r="AQ42" s="100">
        <v>22383.01318543691</v>
      </c>
      <c r="AR42" s="100">
        <v>45</v>
      </c>
      <c r="AS42" s="100">
        <v>38070</v>
      </c>
      <c r="AT42" s="100">
        <v>13.911750885282927</v>
      </c>
      <c r="AU42" s="100">
        <v>11769.341248949357</v>
      </c>
      <c r="AV42" s="100">
        <v>29.685051070785843</v>
      </c>
      <c r="AW42" s="100">
        <v>25113.553205884822</v>
      </c>
      <c r="AX42" s="100">
        <v>23</v>
      </c>
      <c r="AY42" s="100">
        <v>19458</v>
      </c>
      <c r="AZ42" s="100">
        <v>33</v>
      </c>
      <c r="BA42" s="100">
        <v>27918</v>
      </c>
      <c r="BB42" s="100">
        <v>26.900342164434928</v>
      </c>
      <c r="BC42" s="100">
        <v>22757.689471111949</v>
      </c>
      <c r="BD42" s="100">
        <v>43.33855317120041</v>
      </c>
      <c r="BE42" s="100">
        <v>36664.415982835548</v>
      </c>
      <c r="BF42" s="100">
        <v>23.916215057188737</v>
      </c>
      <c r="BG42" s="100">
        <v>20233.117938381671</v>
      </c>
      <c r="BH42" s="100">
        <v>24.364832640827377</v>
      </c>
      <c r="BI42" s="100">
        <v>20612.64841413996</v>
      </c>
      <c r="BJ42" s="100">
        <v>22.452344730430109</v>
      </c>
      <c r="BK42" s="100">
        <v>18994.683641943873</v>
      </c>
      <c r="BL42" s="100">
        <v>23.537337086774507</v>
      </c>
      <c r="BM42" s="100">
        <v>19912.587175411234</v>
      </c>
      <c r="BN42" s="100">
        <v>3.5436433655538062</v>
      </c>
      <c r="BO42" s="100">
        <v>2997.9222872585201</v>
      </c>
      <c r="BP42" s="100">
        <v>19.239298148928459</v>
      </c>
      <c r="BQ42" s="100">
        <v>16276.446233993476</v>
      </c>
      <c r="BR42" s="100">
        <v>40.506030670876726</v>
      </c>
      <c r="BS42" s="100">
        <v>34268.101947561707</v>
      </c>
      <c r="BT42" s="100">
        <v>3.0815181556876854</v>
      </c>
      <c r="BU42" s="100">
        <v>2606.964359711782</v>
      </c>
      <c r="BV42" s="100">
        <v>32</v>
      </c>
      <c r="BW42" s="100">
        <v>27072</v>
      </c>
      <c r="BX42" s="100">
        <v>37</v>
      </c>
      <c r="BY42" s="100">
        <v>31302</v>
      </c>
      <c r="BZ42" s="100">
        <v>11.757882959874472</v>
      </c>
      <c r="CA42" s="100">
        <v>9947.1689840538038</v>
      </c>
      <c r="CB42" s="100">
        <v>40</v>
      </c>
      <c r="CC42" s="100">
        <v>33840</v>
      </c>
      <c r="CD42" s="100">
        <v>42</v>
      </c>
      <c r="CE42" s="100">
        <v>35532</v>
      </c>
      <c r="CF42" s="100">
        <v>30.672631401642455</v>
      </c>
      <c r="CG42" s="100">
        <v>25949.046165789518</v>
      </c>
      <c r="CH42" s="100">
        <v>35</v>
      </c>
      <c r="CI42" s="100">
        <v>29610</v>
      </c>
      <c r="CJ42" s="100">
        <v>28.12773225663242</v>
      </c>
      <c r="CK42" s="100">
        <v>23796.061489111027</v>
      </c>
      <c r="CL42" s="100">
        <v>1.246461736255154</v>
      </c>
      <c r="CM42" s="100">
        <v>1054.5066288718604</v>
      </c>
      <c r="CN42" s="100">
        <v>36</v>
      </c>
      <c r="CO42" s="100">
        <v>30456</v>
      </c>
      <c r="CP42" s="100">
        <v>8.6364421245129837</v>
      </c>
      <c r="CQ42" s="100">
        <v>7306.4300373379838</v>
      </c>
      <c r="CR42" s="100">
        <v>23.322832309725904</v>
      </c>
      <c r="CS42" s="100">
        <v>19731.116134028114</v>
      </c>
      <c r="CT42" s="100">
        <v>13.86264318246875</v>
      </c>
      <c r="CU42" s="100">
        <v>11727.796132368563</v>
      </c>
    </row>
    <row r="43" spans="2:99">
      <c r="C43" s="99" t="s">
        <v>209</v>
      </c>
      <c r="D43" s="100">
        <v>0</v>
      </c>
      <c r="E43" s="100">
        <v>0</v>
      </c>
      <c r="F43" s="100">
        <v>1.3515626533864542</v>
      </c>
      <c r="G43" s="100">
        <v>1381.8376568223107</v>
      </c>
      <c r="H43" s="100">
        <v>3.786201131059987</v>
      </c>
      <c r="I43" s="100">
        <v>3871.0120363957308</v>
      </c>
      <c r="J43" s="100">
        <v>26</v>
      </c>
      <c r="K43" s="100">
        <v>26582.399999999998</v>
      </c>
      <c r="L43" s="100">
        <v>36</v>
      </c>
      <c r="M43" s="100">
        <v>36806.400000000001</v>
      </c>
      <c r="N43" s="100">
        <v>29</v>
      </c>
      <c r="O43" s="100">
        <v>29649.599999999999</v>
      </c>
      <c r="P43" s="100">
        <v>27</v>
      </c>
      <c r="Q43" s="100">
        <v>27604.799999999999</v>
      </c>
      <c r="R43" s="100">
        <v>21</v>
      </c>
      <c r="S43" s="100">
        <v>21470.399999999998</v>
      </c>
      <c r="T43" s="100">
        <v>14.741505101998349</v>
      </c>
      <c r="U43" s="100">
        <v>15071.714816283113</v>
      </c>
      <c r="V43" s="100">
        <v>34</v>
      </c>
      <c r="W43" s="100">
        <v>34761.599999999999</v>
      </c>
      <c r="X43" s="100">
        <v>14.915329659572894</v>
      </c>
      <c r="Y43" s="100">
        <v>15249.433043947327</v>
      </c>
      <c r="Z43" s="100">
        <v>26.346654346422014</v>
      </c>
      <c r="AA43" s="100">
        <v>26936.819403781865</v>
      </c>
      <c r="AB43" s="100">
        <v>29</v>
      </c>
      <c r="AC43" s="100">
        <v>29649.599999999999</v>
      </c>
      <c r="AD43" s="100">
        <v>6.9222045584761958</v>
      </c>
      <c r="AE43" s="100">
        <v>7077.2619405860623</v>
      </c>
      <c r="AF43" s="100">
        <v>23</v>
      </c>
      <c r="AG43" s="100">
        <v>23515.200000000001</v>
      </c>
      <c r="AH43" s="100">
        <v>38</v>
      </c>
      <c r="AI43" s="100">
        <v>38851.199999999997</v>
      </c>
      <c r="AJ43" s="100">
        <v>34</v>
      </c>
      <c r="AK43" s="100">
        <v>34761.599999999999</v>
      </c>
      <c r="AL43" s="100">
        <v>3.0877103738296241</v>
      </c>
      <c r="AM43" s="100">
        <v>3156.8750862034076</v>
      </c>
      <c r="AN43" s="100">
        <v>33.563573929360452</v>
      </c>
      <c r="AO43" s="100">
        <v>34315.397985378127</v>
      </c>
      <c r="AP43" s="100">
        <v>25.679301735482486</v>
      </c>
      <c r="AQ43" s="100">
        <v>26254.518094357292</v>
      </c>
      <c r="AR43" s="100">
        <v>42</v>
      </c>
      <c r="AS43" s="100">
        <v>42940.799999999996</v>
      </c>
      <c r="AT43" s="100">
        <v>16.60434783082156</v>
      </c>
      <c r="AU43" s="100">
        <v>16976.285222231963</v>
      </c>
      <c r="AV43" s="100">
        <v>34.137808731403723</v>
      </c>
      <c r="AW43" s="100">
        <v>34902.495646987169</v>
      </c>
      <c r="AX43" s="100">
        <v>25</v>
      </c>
      <c r="AY43" s="100">
        <v>25560</v>
      </c>
      <c r="AZ43" s="100">
        <v>34</v>
      </c>
      <c r="BA43" s="100">
        <v>34761.599999999999</v>
      </c>
      <c r="BB43" s="100">
        <v>24.52678256169067</v>
      </c>
      <c r="BC43" s="100">
        <v>25076.182491072541</v>
      </c>
      <c r="BD43" s="100">
        <v>38.916251827200369</v>
      </c>
      <c r="BE43" s="100">
        <v>39787.975868129659</v>
      </c>
      <c r="BF43" s="100">
        <v>23.916215057188737</v>
      </c>
      <c r="BG43" s="100">
        <v>24451.938274469765</v>
      </c>
      <c r="BH43" s="100">
        <v>25.126233660853231</v>
      </c>
      <c r="BI43" s="100">
        <v>25689.061294856343</v>
      </c>
      <c r="BJ43" s="100">
        <v>25.258887821733872</v>
      </c>
      <c r="BK43" s="100">
        <v>25824.686908940708</v>
      </c>
      <c r="BL43" s="100">
        <v>23.537337086774507</v>
      </c>
      <c r="BM43" s="100">
        <v>24064.573437518255</v>
      </c>
      <c r="BN43" s="100">
        <v>3.4527807151549905</v>
      </c>
      <c r="BO43" s="100">
        <v>3530.1230031744622</v>
      </c>
      <c r="BP43" s="100">
        <v>19.902722223029439</v>
      </c>
      <c r="BQ43" s="100">
        <v>20348.543200825297</v>
      </c>
      <c r="BR43" s="100">
        <v>38.622029244324317</v>
      </c>
      <c r="BS43" s="100">
        <v>39487.16269939718</v>
      </c>
      <c r="BT43" s="100">
        <v>3.7514134069241387</v>
      </c>
      <c r="BU43" s="100">
        <v>3835.4450672392395</v>
      </c>
      <c r="BV43" s="100">
        <v>33</v>
      </c>
      <c r="BW43" s="100">
        <v>33739.199999999997</v>
      </c>
      <c r="BX43" s="100">
        <v>42</v>
      </c>
      <c r="BY43" s="100">
        <v>42940.799999999996</v>
      </c>
      <c r="BZ43" s="100">
        <v>11.086003933595931</v>
      </c>
      <c r="CA43" s="100">
        <v>11334.330421708481</v>
      </c>
      <c r="CB43" s="100">
        <v>46</v>
      </c>
      <c r="CC43" s="100">
        <v>47030.400000000001</v>
      </c>
      <c r="CD43" s="100">
        <v>41</v>
      </c>
      <c r="CE43" s="100">
        <v>41918.400000000001</v>
      </c>
      <c r="CF43" s="100">
        <v>28.919909607262891</v>
      </c>
      <c r="CG43" s="100">
        <v>29567.715582465578</v>
      </c>
      <c r="CH43" s="100">
        <v>34</v>
      </c>
      <c r="CI43" s="100">
        <v>34761.599999999999</v>
      </c>
      <c r="CJ43" s="100">
        <v>27.324082763585782</v>
      </c>
      <c r="CK43" s="100">
        <v>27936.142217490102</v>
      </c>
      <c r="CL43" s="100">
        <v>1.1841386494423964</v>
      </c>
      <c r="CM43" s="100">
        <v>1210.663355189906</v>
      </c>
      <c r="CN43" s="100">
        <v>34</v>
      </c>
      <c r="CO43" s="100">
        <v>34761.599999999999</v>
      </c>
      <c r="CP43" s="100">
        <v>9.3874370918619388</v>
      </c>
      <c r="CQ43" s="100">
        <v>9597.7156827196468</v>
      </c>
      <c r="CR43" s="100">
        <v>21.595215101598061</v>
      </c>
      <c r="CS43" s="100">
        <v>22078.947919873855</v>
      </c>
      <c r="CT43" s="100">
        <v>12.796286014586538</v>
      </c>
      <c r="CU43" s="100">
        <v>13082.922821313277</v>
      </c>
    </row>
    <row r="44" spans="2:99">
      <c r="C44" s="99" t="s">
        <v>210</v>
      </c>
      <c r="D44" s="100">
        <v>0</v>
      </c>
      <c r="E44" s="100">
        <v>0</v>
      </c>
      <c r="F44" s="100">
        <v>1.422697529880478</v>
      </c>
      <c r="G44" s="100">
        <v>1454.5659545498006</v>
      </c>
      <c r="H44" s="100">
        <v>4.0774473719107549</v>
      </c>
      <c r="I44" s="100">
        <v>4168.7821930415557</v>
      </c>
      <c r="J44" s="100">
        <v>24</v>
      </c>
      <c r="K44" s="100">
        <v>24537.599999999999</v>
      </c>
      <c r="L44" s="100">
        <v>32</v>
      </c>
      <c r="M44" s="100">
        <v>32716.799999999999</v>
      </c>
      <c r="N44" s="100">
        <v>27</v>
      </c>
      <c r="O44" s="100">
        <v>27604.799999999999</v>
      </c>
      <c r="P44" s="100">
        <v>27</v>
      </c>
      <c r="Q44" s="100">
        <v>27604.799999999999</v>
      </c>
      <c r="R44" s="100">
        <v>21</v>
      </c>
      <c r="S44" s="100">
        <v>21470.399999999998</v>
      </c>
      <c r="T44" s="100">
        <v>12.898816964248555</v>
      </c>
      <c r="U44" s="100">
        <v>13187.750464247722</v>
      </c>
      <c r="V44" s="100">
        <v>32</v>
      </c>
      <c r="W44" s="100">
        <v>32716.799999999999</v>
      </c>
      <c r="X44" s="100">
        <v>14.915329659572894</v>
      </c>
      <c r="Y44" s="100">
        <v>15249.433043947327</v>
      </c>
      <c r="Z44" s="100">
        <v>27.078505856044849</v>
      </c>
      <c r="AA44" s="100">
        <v>27685.064387220253</v>
      </c>
      <c r="AB44" s="100">
        <v>26</v>
      </c>
      <c r="AC44" s="100">
        <v>26582.399999999998</v>
      </c>
      <c r="AD44" s="100">
        <v>6.6658266118659659</v>
      </c>
      <c r="AE44" s="100">
        <v>6815.1411279717631</v>
      </c>
      <c r="AF44" s="100">
        <v>24</v>
      </c>
      <c r="AG44" s="100">
        <v>24537.599999999999</v>
      </c>
      <c r="AH44" s="100">
        <v>32</v>
      </c>
      <c r="AI44" s="100">
        <v>32716.799999999999</v>
      </c>
      <c r="AJ44" s="100">
        <v>33</v>
      </c>
      <c r="AK44" s="100">
        <v>33739.199999999997</v>
      </c>
      <c r="AL44" s="100">
        <v>3.1734801064360028</v>
      </c>
      <c r="AM44" s="100">
        <v>3244.5660608201692</v>
      </c>
      <c r="AN44" s="100">
        <v>30.441381005699018</v>
      </c>
      <c r="AO44" s="100">
        <v>31123.267940226677</v>
      </c>
      <c r="AP44" s="100">
        <v>21.78849844222756</v>
      </c>
      <c r="AQ44" s="100">
        <v>22276.560807333455</v>
      </c>
      <c r="AR44" s="100">
        <v>42</v>
      </c>
      <c r="AS44" s="100">
        <v>42940.799999999996</v>
      </c>
      <c r="AT44" s="100">
        <v>14.80928320046247</v>
      </c>
      <c r="AU44" s="100">
        <v>15141.01114415283</v>
      </c>
      <c r="AV44" s="100">
        <v>29.685051070785843</v>
      </c>
      <c r="AW44" s="100">
        <v>30349.996214771443</v>
      </c>
      <c r="AX44" s="100">
        <v>25</v>
      </c>
      <c r="AY44" s="100">
        <v>25560</v>
      </c>
      <c r="AZ44" s="100">
        <v>34</v>
      </c>
      <c r="BA44" s="100">
        <v>34761.599999999999</v>
      </c>
      <c r="BB44" s="100">
        <v>27.691528698683012</v>
      </c>
      <c r="BC44" s="100">
        <v>28311.818941533511</v>
      </c>
      <c r="BD44" s="100">
        <v>40.685172364800387</v>
      </c>
      <c r="BE44" s="100">
        <v>41596.520225771914</v>
      </c>
      <c r="BF44" s="100">
        <v>25.510629394334654</v>
      </c>
      <c r="BG44" s="100">
        <v>26082.06749276775</v>
      </c>
      <c r="BH44" s="100">
        <v>25.126233660853231</v>
      </c>
      <c r="BI44" s="100">
        <v>25689.061294856343</v>
      </c>
      <c r="BJ44" s="100">
        <v>26.194402185501794</v>
      </c>
      <c r="BK44" s="100">
        <v>26781.156794457034</v>
      </c>
      <c r="BL44" s="100">
        <v>21.726772695484161</v>
      </c>
      <c r="BM44" s="100">
        <v>22213.452403863004</v>
      </c>
      <c r="BN44" s="100">
        <v>3.2710554143573596</v>
      </c>
      <c r="BO44" s="100">
        <v>3344.3270556389643</v>
      </c>
      <c r="BP44" s="100">
        <v>17.249025926625514</v>
      </c>
      <c r="BQ44" s="100">
        <v>17635.404107381924</v>
      </c>
      <c r="BR44" s="100">
        <v>38.622029244324317</v>
      </c>
      <c r="BS44" s="100">
        <v>39487.16269939718</v>
      </c>
      <c r="BT44" s="100">
        <v>3.6174343566768483</v>
      </c>
      <c r="BU44" s="100">
        <v>3698.4648862664098</v>
      </c>
      <c r="BV44" s="100">
        <v>29</v>
      </c>
      <c r="BW44" s="100">
        <v>29649.599999999999</v>
      </c>
      <c r="BX44" s="100">
        <v>40</v>
      </c>
      <c r="BY44" s="100">
        <v>40896</v>
      </c>
      <c r="BZ44" s="100">
        <v>10.75006442045666</v>
      </c>
      <c r="CA44" s="100">
        <v>10990.865863474888</v>
      </c>
      <c r="CB44" s="100">
        <v>46</v>
      </c>
      <c r="CC44" s="100">
        <v>47030.400000000001</v>
      </c>
      <c r="CD44" s="100">
        <v>47</v>
      </c>
      <c r="CE44" s="100">
        <v>48052.799999999996</v>
      </c>
      <c r="CF44" s="100">
        <v>26.290826915693536</v>
      </c>
      <c r="CG44" s="100">
        <v>26879.74143860507</v>
      </c>
      <c r="CH44" s="100">
        <v>36</v>
      </c>
      <c r="CI44" s="100">
        <v>36806.400000000001</v>
      </c>
      <c r="CJ44" s="100">
        <v>24.91313428444586</v>
      </c>
      <c r="CK44" s="100">
        <v>25471.188492417448</v>
      </c>
      <c r="CL44" s="100">
        <v>1.1218155626296387</v>
      </c>
      <c r="CM44" s="100">
        <v>1146.9442312325425</v>
      </c>
      <c r="CN44" s="100">
        <v>38</v>
      </c>
      <c r="CO44" s="100">
        <v>38851.199999999997</v>
      </c>
      <c r="CP44" s="100">
        <v>8.6364421245129837</v>
      </c>
      <c r="CQ44" s="100">
        <v>8829.8984281020748</v>
      </c>
      <c r="CR44" s="100">
        <v>22.459023705661981</v>
      </c>
      <c r="CS44" s="100">
        <v>22962.105836668808</v>
      </c>
      <c r="CT44" s="100">
        <v>13.86264318246875</v>
      </c>
      <c r="CU44" s="100">
        <v>14173.16638975605</v>
      </c>
    </row>
    <row r="45" spans="2:99">
      <c r="C45" s="99" t="s">
        <v>211</v>
      </c>
      <c r="D45" s="100">
        <v>0</v>
      </c>
      <c r="E45" s="100">
        <v>0</v>
      </c>
      <c r="F45" s="100">
        <v>1.45826496812749</v>
      </c>
      <c r="G45" s="100">
        <v>1821.6645981848606</v>
      </c>
      <c r="H45" s="100">
        <v>3.5920369704928081</v>
      </c>
      <c r="I45" s="100">
        <v>4487.1725835396164</v>
      </c>
      <c r="J45" s="100">
        <v>26</v>
      </c>
      <c r="K45" s="100">
        <v>32479.200000000001</v>
      </c>
      <c r="L45" s="100">
        <v>35</v>
      </c>
      <c r="M45" s="100">
        <v>43722</v>
      </c>
      <c r="N45" s="100">
        <v>26</v>
      </c>
      <c r="O45" s="100">
        <v>32479.200000000001</v>
      </c>
      <c r="P45" s="100">
        <v>28</v>
      </c>
      <c r="Q45" s="100">
        <v>34977.599999999999</v>
      </c>
      <c r="R45" s="100">
        <v>23</v>
      </c>
      <c r="S45" s="100">
        <v>28731.600000000002</v>
      </c>
      <c r="T45" s="100">
        <v>14.372967474448389</v>
      </c>
      <c r="U45" s="100">
        <v>17954.710969080927</v>
      </c>
      <c r="V45" s="100">
        <v>37</v>
      </c>
      <c r="W45" s="100">
        <v>46220.4</v>
      </c>
      <c r="X45" s="100">
        <v>14.318716473189978</v>
      </c>
      <c r="Y45" s="100">
        <v>17886.94061830892</v>
      </c>
      <c r="Z45" s="100">
        <v>24.882951327176347</v>
      </c>
      <c r="AA45" s="100">
        <v>31083.782797908694</v>
      </c>
      <c r="AB45" s="100">
        <v>28</v>
      </c>
      <c r="AC45" s="100">
        <v>34977.599999999999</v>
      </c>
      <c r="AD45" s="100">
        <v>7.1785825050864247</v>
      </c>
      <c r="AE45" s="100">
        <v>8967.4852653539619</v>
      </c>
      <c r="AF45" s="100">
        <v>24</v>
      </c>
      <c r="AG45" s="100">
        <v>29980.800000000003</v>
      </c>
      <c r="AH45" s="100">
        <v>34</v>
      </c>
      <c r="AI45" s="100">
        <v>42472.800000000003</v>
      </c>
      <c r="AJ45" s="100">
        <v>36</v>
      </c>
      <c r="AK45" s="100">
        <v>44971.200000000004</v>
      </c>
      <c r="AL45" s="100">
        <v>3.6023287694678952</v>
      </c>
      <c r="AM45" s="100">
        <v>4500.0290988192946</v>
      </c>
      <c r="AN45" s="100">
        <v>32.783025698445094</v>
      </c>
      <c r="AO45" s="100">
        <v>40952.555702497615</v>
      </c>
      <c r="AP45" s="100">
        <v>23.344819759529532</v>
      </c>
      <c r="AQ45" s="100">
        <v>29162.348843604294</v>
      </c>
      <c r="AR45" s="100">
        <v>39</v>
      </c>
      <c r="AS45" s="100">
        <v>48718.8</v>
      </c>
      <c r="AT45" s="100">
        <v>14.80928320046247</v>
      </c>
      <c r="AU45" s="100">
        <v>18499.75657401772</v>
      </c>
      <c r="AV45" s="100">
        <v>32.653556177864431</v>
      </c>
      <c r="AW45" s="100">
        <v>40790.822377388249</v>
      </c>
      <c r="AX45" s="100">
        <v>26</v>
      </c>
      <c r="AY45" s="100">
        <v>32479.200000000001</v>
      </c>
      <c r="AZ45" s="100">
        <v>30</v>
      </c>
      <c r="BA45" s="100">
        <v>37476</v>
      </c>
      <c r="BB45" s="100">
        <v>26.900342164434928</v>
      </c>
      <c r="BC45" s="100">
        <v>33603.907431812113</v>
      </c>
      <c r="BD45" s="100">
        <v>36.26287102080034</v>
      </c>
      <c r="BE45" s="100">
        <v>45299.578479183787</v>
      </c>
      <c r="BF45" s="100">
        <v>25.510629394334654</v>
      </c>
      <c r="BG45" s="100">
        <v>31867.878239402849</v>
      </c>
      <c r="BH45" s="100">
        <v>23.603431620801516</v>
      </c>
      <c r="BI45" s="100">
        <v>29485.406780705256</v>
      </c>
      <c r="BJ45" s="100">
        <v>24.323373457965953</v>
      </c>
      <c r="BK45" s="100">
        <v>30384.75812369107</v>
      </c>
      <c r="BL45" s="100">
        <v>20.821490499838987</v>
      </c>
      <c r="BM45" s="100">
        <v>26010.205932398865</v>
      </c>
      <c r="BN45" s="100">
        <v>3.3619180647561748</v>
      </c>
      <c r="BO45" s="100">
        <v>4199.7080464934133</v>
      </c>
      <c r="BP45" s="100">
        <v>19.239298148928459</v>
      </c>
      <c r="BQ45" s="100">
        <v>24033.73124764143</v>
      </c>
      <c r="BR45" s="100">
        <v>36.738027817771915</v>
      </c>
      <c r="BS45" s="100">
        <v>45893.144349960676</v>
      </c>
      <c r="BT45" s="100">
        <v>3.3494762561822662</v>
      </c>
      <c r="BU45" s="100">
        <v>4184.1657392228872</v>
      </c>
      <c r="BV45" s="100">
        <v>28</v>
      </c>
      <c r="BW45" s="100">
        <v>34977.599999999999</v>
      </c>
      <c r="BX45" s="100">
        <v>36</v>
      </c>
      <c r="BY45" s="100">
        <v>44971.200000000004</v>
      </c>
      <c r="BZ45" s="100">
        <v>11.757882959874472</v>
      </c>
      <c r="CA45" s="100">
        <v>14687.947393475191</v>
      </c>
      <c r="CB45" s="100">
        <v>44</v>
      </c>
      <c r="CC45" s="100">
        <v>54964.800000000003</v>
      </c>
      <c r="CD45" s="100">
        <v>39</v>
      </c>
      <c r="CE45" s="100">
        <v>48718.8</v>
      </c>
      <c r="CF45" s="100">
        <v>28.919909607262891</v>
      </c>
      <c r="CG45" s="100">
        <v>36126.751081392802</v>
      </c>
      <c r="CH45" s="100">
        <v>34</v>
      </c>
      <c r="CI45" s="100">
        <v>42472.800000000003</v>
      </c>
      <c r="CJ45" s="100">
        <v>23.305835298352577</v>
      </c>
      <c r="CK45" s="100">
        <v>29113.649454702041</v>
      </c>
      <c r="CL45" s="100">
        <v>1.0906540192232599</v>
      </c>
      <c r="CM45" s="100">
        <v>1362.4450008136962</v>
      </c>
      <c r="CN45" s="100">
        <v>34</v>
      </c>
      <c r="CO45" s="100">
        <v>42472.800000000003</v>
      </c>
      <c r="CP45" s="100">
        <v>9.3874370918619388</v>
      </c>
      <c r="CQ45" s="100">
        <v>11726.786415153934</v>
      </c>
      <c r="CR45" s="100">
        <v>20.731406497534138</v>
      </c>
      <c r="CS45" s="100">
        <v>25897.672996719648</v>
      </c>
      <c r="CT45" s="100">
        <v>13.507190793174681</v>
      </c>
      <c r="CU45" s="100">
        <v>16873.182738833813</v>
      </c>
    </row>
    <row r="46" spans="2:99">
      <c r="C46" s="99" t="s">
        <v>212</v>
      </c>
      <c r="D46" s="100">
        <v>0</v>
      </c>
      <c r="E46" s="100">
        <v>0</v>
      </c>
      <c r="F46" s="100">
        <v>1.3871300916334661</v>
      </c>
      <c r="G46" s="100">
        <v>1681.2016710597609</v>
      </c>
      <c r="H46" s="100">
        <v>3.9803652916271659</v>
      </c>
      <c r="I46" s="100">
        <v>4824.2027334521254</v>
      </c>
      <c r="J46" s="100">
        <v>24</v>
      </c>
      <c r="K46" s="100">
        <v>29088</v>
      </c>
      <c r="L46" s="100">
        <v>34</v>
      </c>
      <c r="M46" s="100">
        <v>41208</v>
      </c>
      <c r="N46" s="100">
        <v>30</v>
      </c>
      <c r="O46" s="100">
        <v>36360</v>
      </c>
      <c r="P46" s="100">
        <v>28</v>
      </c>
      <c r="Q46" s="100">
        <v>33936</v>
      </c>
      <c r="R46" s="100">
        <v>20</v>
      </c>
      <c r="S46" s="100">
        <v>24240</v>
      </c>
      <c r="T46" s="100">
        <v>13.267354591798513</v>
      </c>
      <c r="U46" s="100">
        <v>16080.033765259799</v>
      </c>
      <c r="V46" s="100">
        <v>32</v>
      </c>
      <c r="W46" s="100">
        <v>38784</v>
      </c>
      <c r="X46" s="100">
        <v>14.915329659572894</v>
      </c>
      <c r="Y46" s="100">
        <v>18077.379547402346</v>
      </c>
      <c r="Z46" s="100">
        <v>25.614802836799182</v>
      </c>
      <c r="AA46" s="100">
        <v>31045.141038200607</v>
      </c>
      <c r="AB46" s="100">
        <v>25</v>
      </c>
      <c r="AC46" s="100">
        <v>30300</v>
      </c>
      <c r="AD46" s="100">
        <v>5.8966927720352782</v>
      </c>
      <c r="AE46" s="100">
        <v>7146.7916397067575</v>
      </c>
      <c r="AF46" s="100">
        <v>21</v>
      </c>
      <c r="AG46" s="100">
        <v>25452</v>
      </c>
      <c r="AH46" s="100">
        <v>34</v>
      </c>
      <c r="AI46" s="100">
        <v>41208</v>
      </c>
      <c r="AJ46" s="100">
        <v>31</v>
      </c>
      <c r="AK46" s="100">
        <v>37572</v>
      </c>
      <c r="AL46" s="100">
        <v>3.0019406412232454</v>
      </c>
      <c r="AM46" s="100">
        <v>3638.3520571625736</v>
      </c>
      <c r="AN46" s="100">
        <v>35.124670391191174</v>
      </c>
      <c r="AO46" s="100">
        <v>42571.100514123704</v>
      </c>
      <c r="AP46" s="100">
        <v>22.566659100878546</v>
      </c>
      <c r="AQ46" s="100">
        <v>27350.790830264799</v>
      </c>
      <c r="AR46" s="100">
        <v>43</v>
      </c>
      <c r="AS46" s="100">
        <v>52116</v>
      </c>
      <c r="AT46" s="100">
        <v>15.706815515642017</v>
      </c>
      <c r="AU46" s="100">
        <v>19036.660404958126</v>
      </c>
      <c r="AV46" s="100">
        <v>28.20079851724655</v>
      </c>
      <c r="AW46" s="100">
        <v>34179.367802902816</v>
      </c>
      <c r="AX46" s="100">
        <v>22</v>
      </c>
      <c r="AY46" s="100">
        <v>26664</v>
      </c>
      <c r="AZ46" s="100">
        <v>33</v>
      </c>
      <c r="BA46" s="100">
        <v>39996</v>
      </c>
      <c r="BB46" s="100">
        <v>24.52678256169067</v>
      </c>
      <c r="BC46" s="100">
        <v>29726.46046476909</v>
      </c>
      <c r="BD46" s="100">
        <v>39.800712096000375</v>
      </c>
      <c r="BE46" s="100">
        <v>48238.463060352457</v>
      </c>
      <c r="BF46" s="100">
        <v>23.11900788861578</v>
      </c>
      <c r="BG46" s="100">
        <v>28020.237561002326</v>
      </c>
      <c r="BH46" s="100">
        <v>24.364832640827377</v>
      </c>
      <c r="BI46" s="100">
        <v>29530.177160682782</v>
      </c>
      <c r="BJ46" s="100">
        <v>24.323373457965953</v>
      </c>
      <c r="BK46" s="100">
        <v>29479.928631054736</v>
      </c>
      <c r="BL46" s="100">
        <v>21.726772695484161</v>
      </c>
      <c r="BM46" s="100">
        <v>26332.848506926803</v>
      </c>
      <c r="BN46" s="100">
        <v>2.9984674631609125</v>
      </c>
      <c r="BO46" s="100">
        <v>3634.142565351026</v>
      </c>
      <c r="BP46" s="100">
        <v>18.575874074827478</v>
      </c>
      <c r="BQ46" s="100">
        <v>22513.959378690903</v>
      </c>
      <c r="BR46" s="100">
        <v>42.390032097429128</v>
      </c>
      <c r="BS46" s="100">
        <v>51376.718902084103</v>
      </c>
      <c r="BT46" s="100">
        <v>3.3494762561822662</v>
      </c>
      <c r="BU46" s="100">
        <v>4059.5652224929067</v>
      </c>
      <c r="BV46" s="100">
        <v>33</v>
      </c>
      <c r="BW46" s="100">
        <v>39996</v>
      </c>
      <c r="BX46" s="100">
        <v>38</v>
      </c>
      <c r="BY46" s="100">
        <v>46056</v>
      </c>
      <c r="BZ46" s="100">
        <v>10.75006442045666</v>
      </c>
      <c r="CA46" s="100">
        <v>13029.078077593471</v>
      </c>
      <c r="CB46" s="100">
        <v>41</v>
      </c>
      <c r="CC46" s="100">
        <v>49692</v>
      </c>
      <c r="CD46" s="100">
        <v>42</v>
      </c>
      <c r="CE46" s="100">
        <v>50904</v>
      </c>
      <c r="CF46" s="100">
        <v>28.919909607262891</v>
      </c>
      <c r="CG46" s="100">
        <v>35050.930444002624</v>
      </c>
      <c r="CH46" s="100">
        <v>32</v>
      </c>
      <c r="CI46" s="100">
        <v>38784</v>
      </c>
      <c r="CJ46" s="100">
        <v>25.716783777492495</v>
      </c>
      <c r="CK46" s="100">
        <v>31168.741938320905</v>
      </c>
      <c r="CL46" s="100">
        <v>1.1529771060360174</v>
      </c>
      <c r="CM46" s="100">
        <v>1397.4082525156532</v>
      </c>
      <c r="CN46" s="100">
        <v>40</v>
      </c>
      <c r="CO46" s="100">
        <v>48480</v>
      </c>
      <c r="CP46" s="100">
        <v>8.6364421245129837</v>
      </c>
      <c r="CQ46" s="100">
        <v>10467.367854909737</v>
      </c>
      <c r="CR46" s="100">
        <v>20.731406497534138</v>
      </c>
      <c r="CS46" s="100">
        <v>25126.464675011375</v>
      </c>
      <c r="CT46" s="100">
        <v>14.573547961056892</v>
      </c>
      <c r="CU46" s="100">
        <v>17663.140128800955</v>
      </c>
    </row>
    <row r="47" spans="2:99">
      <c r="C47" s="99" t="s">
        <v>213</v>
      </c>
      <c r="D47" s="100">
        <v>0</v>
      </c>
      <c r="E47" s="100">
        <v>0</v>
      </c>
      <c r="F47" s="100">
        <v>1.422697529880478</v>
      </c>
      <c r="G47" s="100">
        <v>2173.312746645418</v>
      </c>
      <c r="H47" s="100">
        <v>4.0774473719107549</v>
      </c>
      <c r="I47" s="100">
        <v>6228.7086053308685</v>
      </c>
      <c r="J47" s="100">
        <v>24</v>
      </c>
      <c r="K47" s="100">
        <v>36662.399999999994</v>
      </c>
      <c r="L47" s="100">
        <v>30</v>
      </c>
      <c r="M47" s="100">
        <v>45828</v>
      </c>
      <c r="N47" s="100">
        <v>30</v>
      </c>
      <c r="O47" s="100">
        <v>45828</v>
      </c>
      <c r="P47" s="100">
        <v>29</v>
      </c>
      <c r="Q47" s="100">
        <v>44300.399999999994</v>
      </c>
      <c r="R47" s="100">
        <v>22</v>
      </c>
      <c r="S47" s="100">
        <v>33607.199999999997</v>
      </c>
      <c r="T47" s="100">
        <v>12.161741709148636</v>
      </c>
      <c r="U47" s="100">
        <v>18578.276634895454</v>
      </c>
      <c r="V47" s="100">
        <v>34</v>
      </c>
      <c r="W47" s="100">
        <v>51938.399999999994</v>
      </c>
      <c r="X47" s="100">
        <v>13.125490100424148</v>
      </c>
      <c r="Y47" s="100">
        <v>20050.498677407926</v>
      </c>
      <c r="Z47" s="100">
        <v>25.614802836799182</v>
      </c>
      <c r="AA47" s="100">
        <v>39129.172813494428</v>
      </c>
      <c r="AB47" s="100">
        <v>25</v>
      </c>
      <c r="AC47" s="100">
        <v>38190</v>
      </c>
      <c r="AD47" s="100">
        <v>6.9222045584761958</v>
      </c>
      <c r="AE47" s="100">
        <v>10574.359683528235</v>
      </c>
      <c r="AF47" s="100">
        <v>23</v>
      </c>
      <c r="AG47" s="100">
        <v>35134.799999999996</v>
      </c>
      <c r="AH47" s="100">
        <v>30</v>
      </c>
      <c r="AI47" s="100">
        <v>45828</v>
      </c>
      <c r="AJ47" s="100">
        <v>29</v>
      </c>
      <c r="AK47" s="100">
        <v>44300.399999999994</v>
      </c>
      <c r="AL47" s="100">
        <v>2.9161709086168677</v>
      </c>
      <c r="AM47" s="100">
        <v>4454.7426800031271</v>
      </c>
      <c r="AN47" s="100">
        <v>32.002477467529737</v>
      </c>
      <c r="AO47" s="100">
        <v>48886.98457939842</v>
      </c>
      <c r="AP47" s="100">
        <v>24.122980418180514</v>
      </c>
      <c r="AQ47" s="100">
        <v>36850.264886812554</v>
      </c>
      <c r="AR47" s="100">
        <v>41</v>
      </c>
      <c r="AS47" s="100">
        <v>62631.6</v>
      </c>
      <c r="AT47" s="100">
        <v>14.360517042872699</v>
      </c>
      <c r="AU47" s="100">
        <v>21937.125834692335</v>
      </c>
      <c r="AV47" s="100">
        <v>31.911429901094781</v>
      </c>
      <c r="AW47" s="100">
        <v>48747.900316912383</v>
      </c>
      <c r="AX47" s="100">
        <v>22</v>
      </c>
      <c r="AY47" s="100">
        <v>33607.199999999997</v>
      </c>
      <c r="AZ47" s="100">
        <v>30</v>
      </c>
      <c r="BA47" s="100">
        <v>45828</v>
      </c>
      <c r="BB47" s="100">
        <v>25.317969095938754</v>
      </c>
      <c r="BC47" s="100">
        <v>38675.729590956034</v>
      </c>
      <c r="BD47" s="100">
        <v>36.26287102080034</v>
      </c>
      <c r="BE47" s="100">
        <v>55395.161771374595</v>
      </c>
      <c r="BF47" s="100">
        <v>22.32180072004282</v>
      </c>
      <c r="BG47" s="100">
        <v>34098.782779937406</v>
      </c>
      <c r="BH47" s="100">
        <v>23.603431620801516</v>
      </c>
      <c r="BI47" s="100">
        <v>36056.60214393639</v>
      </c>
      <c r="BJ47" s="100">
        <v>22.452344730430109</v>
      </c>
      <c r="BK47" s="100">
        <v>34298.201810205035</v>
      </c>
      <c r="BL47" s="100">
        <v>20.821490499838987</v>
      </c>
      <c r="BM47" s="100">
        <v>31806.908887554033</v>
      </c>
      <c r="BN47" s="100">
        <v>2.816742162363282</v>
      </c>
      <c r="BO47" s="100">
        <v>4302.8553272261497</v>
      </c>
      <c r="BP47" s="100">
        <v>17.249025926625514</v>
      </c>
      <c r="BQ47" s="100">
        <v>26349.612005513132</v>
      </c>
      <c r="BR47" s="100">
        <v>40.506030670876726</v>
      </c>
      <c r="BS47" s="100">
        <v>61877.012452831281</v>
      </c>
      <c r="BT47" s="100">
        <v>3.483455306429557</v>
      </c>
      <c r="BU47" s="100">
        <v>5321.326326101791</v>
      </c>
      <c r="BV47" s="100">
        <v>30</v>
      </c>
      <c r="BW47" s="100">
        <v>45828</v>
      </c>
      <c r="BX47" s="100">
        <v>34</v>
      </c>
      <c r="BY47" s="100">
        <v>51938.399999999994</v>
      </c>
      <c r="BZ47" s="100">
        <v>10.078185394178119</v>
      </c>
      <c r="CA47" s="100">
        <v>15395.436008146493</v>
      </c>
      <c r="CB47" s="100">
        <v>43</v>
      </c>
      <c r="CC47" s="100">
        <v>65686.8</v>
      </c>
      <c r="CD47" s="100">
        <v>42</v>
      </c>
      <c r="CE47" s="100">
        <v>64159.199999999997</v>
      </c>
      <c r="CF47" s="100">
        <v>26.290826915693536</v>
      </c>
      <c r="CG47" s="100">
        <v>40161.867196413441</v>
      </c>
      <c r="CH47" s="100">
        <v>31</v>
      </c>
      <c r="CI47" s="100">
        <v>47355.6</v>
      </c>
      <c r="CJ47" s="100">
        <v>24.91313428444586</v>
      </c>
      <c r="CK47" s="100">
        <v>38057.303932919494</v>
      </c>
      <c r="CL47" s="100">
        <v>1.1529771060360174</v>
      </c>
      <c r="CM47" s="100">
        <v>1761.2878271806201</v>
      </c>
      <c r="CN47" s="100">
        <v>32</v>
      </c>
      <c r="CO47" s="100">
        <v>48883.199999999997</v>
      </c>
      <c r="CP47" s="100">
        <v>7.8854471571640286</v>
      </c>
      <c r="CQ47" s="100">
        <v>12045.80907728377</v>
      </c>
      <c r="CR47" s="100">
        <v>20.731406497534138</v>
      </c>
      <c r="CS47" s="100">
        <v>31669.296565633147</v>
      </c>
      <c r="CT47" s="100">
        <v>11.729928846704329</v>
      </c>
      <c r="CU47" s="100">
        <v>17918.63930622553</v>
      </c>
    </row>
    <row r="48" spans="2:99">
      <c r="C48" s="99" t="s">
        <v>214</v>
      </c>
      <c r="D48" s="100">
        <v>0</v>
      </c>
      <c r="E48" s="100">
        <v>0</v>
      </c>
      <c r="F48" s="100">
        <v>1.45826496812749</v>
      </c>
      <c r="G48" s="100">
        <v>1265.1906863474103</v>
      </c>
      <c r="H48" s="100">
        <v>4.4657756930451127</v>
      </c>
      <c r="I48" s="100">
        <v>3874.5069912859399</v>
      </c>
      <c r="J48" s="100">
        <v>24</v>
      </c>
      <c r="K48" s="100">
        <v>20822.400000000001</v>
      </c>
      <c r="L48" s="100">
        <v>35</v>
      </c>
      <c r="M48" s="100">
        <v>30366</v>
      </c>
      <c r="N48" s="100">
        <v>29</v>
      </c>
      <c r="O48" s="100">
        <v>25160.400000000001</v>
      </c>
      <c r="P48" s="100">
        <v>29</v>
      </c>
      <c r="Q48" s="100">
        <v>25160.400000000001</v>
      </c>
      <c r="R48" s="100">
        <v>21</v>
      </c>
      <c r="S48" s="100">
        <v>18219.600000000002</v>
      </c>
      <c r="T48" s="100">
        <v>12.530279336698596</v>
      </c>
      <c r="U48" s="100">
        <v>10871.270352519703</v>
      </c>
      <c r="V48" s="100">
        <v>36</v>
      </c>
      <c r="W48" s="100">
        <v>31233.600000000002</v>
      </c>
      <c r="X48" s="100">
        <v>14.915329659572894</v>
      </c>
      <c r="Y48" s="100">
        <v>12940.540012645442</v>
      </c>
      <c r="Z48" s="100">
        <v>26.346654346422014</v>
      </c>
      <c r="AA48" s="100">
        <v>22858.35731095574</v>
      </c>
      <c r="AB48" s="100">
        <v>27</v>
      </c>
      <c r="AC48" s="100">
        <v>23425.200000000001</v>
      </c>
      <c r="AD48" s="100">
        <v>7.1785825050864247</v>
      </c>
      <c r="AE48" s="100">
        <v>6228.1381814129818</v>
      </c>
      <c r="AF48" s="100">
        <v>23</v>
      </c>
      <c r="AG48" s="100">
        <v>19954.8</v>
      </c>
      <c r="AH48" s="100">
        <v>32</v>
      </c>
      <c r="AI48" s="100">
        <v>27763.200000000001</v>
      </c>
      <c r="AJ48" s="100">
        <v>32</v>
      </c>
      <c r="AK48" s="100">
        <v>27763.200000000001</v>
      </c>
      <c r="AL48" s="100">
        <v>3.7738682346806516</v>
      </c>
      <c r="AM48" s="100">
        <v>3274.2080804089333</v>
      </c>
      <c r="AN48" s="100">
        <v>32.783025698445094</v>
      </c>
      <c r="AO48" s="100">
        <v>28442.553095970965</v>
      </c>
      <c r="AP48" s="100">
        <v>23.344819759529532</v>
      </c>
      <c r="AQ48" s="100">
        <v>20253.965623367822</v>
      </c>
      <c r="AR48" s="100">
        <v>46</v>
      </c>
      <c r="AS48" s="100">
        <v>39909.599999999999</v>
      </c>
      <c r="AT48" s="100">
        <v>16.155581673231787</v>
      </c>
      <c r="AU48" s="100">
        <v>14016.582659695898</v>
      </c>
      <c r="AV48" s="100">
        <v>33.395682454634077</v>
      </c>
      <c r="AW48" s="100">
        <v>28974.094097640525</v>
      </c>
      <c r="AX48" s="100">
        <v>23</v>
      </c>
      <c r="AY48" s="100">
        <v>19954.8</v>
      </c>
      <c r="AZ48" s="100">
        <v>37</v>
      </c>
      <c r="BA48" s="100">
        <v>32101.200000000001</v>
      </c>
      <c r="BB48" s="100">
        <v>29.273901767179183</v>
      </c>
      <c r="BC48" s="100">
        <v>25398.037173204659</v>
      </c>
      <c r="BD48" s="100">
        <v>41.569632633600392</v>
      </c>
      <c r="BE48" s="100">
        <v>36065.813272911699</v>
      </c>
      <c r="BF48" s="100">
        <v>24.713422225761697</v>
      </c>
      <c r="BG48" s="100">
        <v>21441.365123070849</v>
      </c>
      <c r="BH48" s="100">
        <v>24.364832640827377</v>
      </c>
      <c r="BI48" s="100">
        <v>21138.928799181831</v>
      </c>
      <c r="BJ48" s="100">
        <v>24.323373457965953</v>
      </c>
      <c r="BK48" s="100">
        <v>21102.958812131263</v>
      </c>
      <c r="BL48" s="100">
        <v>22.632054891129332</v>
      </c>
      <c r="BM48" s="100">
        <v>19635.570823543811</v>
      </c>
      <c r="BN48" s="100">
        <v>3.0893301135597282</v>
      </c>
      <c r="BO48" s="100">
        <v>2680.3028065244202</v>
      </c>
      <c r="BP48" s="100">
        <v>19.239298148928459</v>
      </c>
      <c r="BQ48" s="100">
        <v>16692.015074010331</v>
      </c>
      <c r="BR48" s="100">
        <v>44.274033523981537</v>
      </c>
      <c r="BS48" s="100">
        <v>38412.151485406379</v>
      </c>
      <c r="BT48" s="100">
        <v>3.7514134069241387</v>
      </c>
      <c r="BU48" s="100">
        <v>3254.726271847383</v>
      </c>
      <c r="BV48" s="100">
        <v>32</v>
      </c>
      <c r="BW48" s="100">
        <v>27763.200000000001</v>
      </c>
      <c r="BX48" s="100">
        <v>37</v>
      </c>
      <c r="BY48" s="100">
        <v>32101.200000000001</v>
      </c>
      <c r="BZ48" s="100">
        <v>11.086003933595931</v>
      </c>
      <c r="CA48" s="100">
        <v>9618.2170127878308</v>
      </c>
      <c r="CB48" s="100">
        <v>46</v>
      </c>
      <c r="CC48" s="100">
        <v>39909.599999999999</v>
      </c>
      <c r="CD48" s="100">
        <v>43</v>
      </c>
      <c r="CE48" s="100">
        <v>37306.800000000003</v>
      </c>
      <c r="CF48" s="100">
        <v>27.167187812883324</v>
      </c>
      <c r="CG48" s="100">
        <v>23570.252146457573</v>
      </c>
      <c r="CH48" s="100">
        <v>34</v>
      </c>
      <c r="CI48" s="100">
        <v>29498.400000000001</v>
      </c>
      <c r="CJ48" s="100">
        <v>25.716783777492495</v>
      </c>
      <c r="CK48" s="100">
        <v>22311.88160535249</v>
      </c>
      <c r="CL48" s="100">
        <v>1.246461736255154</v>
      </c>
      <c r="CM48" s="100">
        <v>1081.4302023749717</v>
      </c>
      <c r="CN48" s="100">
        <v>39</v>
      </c>
      <c r="CO48" s="100">
        <v>33836.400000000001</v>
      </c>
      <c r="CP48" s="100">
        <v>8.2609446408385043</v>
      </c>
      <c r="CQ48" s="100">
        <v>7167.1955703914864</v>
      </c>
      <c r="CR48" s="100">
        <v>25.05044951785375</v>
      </c>
      <c r="CS48" s="100">
        <v>21733.770001689914</v>
      </c>
      <c r="CT48" s="100">
        <v>14.21809557176282</v>
      </c>
      <c r="CU48" s="100">
        <v>12335.619718061424</v>
      </c>
    </row>
    <row r="49" spans="2:99">
      <c r="B49" s="99" t="s">
        <v>129</v>
      </c>
      <c r="C49" s="99" t="s">
        <v>215</v>
      </c>
      <c r="D49" s="100">
        <v>16</v>
      </c>
      <c r="E49" s="100">
        <v>15763.199999999999</v>
      </c>
      <c r="F49" s="100">
        <v>30</v>
      </c>
      <c r="G49" s="100">
        <v>29555.999999999996</v>
      </c>
      <c r="H49" s="100">
        <v>27</v>
      </c>
      <c r="I49" s="100">
        <v>26600.399999999998</v>
      </c>
      <c r="J49" s="100">
        <v>17.517339748663655</v>
      </c>
      <c r="K49" s="100">
        <v>17258.083120383431</v>
      </c>
      <c r="L49" s="100">
        <v>3.8316096000000011</v>
      </c>
      <c r="M49" s="100">
        <v>3774.9017779200008</v>
      </c>
      <c r="N49" s="100">
        <v>9.770365754747349</v>
      </c>
      <c r="O49" s="100">
        <v>9625.7643415770872</v>
      </c>
      <c r="P49" s="100">
        <v>3.1060424724770646</v>
      </c>
      <c r="Q49" s="100">
        <v>3060.0730438844039</v>
      </c>
      <c r="R49" s="100">
        <v>4.2262389709889625</v>
      </c>
      <c r="S49" s="100">
        <v>4163.6906342183256</v>
      </c>
      <c r="T49" s="100">
        <v>2.7010236171601552</v>
      </c>
      <c r="U49" s="100">
        <v>2661.0484676261844</v>
      </c>
      <c r="V49" s="100">
        <v>7.7659223001423356</v>
      </c>
      <c r="W49" s="100">
        <v>7650.9866501002289</v>
      </c>
      <c r="X49" s="100">
        <v>1.6050152564935509</v>
      </c>
      <c r="Y49" s="100">
        <v>1581.2610306974464</v>
      </c>
      <c r="Z49" s="100">
        <v>11.245022833969379</v>
      </c>
      <c r="AA49" s="100">
        <v>11078.596496026632</v>
      </c>
      <c r="AB49" s="100">
        <v>1.6367036129889818</v>
      </c>
      <c r="AC49" s="100">
        <v>1612.4803995167447</v>
      </c>
      <c r="AD49" s="100">
        <v>8.3426351072809322</v>
      </c>
      <c r="AE49" s="100">
        <v>8219.1641076931737</v>
      </c>
      <c r="AF49" s="100">
        <v>3.2180679785604904</v>
      </c>
      <c r="AG49" s="100">
        <v>3170.4405724777948</v>
      </c>
      <c r="AH49" s="100">
        <v>5.7643339673657117</v>
      </c>
      <c r="AI49" s="100">
        <v>5679.0218246486984</v>
      </c>
      <c r="AJ49" s="100">
        <v>3.1718566805095829</v>
      </c>
      <c r="AK49" s="100">
        <v>3124.9132016380408</v>
      </c>
      <c r="AL49" s="100">
        <v>3.8527731285846443</v>
      </c>
      <c r="AM49" s="100">
        <v>3795.7520862815913</v>
      </c>
      <c r="AN49" s="100">
        <v>8.1883143813093575</v>
      </c>
      <c r="AO49" s="100">
        <v>8067.1273284659783</v>
      </c>
      <c r="AP49" s="100">
        <v>2.5263157894736841</v>
      </c>
      <c r="AQ49" s="100">
        <v>2488.9263157894734</v>
      </c>
      <c r="AR49" s="100">
        <v>1.4465552848968601</v>
      </c>
      <c r="AS49" s="100">
        <v>1425.1462666803866</v>
      </c>
      <c r="AT49" s="100">
        <v>8.242971552941178</v>
      </c>
      <c r="AU49" s="100">
        <v>8120.9755739576476</v>
      </c>
      <c r="AV49" s="100">
        <v>1.4199903733794432</v>
      </c>
      <c r="AW49" s="100">
        <v>1398.9745158534274</v>
      </c>
      <c r="AX49" s="100">
        <v>4.6525551213082608</v>
      </c>
      <c r="AY49" s="100">
        <v>4583.6973055128983</v>
      </c>
      <c r="AZ49" s="100">
        <v>10.154700756641764</v>
      </c>
      <c r="BA49" s="100">
        <v>10004.411185443465</v>
      </c>
      <c r="BB49" s="100">
        <v>3.8428893115771419</v>
      </c>
      <c r="BC49" s="100">
        <v>3786.0145497658</v>
      </c>
      <c r="BD49" s="100">
        <v>4.2564738114778198</v>
      </c>
      <c r="BE49" s="100">
        <v>4193.4779990679481</v>
      </c>
      <c r="BF49" s="100">
        <v>2.6076748899987745</v>
      </c>
      <c r="BG49" s="100">
        <v>2569.0813016267925</v>
      </c>
      <c r="BH49" s="100">
        <v>3.4838121790838494</v>
      </c>
      <c r="BI49" s="100">
        <v>3432.2517588334081</v>
      </c>
      <c r="BJ49" s="100">
        <v>3.4525344796208537</v>
      </c>
      <c r="BK49" s="100">
        <v>3401.4369693224648</v>
      </c>
      <c r="BL49" s="100">
        <v>2.2896772808992698</v>
      </c>
      <c r="BM49" s="100">
        <v>2255.7900571419605</v>
      </c>
      <c r="BN49" s="100">
        <v>7.497862275399898</v>
      </c>
      <c r="BO49" s="100">
        <v>7386.8939137239786</v>
      </c>
      <c r="BP49" s="100">
        <v>8.1310177672402748</v>
      </c>
      <c r="BQ49" s="100">
        <v>8010.6787042851183</v>
      </c>
      <c r="BR49" s="100">
        <v>4.8430249454697432</v>
      </c>
      <c r="BS49" s="100">
        <v>4771.3481762767906</v>
      </c>
      <c r="BT49" s="100">
        <v>3.3218357661954596</v>
      </c>
      <c r="BU49" s="100">
        <v>3272.6725968557666</v>
      </c>
      <c r="BV49" s="100">
        <v>1.0503520810629319</v>
      </c>
      <c r="BW49" s="100">
        <v>1034.8068702632004</v>
      </c>
      <c r="BX49" s="100">
        <v>3.73766512055336</v>
      </c>
      <c r="BY49" s="100">
        <v>3682.34767676917</v>
      </c>
      <c r="BZ49" s="100">
        <v>6.2259405711637896</v>
      </c>
      <c r="CA49" s="100">
        <v>6133.7966507105648</v>
      </c>
      <c r="CB49" s="100">
        <v>3.1330939332267254</v>
      </c>
      <c r="CC49" s="100">
        <v>3086.7241430149697</v>
      </c>
      <c r="CD49" s="100">
        <v>4.9520276735470325</v>
      </c>
      <c r="CE49" s="100">
        <v>4878.7376639785361</v>
      </c>
      <c r="CF49" s="100">
        <v>5.1761453844133563</v>
      </c>
      <c r="CG49" s="100">
        <v>5099.5384327240381</v>
      </c>
      <c r="CH49" s="100">
        <v>0.77645590600202075</v>
      </c>
      <c r="CI49" s="100">
        <v>764.96435859319081</v>
      </c>
      <c r="CJ49" s="100">
        <v>6.0032857800431287</v>
      </c>
      <c r="CK49" s="100">
        <v>5914.4371504984902</v>
      </c>
      <c r="CL49" s="100">
        <v>0</v>
      </c>
      <c r="CM49" s="100">
        <v>0</v>
      </c>
      <c r="CN49" s="100">
        <v>3.954668438995133</v>
      </c>
      <c r="CO49" s="100">
        <v>3896.1393460980048</v>
      </c>
      <c r="CP49" s="100">
        <v>4.7342633130562781</v>
      </c>
      <c r="CQ49" s="100">
        <v>4664.1962160230451</v>
      </c>
      <c r="CR49" s="100">
        <v>5.4110897447009725</v>
      </c>
      <c r="CS49" s="100">
        <v>5331.0056164793978</v>
      </c>
      <c r="CT49" s="100">
        <v>0.79661568816036665</v>
      </c>
      <c r="CU49" s="100">
        <v>784.82577597559316</v>
      </c>
    </row>
    <row r="50" spans="2:99">
      <c r="C50" s="99" t="s">
        <v>216</v>
      </c>
      <c r="D50" s="100">
        <v>0</v>
      </c>
      <c r="E50" s="100">
        <v>0</v>
      </c>
      <c r="F50" s="100">
        <v>1.1381580239043825</v>
      </c>
      <c r="G50" s="100">
        <v>320.96056274103586</v>
      </c>
      <c r="H50" s="100">
        <v>2.4270520070897352</v>
      </c>
      <c r="I50" s="100">
        <v>684.42866599930528</v>
      </c>
      <c r="J50" s="100">
        <v>32</v>
      </c>
      <c r="K50" s="100">
        <v>9024</v>
      </c>
      <c r="L50" s="100">
        <v>31</v>
      </c>
      <c r="M50" s="100">
        <v>8742</v>
      </c>
      <c r="N50" s="100">
        <v>35</v>
      </c>
      <c r="O50" s="100">
        <v>9870</v>
      </c>
      <c r="P50" s="100">
        <v>33</v>
      </c>
      <c r="Q50" s="100">
        <v>9306</v>
      </c>
      <c r="R50" s="100">
        <v>25</v>
      </c>
      <c r="S50" s="100">
        <v>7050</v>
      </c>
      <c r="T50" s="100">
        <v>7.0022149234492153</v>
      </c>
      <c r="U50" s="100">
        <v>1974.6246084126788</v>
      </c>
      <c r="V50" s="100">
        <v>34</v>
      </c>
      <c r="W50" s="100">
        <v>9588</v>
      </c>
      <c r="X50" s="100">
        <v>11.932263727658315</v>
      </c>
      <c r="Y50" s="100">
        <v>3364.8983711996448</v>
      </c>
      <c r="Z50" s="100">
        <v>24.151099817553515</v>
      </c>
      <c r="AA50" s="100">
        <v>6810.6101485500913</v>
      </c>
      <c r="AB50" s="100">
        <v>21</v>
      </c>
      <c r="AC50" s="100">
        <v>5922</v>
      </c>
      <c r="AD50" s="100">
        <v>6.409448665255737</v>
      </c>
      <c r="AE50" s="100">
        <v>1807.4645236021179</v>
      </c>
      <c r="AF50" s="100">
        <v>29</v>
      </c>
      <c r="AG50" s="100">
        <v>8178</v>
      </c>
      <c r="AH50" s="100">
        <v>28</v>
      </c>
      <c r="AI50" s="100">
        <v>7896</v>
      </c>
      <c r="AJ50" s="100">
        <v>19</v>
      </c>
      <c r="AK50" s="100">
        <v>5358</v>
      </c>
      <c r="AL50" s="100">
        <v>2.1442433151594611</v>
      </c>
      <c r="AM50" s="100">
        <v>604.67661487496798</v>
      </c>
      <c r="AN50" s="100">
        <v>25.758091620206862</v>
      </c>
      <c r="AO50" s="100">
        <v>7263.7818368983353</v>
      </c>
      <c r="AP50" s="100">
        <v>17.897695148972637</v>
      </c>
      <c r="AQ50" s="100">
        <v>5047.1500320102841</v>
      </c>
      <c r="AR50" s="100">
        <v>21</v>
      </c>
      <c r="AS50" s="100">
        <v>5922</v>
      </c>
      <c r="AT50" s="100">
        <v>14.80928320046247</v>
      </c>
      <c r="AU50" s="100">
        <v>4176.2178625304168</v>
      </c>
      <c r="AV50" s="100">
        <v>17.811030642471504</v>
      </c>
      <c r="AW50" s="100">
        <v>5022.7106411769646</v>
      </c>
      <c r="AX50" s="100">
        <v>22</v>
      </c>
      <c r="AY50" s="100">
        <v>6204</v>
      </c>
      <c r="AZ50" s="100">
        <v>34</v>
      </c>
      <c r="BA50" s="100">
        <v>9588</v>
      </c>
      <c r="BB50" s="100">
        <v>19.77966335620215</v>
      </c>
      <c r="BC50" s="100">
        <v>5577.865066449006</v>
      </c>
      <c r="BD50" s="100">
        <v>22.111506720000207</v>
      </c>
      <c r="BE50" s="100">
        <v>6235.4448950400583</v>
      </c>
      <c r="BF50" s="100">
        <v>13.552521865740284</v>
      </c>
      <c r="BG50" s="100">
        <v>3821.8111661387597</v>
      </c>
      <c r="BH50" s="100">
        <v>12.943817340439542</v>
      </c>
      <c r="BI50" s="100">
        <v>3650.1564900039511</v>
      </c>
      <c r="BJ50" s="100">
        <v>24.323373457965953</v>
      </c>
      <c r="BK50" s="100">
        <v>6859.1913151463987</v>
      </c>
      <c r="BL50" s="100">
        <v>26.253183673710026</v>
      </c>
      <c r="BM50" s="100">
        <v>7403.3977959862277</v>
      </c>
      <c r="BN50" s="100">
        <v>2.1807036095715731</v>
      </c>
      <c r="BO50" s="100">
        <v>614.95841789918359</v>
      </c>
      <c r="BP50" s="100">
        <v>22.556418519433365</v>
      </c>
      <c r="BQ50" s="100">
        <v>6360.9100224802087</v>
      </c>
      <c r="BR50" s="100">
        <v>30.14402282483849</v>
      </c>
      <c r="BS50" s="100">
        <v>8500.6144366044537</v>
      </c>
      <c r="BT50" s="100">
        <v>2.8135600551931037</v>
      </c>
      <c r="BU50" s="100">
        <v>793.42393556445529</v>
      </c>
      <c r="BV50" s="100">
        <v>20</v>
      </c>
      <c r="BW50" s="100">
        <v>5640</v>
      </c>
      <c r="BX50" s="100">
        <v>27</v>
      </c>
      <c r="BY50" s="100">
        <v>7614</v>
      </c>
      <c r="BZ50" s="100">
        <v>7.7266088022032253</v>
      </c>
      <c r="CA50" s="100">
        <v>2178.9036822213097</v>
      </c>
      <c r="CB50" s="100">
        <v>20</v>
      </c>
      <c r="CC50" s="100">
        <v>5640</v>
      </c>
      <c r="CD50" s="100">
        <v>33</v>
      </c>
      <c r="CE50" s="100">
        <v>9306</v>
      </c>
      <c r="CF50" s="100">
        <v>23.661744224124181</v>
      </c>
      <c r="CG50" s="100">
        <v>6672.6118712030193</v>
      </c>
      <c r="CH50" s="100">
        <v>20</v>
      </c>
      <c r="CI50" s="100">
        <v>5640</v>
      </c>
      <c r="CJ50" s="100">
        <v>15.269340367886169</v>
      </c>
      <c r="CK50" s="100">
        <v>4305.9539837438997</v>
      </c>
      <c r="CL50" s="100">
        <v>1.0283309324105021</v>
      </c>
      <c r="CM50" s="100">
        <v>289.98932293976162</v>
      </c>
      <c r="CN50" s="100">
        <v>21</v>
      </c>
      <c r="CO50" s="100">
        <v>5922</v>
      </c>
      <c r="CP50" s="100">
        <v>10.138432059210892</v>
      </c>
      <c r="CQ50" s="100">
        <v>2859.0378406974714</v>
      </c>
      <c r="CR50" s="100">
        <v>18.139980685342369</v>
      </c>
      <c r="CS50" s="100">
        <v>5115.4745532665484</v>
      </c>
      <c r="CT50" s="100">
        <v>12.085381235998398</v>
      </c>
      <c r="CU50" s="100">
        <v>3408.0775085515479</v>
      </c>
    </row>
    <row r="51" spans="2:99">
      <c r="C51" s="99" t="s">
        <v>217</v>
      </c>
      <c r="D51" s="100">
        <v>0</v>
      </c>
      <c r="E51" s="100">
        <v>0</v>
      </c>
      <c r="F51" s="100">
        <v>0.96032083266932267</v>
      </c>
      <c r="G51" s="100">
        <v>820.49811943266923</v>
      </c>
      <c r="H51" s="100">
        <v>2.3299699268061458</v>
      </c>
      <c r="I51" s="100">
        <v>1990.726305463171</v>
      </c>
      <c r="J51" s="100">
        <v>32</v>
      </c>
      <c r="K51" s="100">
        <v>27340.799999999999</v>
      </c>
      <c r="L51" s="100">
        <v>34</v>
      </c>
      <c r="M51" s="100">
        <v>29049.599999999999</v>
      </c>
      <c r="N51" s="100">
        <v>32</v>
      </c>
      <c r="O51" s="100">
        <v>27340.799999999999</v>
      </c>
      <c r="P51" s="100">
        <v>30</v>
      </c>
      <c r="Q51" s="100">
        <v>25632</v>
      </c>
      <c r="R51" s="100">
        <v>25</v>
      </c>
      <c r="S51" s="100">
        <v>21360</v>
      </c>
      <c r="T51" s="100">
        <v>6.2651396683492981</v>
      </c>
      <c r="U51" s="100">
        <v>5352.9353326376404</v>
      </c>
      <c r="V51" s="100">
        <v>36</v>
      </c>
      <c r="W51" s="100">
        <v>30758.399999999998</v>
      </c>
      <c r="X51" s="100">
        <v>12.528876914041231</v>
      </c>
      <c r="Y51" s="100">
        <v>10704.672435356828</v>
      </c>
      <c r="Z51" s="100">
        <v>21.955545288685013</v>
      </c>
      <c r="AA51" s="100">
        <v>18758.817894652475</v>
      </c>
      <c r="AB51" s="100">
        <v>21</v>
      </c>
      <c r="AC51" s="100">
        <v>17942.399999999998</v>
      </c>
      <c r="AD51" s="100">
        <v>6.6658266118659659</v>
      </c>
      <c r="AE51" s="100">
        <v>5695.2822571782808</v>
      </c>
      <c r="AF51" s="100">
        <v>32</v>
      </c>
      <c r="AG51" s="100">
        <v>27340.799999999999</v>
      </c>
      <c r="AH51" s="100">
        <v>30</v>
      </c>
      <c r="AI51" s="100">
        <v>25632</v>
      </c>
      <c r="AJ51" s="100">
        <v>17</v>
      </c>
      <c r="AK51" s="100">
        <v>14524.8</v>
      </c>
      <c r="AL51" s="100">
        <v>2.0584735825530829</v>
      </c>
      <c r="AM51" s="100">
        <v>1758.7598289333539</v>
      </c>
      <c r="AN51" s="100">
        <v>21.855350465630064</v>
      </c>
      <c r="AO51" s="100">
        <v>18673.211437834325</v>
      </c>
      <c r="AP51" s="100">
        <v>17.119534490321655</v>
      </c>
      <c r="AQ51" s="100">
        <v>14626.930268530821</v>
      </c>
      <c r="AR51" s="100">
        <v>21</v>
      </c>
      <c r="AS51" s="100">
        <v>17942.399999999998</v>
      </c>
      <c r="AT51" s="100">
        <v>13.462984727693156</v>
      </c>
      <c r="AU51" s="100">
        <v>11502.774151341033</v>
      </c>
      <c r="AV51" s="100">
        <v>19.2952831960108</v>
      </c>
      <c r="AW51" s="100">
        <v>16485.889962671627</v>
      </c>
      <c r="AX51" s="100">
        <v>22</v>
      </c>
      <c r="AY51" s="100">
        <v>18796.8</v>
      </c>
      <c r="AZ51" s="100">
        <v>32</v>
      </c>
      <c r="BA51" s="100">
        <v>27340.799999999999</v>
      </c>
      <c r="BB51" s="100">
        <v>16.614917219209808</v>
      </c>
      <c r="BC51" s="100">
        <v>14195.785272092859</v>
      </c>
      <c r="BD51" s="100">
        <v>21.227046451200199</v>
      </c>
      <c r="BE51" s="100">
        <v>18136.388487905449</v>
      </c>
      <c r="BF51" s="100">
        <v>13.552521865740284</v>
      </c>
      <c r="BG51" s="100">
        <v>11579.274682088499</v>
      </c>
      <c r="BH51" s="100">
        <v>12.182416320413688</v>
      </c>
      <c r="BI51" s="100">
        <v>10408.656504161456</v>
      </c>
      <c r="BJ51" s="100">
        <v>20.581316002894269</v>
      </c>
      <c r="BK51" s="100">
        <v>17584.676392872861</v>
      </c>
      <c r="BL51" s="100">
        <v>24.442619282419681</v>
      </c>
      <c r="BM51" s="100">
        <v>20883.773914899375</v>
      </c>
      <c r="BN51" s="100">
        <v>1.817253007976311</v>
      </c>
      <c r="BO51" s="100">
        <v>1552.66097001496</v>
      </c>
      <c r="BP51" s="100">
        <v>21.892994445332384</v>
      </c>
      <c r="BQ51" s="100">
        <v>18705.374454091987</v>
      </c>
      <c r="BR51" s="100">
        <v>27.318020685009884</v>
      </c>
      <c r="BS51" s="100">
        <v>23340.516873272445</v>
      </c>
      <c r="BT51" s="100">
        <v>2.4116229044512321</v>
      </c>
      <c r="BU51" s="100">
        <v>2060.4906095631327</v>
      </c>
      <c r="BV51" s="100">
        <v>18</v>
      </c>
      <c r="BW51" s="100">
        <v>15379.199999999999</v>
      </c>
      <c r="BX51" s="100">
        <v>29</v>
      </c>
      <c r="BY51" s="100">
        <v>24777.599999999999</v>
      </c>
      <c r="BZ51" s="100">
        <v>7.7266088022032253</v>
      </c>
      <c r="CA51" s="100">
        <v>6601.6145606024356</v>
      </c>
      <c r="CB51" s="100">
        <v>20</v>
      </c>
      <c r="CC51" s="100">
        <v>17088</v>
      </c>
      <c r="CD51" s="100">
        <v>30</v>
      </c>
      <c r="CE51" s="100">
        <v>25632</v>
      </c>
      <c r="CF51" s="100">
        <v>21.909022429744613</v>
      </c>
      <c r="CG51" s="100">
        <v>18719.068763973799</v>
      </c>
      <c r="CH51" s="100">
        <v>17</v>
      </c>
      <c r="CI51" s="100">
        <v>14524.8</v>
      </c>
      <c r="CJ51" s="100">
        <v>15.269340367886169</v>
      </c>
      <c r="CK51" s="100">
        <v>13046.124410321943</v>
      </c>
      <c r="CL51" s="100">
        <v>0.96600784559774444</v>
      </c>
      <c r="CM51" s="100">
        <v>825.35710327871288</v>
      </c>
      <c r="CN51" s="100">
        <v>19</v>
      </c>
      <c r="CO51" s="100">
        <v>16233.6</v>
      </c>
      <c r="CP51" s="100">
        <v>10.513929542885371</v>
      </c>
      <c r="CQ51" s="100">
        <v>8983.1014014412613</v>
      </c>
      <c r="CR51" s="100">
        <v>16.412363477214527</v>
      </c>
      <c r="CS51" s="100">
        <v>14022.723354932092</v>
      </c>
      <c r="CT51" s="100">
        <v>9.5972145109399047</v>
      </c>
      <c r="CU51" s="100">
        <v>8199.8600781470541</v>
      </c>
    </row>
    <row r="52" spans="2:99">
      <c r="C52" s="99" t="s">
        <v>218</v>
      </c>
      <c r="D52" s="100">
        <v>0</v>
      </c>
      <c r="E52" s="100">
        <v>0</v>
      </c>
      <c r="F52" s="100">
        <v>0.99588827091633458</v>
      </c>
      <c r="G52" s="100">
        <v>537.77966629482069</v>
      </c>
      <c r="H52" s="100">
        <v>2.4270520070897352</v>
      </c>
      <c r="I52" s="100">
        <v>1310.608083828457</v>
      </c>
      <c r="J52" s="100">
        <v>32</v>
      </c>
      <c r="K52" s="100">
        <v>17280</v>
      </c>
      <c r="L52" s="100">
        <v>33</v>
      </c>
      <c r="M52" s="100">
        <v>17820</v>
      </c>
      <c r="N52" s="100">
        <v>31</v>
      </c>
      <c r="O52" s="100">
        <v>16740</v>
      </c>
      <c r="P52" s="100">
        <v>32</v>
      </c>
      <c r="Q52" s="100">
        <v>17280</v>
      </c>
      <c r="R52" s="100">
        <v>21</v>
      </c>
      <c r="S52" s="100">
        <v>11340</v>
      </c>
      <c r="T52" s="100">
        <v>5.8966020407993396</v>
      </c>
      <c r="U52" s="100">
        <v>3184.1651020316435</v>
      </c>
      <c r="V52" s="100">
        <v>35</v>
      </c>
      <c r="W52" s="100">
        <v>18900</v>
      </c>
      <c r="X52" s="100">
        <v>11.335650541275401</v>
      </c>
      <c r="Y52" s="100">
        <v>6121.2512922887163</v>
      </c>
      <c r="Z52" s="100">
        <v>24.151099817553515</v>
      </c>
      <c r="AA52" s="100">
        <v>13041.593901478898</v>
      </c>
      <c r="AB52" s="100">
        <v>21</v>
      </c>
      <c r="AC52" s="100">
        <v>11340</v>
      </c>
      <c r="AD52" s="100">
        <v>6.1530707186455071</v>
      </c>
      <c r="AE52" s="100">
        <v>3322.658188068574</v>
      </c>
      <c r="AF52" s="100">
        <v>30</v>
      </c>
      <c r="AG52" s="100">
        <v>16200</v>
      </c>
      <c r="AH52" s="100">
        <v>31</v>
      </c>
      <c r="AI52" s="100">
        <v>16740</v>
      </c>
      <c r="AJ52" s="100">
        <v>17</v>
      </c>
      <c r="AK52" s="100">
        <v>9180</v>
      </c>
      <c r="AL52" s="100">
        <v>2.4873222455849753</v>
      </c>
      <c r="AM52" s="100">
        <v>1343.1540126158866</v>
      </c>
      <c r="AN52" s="100">
        <v>22.635898696545421</v>
      </c>
      <c r="AO52" s="100">
        <v>12223.385296134527</v>
      </c>
      <c r="AP52" s="100">
        <v>17.897695148972637</v>
      </c>
      <c r="AQ52" s="100">
        <v>9664.7553804452236</v>
      </c>
      <c r="AR52" s="100">
        <v>20</v>
      </c>
      <c r="AS52" s="100">
        <v>10800</v>
      </c>
      <c r="AT52" s="100">
        <v>12.565452412513611</v>
      </c>
      <c r="AU52" s="100">
        <v>6785.3443027573503</v>
      </c>
      <c r="AV52" s="100">
        <v>20.037409472780446</v>
      </c>
      <c r="AW52" s="100">
        <v>10820.201115301441</v>
      </c>
      <c r="AX52" s="100">
        <v>23</v>
      </c>
      <c r="AY52" s="100">
        <v>12420</v>
      </c>
      <c r="AZ52" s="100">
        <v>28</v>
      </c>
      <c r="BA52" s="100">
        <v>15120</v>
      </c>
      <c r="BB52" s="100">
        <v>18.988476821954066</v>
      </c>
      <c r="BC52" s="100">
        <v>10253.777483855196</v>
      </c>
      <c r="BD52" s="100">
        <v>22.995966988800216</v>
      </c>
      <c r="BE52" s="100">
        <v>12417.822173952116</v>
      </c>
      <c r="BF52" s="100">
        <v>14.349729034313244</v>
      </c>
      <c r="BG52" s="100">
        <v>7748.8536785291517</v>
      </c>
      <c r="BH52" s="100">
        <v>14.466619380491254</v>
      </c>
      <c r="BI52" s="100">
        <v>7811.9744654652768</v>
      </c>
      <c r="BJ52" s="100">
        <v>23.387859094198031</v>
      </c>
      <c r="BK52" s="100">
        <v>12629.443910866938</v>
      </c>
      <c r="BL52" s="100">
        <v>27.158465869355201</v>
      </c>
      <c r="BM52" s="100">
        <v>14665.571569451808</v>
      </c>
      <c r="BN52" s="100">
        <v>2.1807036095715731</v>
      </c>
      <c r="BO52" s="100">
        <v>1177.5799491686494</v>
      </c>
      <c r="BP52" s="100">
        <v>21.2295703712314</v>
      </c>
      <c r="BQ52" s="100">
        <v>11463.968000464956</v>
      </c>
      <c r="BR52" s="100">
        <v>28.260021398286085</v>
      </c>
      <c r="BS52" s="100">
        <v>15260.411555074486</v>
      </c>
      <c r="BT52" s="100">
        <v>2.4116229044512321</v>
      </c>
      <c r="BU52" s="100">
        <v>1302.2763684036654</v>
      </c>
      <c r="BV52" s="100">
        <v>19</v>
      </c>
      <c r="BW52" s="100">
        <v>10260</v>
      </c>
      <c r="BX52" s="100">
        <v>29</v>
      </c>
      <c r="BY52" s="100">
        <v>15660</v>
      </c>
      <c r="BZ52" s="100">
        <v>8.0625483153424948</v>
      </c>
      <c r="CA52" s="100">
        <v>4353.7760902849468</v>
      </c>
      <c r="CB52" s="100">
        <v>19</v>
      </c>
      <c r="CC52" s="100">
        <v>10260</v>
      </c>
      <c r="CD52" s="100">
        <v>31</v>
      </c>
      <c r="CE52" s="100">
        <v>16740</v>
      </c>
      <c r="CF52" s="100">
        <v>23.661744224124181</v>
      </c>
      <c r="CG52" s="100">
        <v>12777.341881027058</v>
      </c>
      <c r="CH52" s="100">
        <v>17</v>
      </c>
      <c r="CI52" s="100">
        <v>9180</v>
      </c>
      <c r="CJ52" s="100">
        <v>14.465690874839529</v>
      </c>
      <c r="CK52" s="100">
        <v>7811.473072413346</v>
      </c>
      <c r="CL52" s="100">
        <v>0.99716938900412322</v>
      </c>
      <c r="CM52" s="100">
        <v>538.47147006222656</v>
      </c>
      <c r="CN52" s="100">
        <v>20</v>
      </c>
      <c r="CO52" s="100">
        <v>10800</v>
      </c>
      <c r="CP52" s="100">
        <v>11.640421993908802</v>
      </c>
      <c r="CQ52" s="100">
        <v>6285.8278767107531</v>
      </c>
      <c r="CR52" s="100">
        <v>16.412363477214527</v>
      </c>
      <c r="CS52" s="100">
        <v>8862.676277695844</v>
      </c>
      <c r="CT52" s="100">
        <v>9.9526669002339752</v>
      </c>
      <c r="CU52" s="100">
        <v>5374.4401261263465</v>
      </c>
    </row>
    <row r="53" spans="2:99">
      <c r="C53" s="99" t="s">
        <v>219</v>
      </c>
      <c r="D53" s="100">
        <v>0</v>
      </c>
      <c r="E53" s="100">
        <v>0</v>
      </c>
      <c r="F53" s="100">
        <v>0.96032083266932267</v>
      </c>
      <c r="G53" s="100">
        <v>390.65851472988049</v>
      </c>
      <c r="H53" s="100">
        <v>2.5241340873733247</v>
      </c>
      <c r="I53" s="100">
        <v>1026.8177467434684</v>
      </c>
      <c r="J53" s="100">
        <v>35</v>
      </c>
      <c r="K53" s="100">
        <v>14238</v>
      </c>
      <c r="L53" s="100">
        <v>33</v>
      </c>
      <c r="M53" s="100">
        <v>13424.4</v>
      </c>
      <c r="N53" s="100">
        <v>32</v>
      </c>
      <c r="O53" s="100">
        <v>13017.6</v>
      </c>
      <c r="P53" s="100">
        <v>34</v>
      </c>
      <c r="Q53" s="100">
        <v>13831.2</v>
      </c>
      <c r="R53" s="100">
        <v>22</v>
      </c>
      <c r="S53" s="100">
        <v>8949.6</v>
      </c>
      <c r="T53" s="100">
        <v>7.0022149234492153</v>
      </c>
      <c r="U53" s="100">
        <v>2848.5010308591409</v>
      </c>
      <c r="V53" s="100">
        <v>38</v>
      </c>
      <c r="W53" s="100">
        <v>15458.4</v>
      </c>
      <c r="X53" s="100">
        <v>13.722103286807062</v>
      </c>
      <c r="Y53" s="100">
        <v>5582.1516170731129</v>
      </c>
      <c r="Z53" s="100">
        <v>24.151099817553515</v>
      </c>
      <c r="AA53" s="100">
        <v>9824.6674057807704</v>
      </c>
      <c r="AB53" s="100">
        <v>22</v>
      </c>
      <c r="AC53" s="100">
        <v>8949.6</v>
      </c>
      <c r="AD53" s="100">
        <v>7.1785825050864247</v>
      </c>
      <c r="AE53" s="100">
        <v>2920.2473630691575</v>
      </c>
      <c r="AF53" s="100">
        <v>28</v>
      </c>
      <c r="AG53" s="100">
        <v>11390.4</v>
      </c>
      <c r="AH53" s="100">
        <v>31</v>
      </c>
      <c r="AI53" s="100">
        <v>12610.800000000001</v>
      </c>
      <c r="AJ53" s="100">
        <v>19</v>
      </c>
      <c r="AK53" s="100">
        <v>7729.2</v>
      </c>
      <c r="AL53" s="100">
        <v>2.0584735825530829</v>
      </c>
      <c r="AM53" s="100">
        <v>837.3870533825941</v>
      </c>
      <c r="AN53" s="100">
        <v>24.977543389291501</v>
      </c>
      <c r="AO53" s="100">
        <v>10160.864650763782</v>
      </c>
      <c r="AP53" s="100">
        <v>16.341373831670673</v>
      </c>
      <c r="AQ53" s="100">
        <v>6647.6708747236298</v>
      </c>
      <c r="AR53" s="100">
        <v>24</v>
      </c>
      <c r="AS53" s="100">
        <v>9763.2000000000007</v>
      </c>
      <c r="AT53" s="100">
        <v>14.360517042872699</v>
      </c>
      <c r="AU53" s="100">
        <v>5841.8583330406145</v>
      </c>
      <c r="AV53" s="100">
        <v>17.068904365701862</v>
      </c>
      <c r="AW53" s="100">
        <v>6943.6302959675177</v>
      </c>
      <c r="AX53" s="100">
        <v>23</v>
      </c>
      <c r="AY53" s="100">
        <v>9356.4</v>
      </c>
      <c r="AZ53" s="100">
        <v>33</v>
      </c>
      <c r="BA53" s="100">
        <v>13424.4</v>
      </c>
      <c r="BB53" s="100">
        <v>18.197290287705982</v>
      </c>
      <c r="BC53" s="100">
        <v>7402.6576890387942</v>
      </c>
      <c r="BD53" s="100">
        <v>24.764887526400233</v>
      </c>
      <c r="BE53" s="100">
        <v>10074.356245739615</v>
      </c>
      <c r="BF53" s="100">
        <v>12.755314697167327</v>
      </c>
      <c r="BG53" s="100">
        <v>5188.8620188076684</v>
      </c>
      <c r="BH53" s="100">
        <v>13.705218360465397</v>
      </c>
      <c r="BI53" s="100">
        <v>5575.2828290373236</v>
      </c>
      <c r="BJ53" s="100">
        <v>22.452344730430109</v>
      </c>
      <c r="BK53" s="100">
        <v>9133.6138363389691</v>
      </c>
      <c r="BL53" s="100">
        <v>27.158465869355201</v>
      </c>
      <c r="BM53" s="100">
        <v>11048.063915653696</v>
      </c>
      <c r="BN53" s="100">
        <v>2.0898409591727574</v>
      </c>
      <c r="BO53" s="100">
        <v>850.14730219147771</v>
      </c>
      <c r="BP53" s="100">
        <v>21.2295703712314</v>
      </c>
      <c r="BQ53" s="100">
        <v>8636.1892270169337</v>
      </c>
      <c r="BR53" s="100">
        <v>26.37601997173368</v>
      </c>
      <c r="BS53" s="100">
        <v>10729.764924501262</v>
      </c>
      <c r="BT53" s="100">
        <v>2.4116229044512321</v>
      </c>
      <c r="BU53" s="100">
        <v>981.04819753076129</v>
      </c>
      <c r="BV53" s="100">
        <v>19</v>
      </c>
      <c r="BW53" s="100">
        <v>7729.2</v>
      </c>
      <c r="BX53" s="100">
        <v>27</v>
      </c>
      <c r="BY53" s="100">
        <v>10983.6</v>
      </c>
      <c r="BZ53" s="100">
        <v>8.3984878284817661</v>
      </c>
      <c r="CA53" s="100">
        <v>3416.5048486263827</v>
      </c>
      <c r="CB53" s="100">
        <v>21</v>
      </c>
      <c r="CC53" s="100">
        <v>8542.8000000000011</v>
      </c>
      <c r="CD53" s="100">
        <v>33</v>
      </c>
      <c r="CE53" s="100">
        <v>13424.4</v>
      </c>
      <c r="CF53" s="100">
        <v>21.909022429744613</v>
      </c>
      <c r="CG53" s="100">
        <v>8912.590324420109</v>
      </c>
      <c r="CH53" s="100">
        <v>20</v>
      </c>
      <c r="CI53" s="100">
        <v>8136</v>
      </c>
      <c r="CJ53" s="100">
        <v>16.876639353979453</v>
      </c>
      <c r="CK53" s="100">
        <v>6865.416889198842</v>
      </c>
      <c r="CL53" s="100">
        <v>0.87252321537860777</v>
      </c>
      <c r="CM53" s="100">
        <v>354.94244401601765</v>
      </c>
      <c r="CN53" s="100">
        <v>21</v>
      </c>
      <c r="CO53" s="100">
        <v>8542.8000000000011</v>
      </c>
      <c r="CP53" s="100">
        <v>10.138432059210892</v>
      </c>
      <c r="CQ53" s="100">
        <v>4124.3141616869907</v>
      </c>
      <c r="CR53" s="100">
        <v>16.412363477214527</v>
      </c>
      <c r="CS53" s="100">
        <v>6676.5494625308693</v>
      </c>
      <c r="CT53" s="100">
        <v>11.019024068116186</v>
      </c>
      <c r="CU53" s="100">
        <v>4482.5389909096648</v>
      </c>
    </row>
    <row r="54" spans="2:99">
      <c r="C54" s="99" t="s">
        <v>220</v>
      </c>
      <c r="D54" s="100">
        <v>0</v>
      </c>
      <c r="E54" s="100">
        <v>0</v>
      </c>
      <c r="F54" s="100">
        <v>0.96032083266932267</v>
      </c>
      <c r="G54" s="100">
        <v>321.51541477768922</v>
      </c>
      <c r="H54" s="100">
        <v>2.4270520070897352</v>
      </c>
      <c r="I54" s="100">
        <v>812.57701197364338</v>
      </c>
      <c r="J54" s="100">
        <v>36</v>
      </c>
      <c r="K54" s="100">
        <v>12052.800000000001</v>
      </c>
      <c r="L54" s="100">
        <v>32</v>
      </c>
      <c r="M54" s="100">
        <v>10713.6</v>
      </c>
      <c r="N54" s="100">
        <v>32</v>
      </c>
      <c r="O54" s="100">
        <v>10713.6</v>
      </c>
      <c r="P54" s="100">
        <v>34</v>
      </c>
      <c r="Q54" s="100">
        <v>11383.2</v>
      </c>
      <c r="R54" s="100">
        <v>23</v>
      </c>
      <c r="S54" s="100">
        <v>7700.4000000000005</v>
      </c>
      <c r="T54" s="100">
        <v>6.6336772958992567</v>
      </c>
      <c r="U54" s="100">
        <v>2220.9551586670714</v>
      </c>
      <c r="V54" s="100">
        <v>36</v>
      </c>
      <c r="W54" s="100">
        <v>12052.800000000001</v>
      </c>
      <c r="X54" s="100">
        <v>11.932263727658315</v>
      </c>
      <c r="Y54" s="100">
        <v>3994.9218960200037</v>
      </c>
      <c r="Z54" s="100">
        <v>24.151099817553515</v>
      </c>
      <c r="AA54" s="100">
        <v>8085.7882189169168</v>
      </c>
      <c r="AB54" s="100">
        <v>23</v>
      </c>
      <c r="AC54" s="100">
        <v>7700.4000000000005</v>
      </c>
      <c r="AD54" s="100">
        <v>7.1785825050864247</v>
      </c>
      <c r="AE54" s="100">
        <v>2403.389422702935</v>
      </c>
      <c r="AF54" s="100">
        <v>30</v>
      </c>
      <c r="AG54" s="100">
        <v>10044</v>
      </c>
      <c r="AH54" s="100">
        <v>29</v>
      </c>
      <c r="AI54" s="100">
        <v>9709.2000000000007</v>
      </c>
      <c r="AJ54" s="100">
        <v>17</v>
      </c>
      <c r="AK54" s="100">
        <v>5691.6</v>
      </c>
      <c r="AL54" s="100">
        <v>2.2300130477658398</v>
      </c>
      <c r="AM54" s="100">
        <v>746.60836839200317</v>
      </c>
      <c r="AN54" s="100">
        <v>24.196995158376144</v>
      </c>
      <c r="AO54" s="100">
        <v>8101.1539790243332</v>
      </c>
      <c r="AP54" s="100">
        <v>18.675855807623623</v>
      </c>
      <c r="AQ54" s="100">
        <v>6252.6765243923892</v>
      </c>
      <c r="AR54" s="100">
        <v>24</v>
      </c>
      <c r="AS54" s="100">
        <v>8035.2000000000007</v>
      </c>
      <c r="AT54" s="100">
        <v>12.565452412513611</v>
      </c>
      <c r="AU54" s="100">
        <v>4206.9134677095572</v>
      </c>
      <c r="AV54" s="100">
        <v>19.2952831960108</v>
      </c>
      <c r="AW54" s="100">
        <v>6460.0608140244158</v>
      </c>
      <c r="AX54" s="100">
        <v>23</v>
      </c>
      <c r="AY54" s="100">
        <v>7700.4000000000005</v>
      </c>
      <c r="AZ54" s="100">
        <v>32</v>
      </c>
      <c r="BA54" s="100">
        <v>10713.6</v>
      </c>
      <c r="BB54" s="100">
        <v>20.570849890450237</v>
      </c>
      <c r="BC54" s="100">
        <v>6887.1205433227396</v>
      </c>
      <c r="BD54" s="100">
        <v>24.764887526400233</v>
      </c>
      <c r="BE54" s="100">
        <v>8291.284343838799</v>
      </c>
      <c r="BF54" s="100">
        <v>15.146936202886199</v>
      </c>
      <c r="BG54" s="100">
        <v>5071.1942407262995</v>
      </c>
      <c r="BH54" s="100">
        <v>13.705218360465397</v>
      </c>
      <c r="BI54" s="100">
        <v>4588.5071070838148</v>
      </c>
      <c r="BJ54" s="100">
        <v>23.387859094198031</v>
      </c>
      <c r="BK54" s="100">
        <v>7830.2552247375015</v>
      </c>
      <c r="BL54" s="100">
        <v>25.347901478064852</v>
      </c>
      <c r="BM54" s="100">
        <v>8486.4774148561119</v>
      </c>
      <c r="BN54" s="100">
        <v>1.9081156583751264</v>
      </c>
      <c r="BO54" s="100">
        <v>638.83712242399235</v>
      </c>
      <c r="BP54" s="100">
        <v>21.892994445332384</v>
      </c>
      <c r="BQ54" s="100">
        <v>7329.7745402972823</v>
      </c>
      <c r="BR54" s="100">
        <v>28.260021398286085</v>
      </c>
      <c r="BS54" s="100">
        <v>9461.4551641461821</v>
      </c>
      <c r="BT54" s="100">
        <v>2.5456019546985225</v>
      </c>
      <c r="BU54" s="100">
        <v>852.26753443306529</v>
      </c>
      <c r="BV54" s="100">
        <v>19</v>
      </c>
      <c r="BW54" s="100">
        <v>6361.2</v>
      </c>
      <c r="BX54" s="100">
        <v>29</v>
      </c>
      <c r="BY54" s="100">
        <v>9709.2000000000007</v>
      </c>
      <c r="BZ54" s="100">
        <v>7.7266088022032253</v>
      </c>
      <c r="CA54" s="100">
        <v>2586.8686269776399</v>
      </c>
      <c r="CB54" s="100">
        <v>21</v>
      </c>
      <c r="CC54" s="100">
        <v>7030.8</v>
      </c>
      <c r="CD54" s="100">
        <v>31</v>
      </c>
      <c r="CE54" s="100">
        <v>10378.800000000001</v>
      </c>
      <c r="CF54" s="100">
        <v>23.661744224124181</v>
      </c>
      <c r="CG54" s="100">
        <v>7921.9519662367757</v>
      </c>
      <c r="CH54" s="100">
        <v>20</v>
      </c>
      <c r="CI54" s="100">
        <v>6696</v>
      </c>
      <c r="CJ54" s="100">
        <v>15.269340367886169</v>
      </c>
      <c r="CK54" s="100">
        <v>5112.1751551682901</v>
      </c>
      <c r="CL54" s="100">
        <v>0.93484630219136555</v>
      </c>
      <c r="CM54" s="100">
        <v>312.9865419736692</v>
      </c>
      <c r="CN54" s="100">
        <v>19</v>
      </c>
      <c r="CO54" s="100">
        <v>6361.2</v>
      </c>
      <c r="CP54" s="100">
        <v>10.513929542885371</v>
      </c>
      <c r="CQ54" s="100">
        <v>3520.0636109580223</v>
      </c>
      <c r="CR54" s="100">
        <v>18.139980685342369</v>
      </c>
      <c r="CS54" s="100">
        <v>6073.2655334526253</v>
      </c>
      <c r="CT54" s="100">
        <v>10.663571678822116</v>
      </c>
      <c r="CU54" s="100">
        <v>3570.1637980696446</v>
      </c>
    </row>
    <row r="55" spans="2:99">
      <c r="C55" s="99" t="s">
        <v>221</v>
      </c>
      <c r="D55" s="100">
        <v>0</v>
      </c>
      <c r="E55" s="100">
        <v>0</v>
      </c>
      <c r="F55" s="100">
        <v>1.0314557091633465</v>
      </c>
      <c r="G55" s="100">
        <v>684.47400860079676</v>
      </c>
      <c r="H55" s="100">
        <v>2.4270520070897352</v>
      </c>
      <c r="I55" s="100">
        <v>1610.5917119047483</v>
      </c>
      <c r="J55" s="100">
        <v>32</v>
      </c>
      <c r="K55" s="100">
        <v>21235.200000000001</v>
      </c>
      <c r="L55" s="100">
        <v>31</v>
      </c>
      <c r="M55" s="100">
        <v>20571.600000000002</v>
      </c>
      <c r="N55" s="100">
        <v>34</v>
      </c>
      <c r="O55" s="100">
        <v>22562.400000000001</v>
      </c>
      <c r="P55" s="100">
        <v>31</v>
      </c>
      <c r="Q55" s="100">
        <v>20571.600000000002</v>
      </c>
      <c r="R55" s="100">
        <v>23</v>
      </c>
      <c r="S55" s="100">
        <v>15262.800000000001</v>
      </c>
      <c r="T55" s="100">
        <v>5.8966020407993396</v>
      </c>
      <c r="U55" s="100">
        <v>3912.9851142744419</v>
      </c>
      <c r="V55" s="100">
        <v>33</v>
      </c>
      <c r="W55" s="100">
        <v>21898.799999999999</v>
      </c>
      <c r="X55" s="100">
        <v>12.528876914041231</v>
      </c>
      <c r="Y55" s="100">
        <v>8314.1627201577612</v>
      </c>
      <c r="Z55" s="100">
        <v>24.151099817553515</v>
      </c>
      <c r="AA55" s="100">
        <v>16026.669838928514</v>
      </c>
      <c r="AB55" s="100">
        <v>24</v>
      </c>
      <c r="AC55" s="100">
        <v>15926.400000000001</v>
      </c>
      <c r="AD55" s="100">
        <v>7.4349604516966545</v>
      </c>
      <c r="AE55" s="100">
        <v>4933.8397557459002</v>
      </c>
      <c r="AF55" s="100">
        <v>29</v>
      </c>
      <c r="AG55" s="100">
        <v>19244.400000000001</v>
      </c>
      <c r="AH55" s="100">
        <v>30</v>
      </c>
      <c r="AI55" s="100">
        <v>19908</v>
      </c>
      <c r="AJ55" s="100">
        <v>19</v>
      </c>
      <c r="AK55" s="100">
        <v>12608.4</v>
      </c>
      <c r="AL55" s="100">
        <v>2.0584735825530829</v>
      </c>
      <c r="AM55" s="100">
        <v>1366.0030693822259</v>
      </c>
      <c r="AN55" s="100">
        <v>23.416446927460782</v>
      </c>
      <c r="AO55" s="100">
        <v>15539.154181062975</v>
      </c>
      <c r="AP55" s="100">
        <v>17.119534490321655</v>
      </c>
      <c r="AQ55" s="100">
        <v>11360.52308777745</v>
      </c>
      <c r="AR55" s="100">
        <v>23</v>
      </c>
      <c r="AS55" s="100">
        <v>15262.800000000001</v>
      </c>
      <c r="AT55" s="100">
        <v>13.911750885282927</v>
      </c>
      <c r="AU55" s="100">
        <v>9231.8378874737518</v>
      </c>
      <c r="AV55" s="100">
        <v>19.2952831960108</v>
      </c>
      <c r="AW55" s="100">
        <v>12804.349928872767</v>
      </c>
      <c r="AX55" s="100">
        <v>21</v>
      </c>
      <c r="AY55" s="100">
        <v>13935.6</v>
      </c>
      <c r="AZ55" s="100">
        <v>30</v>
      </c>
      <c r="BA55" s="100">
        <v>19908</v>
      </c>
      <c r="BB55" s="100">
        <v>20.570849890450237</v>
      </c>
      <c r="BC55" s="100">
        <v>13650.815987302778</v>
      </c>
      <c r="BD55" s="100">
        <v>23.880427257600225</v>
      </c>
      <c r="BE55" s="100">
        <v>15847.051528143509</v>
      </c>
      <c r="BF55" s="100">
        <v>13.552521865740284</v>
      </c>
      <c r="BG55" s="100">
        <v>8993.4535101052516</v>
      </c>
      <c r="BH55" s="100">
        <v>12.943817340439542</v>
      </c>
      <c r="BI55" s="100">
        <v>8589.5171871156799</v>
      </c>
      <c r="BJ55" s="100">
        <v>20.581316002894269</v>
      </c>
      <c r="BK55" s="100">
        <v>13657.761299520638</v>
      </c>
      <c r="BL55" s="100">
        <v>28.063748065000375</v>
      </c>
      <c r="BM55" s="100">
        <v>18623.10321593425</v>
      </c>
      <c r="BN55" s="100">
        <v>1.817253007976311</v>
      </c>
      <c r="BO55" s="100">
        <v>1205.92909609308</v>
      </c>
      <c r="BP55" s="100">
        <v>22.556418519433365</v>
      </c>
      <c r="BQ55" s="100">
        <v>14968.439329495981</v>
      </c>
      <c r="BR55" s="100">
        <v>25.434019258457479</v>
      </c>
      <c r="BS55" s="100">
        <v>16878.015179912385</v>
      </c>
      <c r="BT55" s="100">
        <v>2.4116229044512321</v>
      </c>
      <c r="BU55" s="100">
        <v>1600.3529593938376</v>
      </c>
      <c r="BV55" s="100">
        <v>18</v>
      </c>
      <c r="BW55" s="100">
        <v>11944.800000000001</v>
      </c>
      <c r="BX55" s="100">
        <v>26</v>
      </c>
      <c r="BY55" s="100">
        <v>17253.600000000002</v>
      </c>
      <c r="BZ55" s="100">
        <v>8.0625483153424948</v>
      </c>
      <c r="CA55" s="100">
        <v>5350.3070620612798</v>
      </c>
      <c r="CB55" s="100">
        <v>21</v>
      </c>
      <c r="CC55" s="100">
        <v>13935.6</v>
      </c>
      <c r="CD55" s="100">
        <v>32</v>
      </c>
      <c r="CE55" s="100">
        <v>21235.200000000001</v>
      </c>
      <c r="CF55" s="100">
        <v>21.909022429744613</v>
      </c>
      <c r="CG55" s="100">
        <v>14538.827284378525</v>
      </c>
      <c r="CH55" s="100">
        <v>20</v>
      </c>
      <c r="CI55" s="100">
        <v>13272</v>
      </c>
      <c r="CJ55" s="100">
        <v>14.465690874839529</v>
      </c>
      <c r="CK55" s="100">
        <v>9599.4324645435117</v>
      </c>
      <c r="CL55" s="100">
        <v>0.90368475878498666</v>
      </c>
      <c r="CM55" s="100">
        <v>599.6852059297172</v>
      </c>
      <c r="CN55" s="100">
        <v>20</v>
      </c>
      <c r="CO55" s="100">
        <v>13272</v>
      </c>
      <c r="CP55" s="100">
        <v>9.7629345755364145</v>
      </c>
      <c r="CQ55" s="100">
        <v>6478.6833843259647</v>
      </c>
      <c r="CR55" s="100">
        <v>15.548554873150604</v>
      </c>
      <c r="CS55" s="100">
        <v>10318.021013822741</v>
      </c>
      <c r="CT55" s="100">
        <v>11.019024068116186</v>
      </c>
      <c r="CU55" s="100">
        <v>7312.2243716019011</v>
      </c>
    </row>
    <row r="56" spans="2:99">
      <c r="C56" s="99" t="s">
        <v>222</v>
      </c>
      <c r="D56" s="100">
        <v>18</v>
      </c>
      <c r="E56" s="100">
        <v>20714.399999999998</v>
      </c>
      <c r="F56" s="100">
        <v>29</v>
      </c>
      <c r="G56" s="100">
        <v>33373.199999999997</v>
      </c>
      <c r="H56" s="100">
        <v>26</v>
      </c>
      <c r="I56" s="100">
        <v>29920.799999999999</v>
      </c>
      <c r="J56" s="100">
        <v>18.647490700190342</v>
      </c>
      <c r="K56" s="100">
        <v>21459.532297779046</v>
      </c>
      <c r="L56" s="100">
        <v>3.3526584000000015</v>
      </c>
      <c r="M56" s="100">
        <v>3858.2392867200015</v>
      </c>
      <c r="N56" s="100">
        <v>10.096044613238925</v>
      </c>
      <c r="O56" s="100">
        <v>11618.528140915356</v>
      </c>
      <c r="P56" s="100">
        <v>3.2131473853211014</v>
      </c>
      <c r="Q56" s="100">
        <v>3697.6900110275233</v>
      </c>
      <c r="R56" s="100">
        <v>4.4274884457979606</v>
      </c>
      <c r="S56" s="100">
        <v>5095.1537034242929</v>
      </c>
      <c r="T56" s="100">
        <v>2.5588644794148836</v>
      </c>
      <c r="U56" s="100">
        <v>2944.741242910648</v>
      </c>
      <c r="V56" s="100">
        <v>6.623874903062581</v>
      </c>
      <c r="W56" s="100">
        <v>7622.755238444418</v>
      </c>
      <c r="X56" s="100">
        <v>1.5285859585652866</v>
      </c>
      <c r="Y56" s="100">
        <v>1759.0967211169318</v>
      </c>
      <c r="Z56" s="100">
        <v>10.19080194328475</v>
      </c>
      <c r="AA56" s="100">
        <v>11727.57487633209</v>
      </c>
      <c r="AB56" s="100">
        <v>1.6367036129889818</v>
      </c>
      <c r="AC56" s="100">
        <v>1883.5185178277202</v>
      </c>
      <c r="AD56" s="100">
        <v>9.0100459158634081</v>
      </c>
      <c r="AE56" s="100">
        <v>10368.76083997561</v>
      </c>
      <c r="AF56" s="100">
        <v>3.1107990459418073</v>
      </c>
      <c r="AG56" s="100">
        <v>3579.9075420698318</v>
      </c>
      <c r="AH56" s="100">
        <v>5.5721895017868555</v>
      </c>
      <c r="AI56" s="100">
        <v>6412.475678656313</v>
      </c>
      <c r="AJ56" s="100">
        <v>3.545016289981298</v>
      </c>
      <c r="AK56" s="100">
        <v>4079.6047465104775</v>
      </c>
      <c r="AL56" s="100">
        <v>4.0009567104532842</v>
      </c>
      <c r="AM56" s="100">
        <v>4604.3009823896391</v>
      </c>
      <c r="AN56" s="100">
        <v>8.4807541806418332</v>
      </c>
      <c r="AO56" s="100">
        <v>9759.6519110826212</v>
      </c>
      <c r="AP56" s="100">
        <v>2.2736842105263158</v>
      </c>
      <c r="AQ56" s="100">
        <v>2616.5557894736839</v>
      </c>
      <c r="AR56" s="100">
        <v>1.5226897735756422</v>
      </c>
      <c r="AS56" s="100">
        <v>1752.311391430849</v>
      </c>
      <c r="AT56" s="100">
        <v>8.5373633941176479</v>
      </c>
      <c r="AU56" s="100">
        <v>9824.797793950589</v>
      </c>
      <c r="AV56" s="100">
        <v>1.4199903733794432</v>
      </c>
      <c r="AW56" s="100">
        <v>1634.1249216850631</v>
      </c>
      <c r="AX56" s="100">
        <v>4.4199273652428479</v>
      </c>
      <c r="AY56" s="100">
        <v>5086.4524119214693</v>
      </c>
      <c r="AZ56" s="100">
        <v>9.1392306809775867</v>
      </c>
      <c r="BA56" s="100">
        <v>10517.426667669006</v>
      </c>
      <c r="BB56" s="100">
        <v>4.5748682280680262</v>
      </c>
      <c r="BC56" s="100">
        <v>5264.7583568606842</v>
      </c>
      <c r="BD56" s="100">
        <v>4.2564738114778198</v>
      </c>
      <c r="BE56" s="100">
        <v>4898.3500622486745</v>
      </c>
      <c r="BF56" s="100">
        <v>2.7815198826653598</v>
      </c>
      <c r="BG56" s="100">
        <v>3200.973080971296</v>
      </c>
      <c r="BH56" s="100">
        <v>3.9192887014693309</v>
      </c>
      <c r="BI56" s="100">
        <v>4510.317437650906</v>
      </c>
      <c r="BJ56" s="100">
        <v>3.054165116587678</v>
      </c>
      <c r="BK56" s="100">
        <v>3514.7332161690997</v>
      </c>
      <c r="BL56" s="100">
        <v>2.2048744186437417</v>
      </c>
      <c r="BM56" s="100">
        <v>2537.3694809752178</v>
      </c>
      <c r="BN56" s="100">
        <v>7.8549033361332272</v>
      </c>
      <c r="BO56" s="100">
        <v>9039.4227592221177</v>
      </c>
      <c r="BP56" s="100">
        <v>7.1454398560596353</v>
      </c>
      <c r="BQ56" s="100">
        <v>8222.9721863534287</v>
      </c>
      <c r="BR56" s="100">
        <v>5.4241879389261127</v>
      </c>
      <c r="BS56" s="100">
        <v>6242.1554801161701</v>
      </c>
      <c r="BT56" s="100">
        <v>2.7973353820593343</v>
      </c>
      <c r="BU56" s="100">
        <v>3219.173557673882</v>
      </c>
      <c r="BV56" s="100">
        <v>1.0503520810629319</v>
      </c>
      <c r="BW56" s="100">
        <v>1208.745174887222</v>
      </c>
      <c r="BX56" s="100">
        <v>3.8760971620553364</v>
      </c>
      <c r="BY56" s="100">
        <v>4460.6126140932811</v>
      </c>
      <c r="BZ56" s="100">
        <v>6.2259405711637896</v>
      </c>
      <c r="CA56" s="100">
        <v>7164.8124092952885</v>
      </c>
      <c r="CB56" s="100">
        <v>3.1330939332267254</v>
      </c>
      <c r="CC56" s="100">
        <v>3605.5644983573152</v>
      </c>
      <c r="CD56" s="100">
        <v>5.2821628517835011</v>
      </c>
      <c r="CE56" s="100">
        <v>6078.7130098324524</v>
      </c>
      <c r="CF56" s="100">
        <v>5.5902370151664256</v>
      </c>
      <c r="CG56" s="100">
        <v>6433.2447570535223</v>
      </c>
      <c r="CH56" s="100">
        <v>0.73558980568612486</v>
      </c>
      <c r="CI56" s="100">
        <v>846.51674838359247</v>
      </c>
      <c r="CJ56" s="100">
        <v>6.6703175333812537</v>
      </c>
      <c r="CK56" s="100">
        <v>7676.2014174151464</v>
      </c>
      <c r="CL56" s="100">
        <v>0</v>
      </c>
      <c r="CM56" s="100">
        <v>0</v>
      </c>
      <c r="CN56" s="100">
        <v>3.954668438995133</v>
      </c>
      <c r="CO56" s="100">
        <v>4551.0324395955986</v>
      </c>
      <c r="CP56" s="100">
        <v>4.5710128539853718</v>
      </c>
      <c r="CQ56" s="100">
        <v>5260.3215923663656</v>
      </c>
      <c r="CR56" s="100">
        <v>4.8699807702308755</v>
      </c>
      <c r="CS56" s="100">
        <v>5604.3738703816916</v>
      </c>
      <c r="CT56" s="100">
        <v>0.82506624845180832</v>
      </c>
      <c r="CU56" s="100">
        <v>949.48623871834093</v>
      </c>
    </row>
    <row r="57" spans="2:99">
      <c r="C57" s="99" t="s">
        <v>223</v>
      </c>
      <c r="D57" s="100">
        <v>0</v>
      </c>
      <c r="E57" s="100">
        <v>0</v>
      </c>
      <c r="F57" s="100">
        <v>0.8536185179282868</v>
      </c>
      <c r="G57" s="100">
        <v>1204.6264525003983</v>
      </c>
      <c r="H57" s="100">
        <v>2.2328878465225563</v>
      </c>
      <c r="I57" s="100">
        <v>3151.0513290126314</v>
      </c>
      <c r="J57" s="100">
        <v>31</v>
      </c>
      <c r="K57" s="100">
        <v>43747.200000000004</v>
      </c>
      <c r="L57" s="100">
        <v>31</v>
      </c>
      <c r="M57" s="100">
        <v>43747.200000000004</v>
      </c>
      <c r="N57" s="100">
        <v>33</v>
      </c>
      <c r="O57" s="100">
        <v>46569.599999999999</v>
      </c>
      <c r="P57" s="100">
        <v>31</v>
      </c>
      <c r="Q57" s="100">
        <v>43747.200000000004</v>
      </c>
      <c r="R57" s="100">
        <v>24</v>
      </c>
      <c r="S57" s="100">
        <v>33868.800000000003</v>
      </c>
      <c r="T57" s="100">
        <v>6.2651396683492981</v>
      </c>
      <c r="U57" s="100">
        <v>8841.3650999745296</v>
      </c>
      <c r="V57" s="100">
        <v>33</v>
      </c>
      <c r="W57" s="100">
        <v>46569.599999999999</v>
      </c>
      <c r="X57" s="100">
        <v>11.932263727658315</v>
      </c>
      <c r="Y57" s="100">
        <v>16838.810572471415</v>
      </c>
      <c r="Z57" s="100">
        <v>22.687396798307848</v>
      </c>
      <c r="AA57" s="100">
        <v>32016.454361772037</v>
      </c>
      <c r="AB57" s="100">
        <v>22</v>
      </c>
      <c r="AC57" s="100">
        <v>31046.400000000001</v>
      </c>
      <c r="AD57" s="100">
        <v>6.1530707186455071</v>
      </c>
      <c r="AE57" s="100">
        <v>8683.2133981525403</v>
      </c>
      <c r="AF57" s="100">
        <v>28</v>
      </c>
      <c r="AG57" s="100">
        <v>39513.599999999999</v>
      </c>
      <c r="AH57" s="100">
        <v>28</v>
      </c>
      <c r="AI57" s="100">
        <v>39513.599999999999</v>
      </c>
      <c r="AJ57" s="100">
        <v>17</v>
      </c>
      <c r="AK57" s="100">
        <v>23990.400000000001</v>
      </c>
      <c r="AL57" s="100">
        <v>1.9727038499467044</v>
      </c>
      <c r="AM57" s="100">
        <v>2783.8796730447893</v>
      </c>
      <c r="AN57" s="100">
        <v>19.513705772883984</v>
      </c>
      <c r="AO57" s="100">
        <v>27537.741586693879</v>
      </c>
      <c r="AP57" s="100">
        <v>15.563213173019685</v>
      </c>
      <c r="AQ57" s="100">
        <v>21962.80642976538</v>
      </c>
      <c r="AR57" s="100">
        <v>19</v>
      </c>
      <c r="AS57" s="100">
        <v>26812.799999999999</v>
      </c>
      <c r="AT57" s="100">
        <v>12.11668625492384</v>
      </c>
      <c r="AU57" s="100">
        <v>17099.067642948525</v>
      </c>
      <c r="AV57" s="100">
        <v>17.068904365701862</v>
      </c>
      <c r="AW57" s="100">
        <v>24087.637840878469</v>
      </c>
      <c r="AX57" s="100">
        <v>21</v>
      </c>
      <c r="AY57" s="100">
        <v>29635.200000000001</v>
      </c>
      <c r="AZ57" s="100">
        <v>27</v>
      </c>
      <c r="BA57" s="100">
        <v>38102.400000000001</v>
      </c>
      <c r="BB57" s="100">
        <v>18.988476821954066</v>
      </c>
      <c r="BC57" s="100">
        <v>26796.538491141579</v>
      </c>
      <c r="BD57" s="100">
        <v>18.573665644800176</v>
      </c>
      <c r="BE57" s="100">
        <v>26211.15695794201</v>
      </c>
      <c r="BF57" s="100">
        <v>13.552521865740284</v>
      </c>
      <c r="BG57" s="100">
        <v>19125.318856932689</v>
      </c>
      <c r="BH57" s="100">
        <v>13.705218360465397</v>
      </c>
      <c r="BI57" s="100">
        <v>19340.804150288768</v>
      </c>
      <c r="BJ57" s="100">
        <v>19.645801639126343</v>
      </c>
      <c r="BK57" s="100">
        <v>27724.155273135097</v>
      </c>
      <c r="BL57" s="100">
        <v>24.442619282419681</v>
      </c>
      <c r="BM57" s="100">
        <v>34493.424331350652</v>
      </c>
      <c r="BN57" s="100">
        <v>1.9081156583751264</v>
      </c>
      <c r="BO57" s="100">
        <v>2692.7328170989786</v>
      </c>
      <c r="BP57" s="100">
        <v>19.902722223029439</v>
      </c>
      <c r="BQ57" s="100">
        <v>28086.721601139147</v>
      </c>
      <c r="BR57" s="100">
        <v>27.318020685009884</v>
      </c>
      <c r="BS57" s="100">
        <v>38551.190790685949</v>
      </c>
      <c r="BT57" s="100">
        <v>2.1436648039566504</v>
      </c>
      <c r="BU57" s="100">
        <v>3025.1397713436249</v>
      </c>
      <c r="BV57" s="100">
        <v>16</v>
      </c>
      <c r="BW57" s="100">
        <v>22579.200000000001</v>
      </c>
      <c r="BX57" s="100">
        <v>27</v>
      </c>
      <c r="BY57" s="100">
        <v>38102.400000000001</v>
      </c>
      <c r="BZ57" s="100">
        <v>8.0625483153424948</v>
      </c>
      <c r="CA57" s="100">
        <v>11377.86818261133</v>
      </c>
      <c r="CB57" s="100">
        <v>18</v>
      </c>
      <c r="CC57" s="100">
        <v>25401.600000000002</v>
      </c>
      <c r="CD57" s="100">
        <v>26</v>
      </c>
      <c r="CE57" s="100">
        <v>36691.200000000004</v>
      </c>
      <c r="CF57" s="100">
        <v>21.909022429744613</v>
      </c>
      <c r="CG57" s="100">
        <v>30918.012452855601</v>
      </c>
      <c r="CH57" s="100">
        <v>17</v>
      </c>
      <c r="CI57" s="100">
        <v>23990.400000000001</v>
      </c>
      <c r="CJ57" s="100">
        <v>15.269340367886169</v>
      </c>
      <c r="CK57" s="100">
        <v>21548.093127160962</v>
      </c>
      <c r="CL57" s="100">
        <v>0.90368475878498666</v>
      </c>
      <c r="CM57" s="100">
        <v>1275.2799315973732</v>
      </c>
      <c r="CN57" s="100">
        <v>18</v>
      </c>
      <c r="CO57" s="100">
        <v>25401.600000000002</v>
      </c>
      <c r="CP57" s="100">
        <v>10.138432059210892</v>
      </c>
      <c r="CQ57" s="100">
        <v>14307.355321958412</v>
      </c>
      <c r="CR57" s="100">
        <v>14.684746269086681</v>
      </c>
      <c r="CS57" s="100">
        <v>20723.113934935125</v>
      </c>
      <c r="CT57" s="100">
        <v>9.9526669002339752</v>
      </c>
      <c r="CU57" s="100">
        <v>14045.203529610186</v>
      </c>
    </row>
    <row r="58" spans="2:99">
      <c r="C58" s="99" t="s">
        <v>224</v>
      </c>
      <c r="D58" s="100">
        <v>16</v>
      </c>
      <c r="E58" s="100">
        <v>18835.2</v>
      </c>
      <c r="F58" s="100">
        <v>26</v>
      </c>
      <c r="G58" s="100">
        <v>30607.200000000001</v>
      </c>
      <c r="H58" s="100">
        <v>26</v>
      </c>
      <c r="I58" s="100">
        <v>30607.200000000001</v>
      </c>
      <c r="J58" s="100">
        <v>16.387188797136968</v>
      </c>
      <c r="K58" s="100">
        <v>19290.998651989641</v>
      </c>
      <c r="L58" s="100">
        <v>3.7118718000000013</v>
      </c>
      <c r="M58" s="100">
        <v>4369.6154829600018</v>
      </c>
      <c r="N58" s="100">
        <v>10.096044613238925</v>
      </c>
      <c r="O58" s="100">
        <v>11885.063718704863</v>
      </c>
      <c r="P58" s="100">
        <v>3.5344621238532117</v>
      </c>
      <c r="Q58" s="100">
        <v>4160.7688122000009</v>
      </c>
      <c r="R58" s="100">
        <v>4.4274884457979606</v>
      </c>
      <c r="S58" s="100">
        <v>5212.0393983933591</v>
      </c>
      <c r="T58" s="100">
        <v>2.5588644794148836</v>
      </c>
      <c r="U58" s="100">
        <v>3012.2952651672013</v>
      </c>
      <c r="V58" s="100">
        <v>7.080693861894483</v>
      </c>
      <c r="W58" s="100">
        <v>8335.3928142221848</v>
      </c>
      <c r="X58" s="100">
        <v>1.4521566606370222</v>
      </c>
      <c r="Y58" s="100">
        <v>1709.4788209019025</v>
      </c>
      <c r="Z58" s="100">
        <v>10.893615870407835</v>
      </c>
      <c r="AA58" s="100">
        <v>12823.964602644104</v>
      </c>
      <c r="AB58" s="100">
        <v>1.4808270784186026</v>
      </c>
      <c r="AC58" s="100">
        <v>1743.229636714379</v>
      </c>
      <c r="AD58" s="100">
        <v>8.3426351072809322</v>
      </c>
      <c r="AE58" s="100">
        <v>9820.9500482911135</v>
      </c>
      <c r="AF58" s="100">
        <v>2.8962611807044412</v>
      </c>
      <c r="AG58" s="100">
        <v>3409.4786619252682</v>
      </c>
      <c r="AH58" s="100">
        <v>5.1879005706291412</v>
      </c>
      <c r="AI58" s="100">
        <v>6107.1965517446251</v>
      </c>
      <c r="AJ58" s="100">
        <v>3.1718566805095829</v>
      </c>
      <c r="AK58" s="100">
        <v>3733.9096842958811</v>
      </c>
      <c r="AL58" s="100">
        <v>3.8527731285846443</v>
      </c>
      <c r="AM58" s="100">
        <v>4535.4845269698435</v>
      </c>
      <c r="AN58" s="100">
        <v>9.0656337793067898</v>
      </c>
      <c r="AO58" s="100">
        <v>10672.064084999953</v>
      </c>
      <c r="AP58" s="100">
        <v>2.7789473684210528</v>
      </c>
      <c r="AQ58" s="100">
        <v>3271.3768421052637</v>
      </c>
      <c r="AR58" s="100">
        <v>1.5226897735756422</v>
      </c>
      <c r="AS58" s="100">
        <v>1792.510401453246</v>
      </c>
      <c r="AT58" s="100">
        <v>8.242971552941178</v>
      </c>
      <c r="AU58" s="100">
        <v>9703.6261121223542</v>
      </c>
      <c r="AV58" s="100">
        <v>1.4199903733794432</v>
      </c>
      <c r="AW58" s="100">
        <v>1671.6126675422806</v>
      </c>
      <c r="AX58" s="100">
        <v>4.6525551213082608</v>
      </c>
      <c r="AY58" s="100">
        <v>5476.9878888040848</v>
      </c>
      <c r="AZ58" s="100">
        <v>9.4777207061989799</v>
      </c>
      <c r="BA58" s="100">
        <v>11157.172815337439</v>
      </c>
      <c r="BB58" s="100">
        <v>4.2088787698225838</v>
      </c>
      <c r="BC58" s="100">
        <v>4954.6920878351457</v>
      </c>
      <c r="BD58" s="100">
        <v>3.9290527490564497</v>
      </c>
      <c r="BE58" s="100">
        <v>4625.2808961892524</v>
      </c>
      <c r="BF58" s="100">
        <v>2.7815198826653598</v>
      </c>
      <c r="BG58" s="100">
        <v>3274.4052058736615</v>
      </c>
      <c r="BH58" s="100">
        <v>3.9192887014693309</v>
      </c>
      <c r="BI58" s="100">
        <v>4613.7866593696963</v>
      </c>
      <c r="BJ58" s="100">
        <v>3.054165116587678</v>
      </c>
      <c r="BK58" s="100">
        <v>3595.3631752470146</v>
      </c>
      <c r="BL58" s="100">
        <v>2.459283005410327</v>
      </c>
      <c r="BM58" s="100">
        <v>2895.0679539690368</v>
      </c>
      <c r="BN58" s="100">
        <v>8.2119443968665546</v>
      </c>
      <c r="BO58" s="100">
        <v>9667.1009439913087</v>
      </c>
      <c r="BP58" s="100">
        <v>7.638228811649955</v>
      </c>
      <c r="BQ58" s="100">
        <v>8991.7229570743275</v>
      </c>
      <c r="BR58" s="100">
        <v>5.2304669411073226</v>
      </c>
      <c r="BS58" s="100">
        <v>6157.3056830715404</v>
      </c>
      <c r="BT58" s="100">
        <v>2.9721688434380429</v>
      </c>
      <c r="BU58" s="100">
        <v>3498.8371624952642</v>
      </c>
      <c r="BV58" s="100">
        <v>1.0503520810629319</v>
      </c>
      <c r="BW58" s="100">
        <v>1236.4744698272834</v>
      </c>
      <c r="BX58" s="100">
        <v>3.73766512055336</v>
      </c>
      <c r="BY58" s="100">
        <v>4399.9793799154158</v>
      </c>
      <c r="BZ58" s="100">
        <v>5.9429432724745261</v>
      </c>
      <c r="CA58" s="100">
        <v>6996.0328203570125</v>
      </c>
      <c r="CB58" s="100">
        <v>3.3071547072948762</v>
      </c>
      <c r="CC58" s="100">
        <v>3893.1825214275282</v>
      </c>
      <c r="CD58" s="100">
        <v>4.4568249061923293</v>
      </c>
      <c r="CE58" s="100">
        <v>5246.5742795696106</v>
      </c>
      <c r="CF58" s="100">
        <v>5.5902370151664256</v>
      </c>
      <c r="CG58" s="100">
        <v>6580.8270142539168</v>
      </c>
      <c r="CH58" s="100">
        <v>0.77645590600202075</v>
      </c>
      <c r="CI58" s="100">
        <v>914.04389254557884</v>
      </c>
      <c r="CJ58" s="100">
        <v>6.0032857800431287</v>
      </c>
      <c r="CK58" s="100">
        <v>7067.0680202667718</v>
      </c>
      <c r="CL58" s="100">
        <v>0</v>
      </c>
      <c r="CM58" s="100">
        <v>0</v>
      </c>
      <c r="CN58" s="100">
        <v>4.1743722411615289</v>
      </c>
      <c r="CO58" s="100">
        <v>4914.0710022953517</v>
      </c>
      <c r="CP58" s="100">
        <v>4.0812614767726529</v>
      </c>
      <c r="CQ58" s="100">
        <v>4804.4610104567673</v>
      </c>
      <c r="CR58" s="100">
        <v>4.8699807702308755</v>
      </c>
      <c r="CS58" s="100">
        <v>5732.9413627157865</v>
      </c>
      <c r="CT58" s="100">
        <v>0.88196736903469153</v>
      </c>
      <c r="CU58" s="100">
        <v>1038.2519868276388</v>
      </c>
    </row>
    <row r="59" spans="2:99">
      <c r="C59" s="99" t="s">
        <v>225</v>
      </c>
      <c r="D59" s="100">
        <v>0</v>
      </c>
      <c r="E59" s="100">
        <v>0</v>
      </c>
      <c r="F59" s="100">
        <v>1.0670231474103586</v>
      </c>
      <c r="G59" s="100">
        <v>323.94822755378487</v>
      </c>
      <c r="H59" s="100">
        <v>2.815380328224093</v>
      </c>
      <c r="I59" s="100">
        <v>854.74946764883452</v>
      </c>
      <c r="J59" s="100">
        <v>34</v>
      </c>
      <c r="K59" s="100">
        <v>10322.4</v>
      </c>
      <c r="L59" s="100">
        <v>31</v>
      </c>
      <c r="M59" s="100">
        <v>9411.5999999999985</v>
      </c>
      <c r="N59" s="100">
        <v>38</v>
      </c>
      <c r="O59" s="100">
        <v>11536.8</v>
      </c>
      <c r="P59" s="100">
        <v>37</v>
      </c>
      <c r="Q59" s="100">
        <v>11233.199999999999</v>
      </c>
      <c r="R59" s="100">
        <v>22</v>
      </c>
      <c r="S59" s="100">
        <v>6679.1999999999989</v>
      </c>
      <c r="T59" s="100">
        <v>6.2651396683492981</v>
      </c>
      <c r="U59" s="100">
        <v>1902.0964033108467</v>
      </c>
      <c r="V59" s="100">
        <v>33</v>
      </c>
      <c r="W59" s="100">
        <v>10018.799999999999</v>
      </c>
      <c r="X59" s="100">
        <v>11.932263727658315</v>
      </c>
      <c r="Y59" s="100">
        <v>3622.6352677170639</v>
      </c>
      <c r="Z59" s="100">
        <v>25.614802836799182</v>
      </c>
      <c r="AA59" s="100">
        <v>7776.6541412522311</v>
      </c>
      <c r="AB59" s="100">
        <v>23</v>
      </c>
      <c r="AC59" s="100">
        <v>6982.7999999999993</v>
      </c>
      <c r="AD59" s="100">
        <v>7.4349604516966545</v>
      </c>
      <c r="AE59" s="100">
        <v>2257.2539931351039</v>
      </c>
      <c r="AF59" s="100">
        <v>31</v>
      </c>
      <c r="AG59" s="100">
        <v>9411.5999999999985</v>
      </c>
      <c r="AH59" s="100">
        <v>30</v>
      </c>
      <c r="AI59" s="100">
        <v>9107.9999999999982</v>
      </c>
      <c r="AJ59" s="100">
        <v>21</v>
      </c>
      <c r="AK59" s="100">
        <v>6375.5999999999995</v>
      </c>
      <c r="AL59" s="100">
        <v>2.4015525129785966</v>
      </c>
      <c r="AM59" s="100">
        <v>729.11134294030182</v>
      </c>
      <c r="AN59" s="100">
        <v>26.53863985112222</v>
      </c>
      <c r="AO59" s="100">
        <v>8057.1310588007054</v>
      </c>
      <c r="AP59" s="100">
        <v>16.341373831670673</v>
      </c>
      <c r="AQ59" s="100">
        <v>4961.2410952952159</v>
      </c>
      <c r="AR59" s="100">
        <v>23</v>
      </c>
      <c r="AS59" s="100">
        <v>6982.7999999999993</v>
      </c>
      <c r="AT59" s="100">
        <v>13.911750885282927</v>
      </c>
      <c r="AU59" s="100">
        <v>4223.6075687718967</v>
      </c>
      <c r="AV59" s="100">
        <v>20.037409472780446</v>
      </c>
      <c r="AW59" s="100">
        <v>6083.3575159361426</v>
      </c>
      <c r="AX59" s="100">
        <v>23</v>
      </c>
      <c r="AY59" s="100">
        <v>6982.7999999999993</v>
      </c>
      <c r="AZ59" s="100">
        <v>30</v>
      </c>
      <c r="BA59" s="100">
        <v>9107.9999999999982</v>
      </c>
      <c r="BB59" s="100">
        <v>18.197290287705982</v>
      </c>
      <c r="BC59" s="100">
        <v>5524.6973313475355</v>
      </c>
      <c r="BD59" s="100">
        <v>25.649347795200242</v>
      </c>
      <c r="BE59" s="100">
        <v>7787.1419906227929</v>
      </c>
      <c r="BF59" s="100">
        <v>14.349729034313244</v>
      </c>
      <c r="BG59" s="100">
        <v>4356.5777348175006</v>
      </c>
      <c r="BH59" s="100">
        <v>12.943817340439542</v>
      </c>
      <c r="BI59" s="100">
        <v>3929.7429445574448</v>
      </c>
      <c r="BJ59" s="100">
        <v>26.194402185501794</v>
      </c>
      <c r="BK59" s="100">
        <v>7952.6205035183439</v>
      </c>
      <c r="BL59" s="100">
        <v>26.253183673710026</v>
      </c>
      <c r="BM59" s="100">
        <v>7970.4665633383629</v>
      </c>
      <c r="BN59" s="100">
        <v>2.0898409591727574</v>
      </c>
      <c r="BO59" s="100">
        <v>634.47571520484905</v>
      </c>
      <c r="BP59" s="100">
        <v>21.892994445332384</v>
      </c>
      <c r="BQ59" s="100">
        <v>6646.7131136029111</v>
      </c>
      <c r="BR59" s="100">
        <v>26.37601997173368</v>
      </c>
      <c r="BS59" s="100">
        <v>8007.7596634183446</v>
      </c>
      <c r="BT59" s="100">
        <v>2.6795810049458133</v>
      </c>
      <c r="BU59" s="100">
        <v>813.52079310154886</v>
      </c>
      <c r="BV59" s="100">
        <v>20</v>
      </c>
      <c r="BW59" s="100">
        <v>6071.9999999999991</v>
      </c>
      <c r="BX59" s="100">
        <v>26</v>
      </c>
      <c r="BY59" s="100">
        <v>7893.5999999999995</v>
      </c>
      <c r="BZ59" s="100">
        <v>8.0625483153424948</v>
      </c>
      <c r="CA59" s="100">
        <v>2447.789668537981</v>
      </c>
      <c r="CB59" s="100">
        <v>18</v>
      </c>
      <c r="CC59" s="100">
        <v>5464.7999999999993</v>
      </c>
      <c r="CD59" s="100">
        <v>32</v>
      </c>
      <c r="CE59" s="100">
        <v>9715.1999999999989</v>
      </c>
      <c r="CF59" s="100">
        <v>21.909022429744613</v>
      </c>
      <c r="CG59" s="100">
        <v>6651.5792096704636</v>
      </c>
      <c r="CH59" s="100">
        <v>19</v>
      </c>
      <c r="CI59" s="100">
        <v>5768.4</v>
      </c>
      <c r="CJ59" s="100">
        <v>16.072989860932811</v>
      </c>
      <c r="CK59" s="100">
        <v>4879.7597217792008</v>
      </c>
      <c r="CL59" s="100">
        <v>0.99716938900412322</v>
      </c>
      <c r="CM59" s="100">
        <v>302.74062650165178</v>
      </c>
      <c r="CN59" s="100">
        <v>22</v>
      </c>
      <c r="CO59" s="100">
        <v>6679.1999999999989</v>
      </c>
      <c r="CP59" s="100">
        <v>10.889427026559847</v>
      </c>
      <c r="CQ59" s="100">
        <v>3306.0300452635693</v>
      </c>
      <c r="CR59" s="100">
        <v>18.139980685342369</v>
      </c>
      <c r="CS59" s="100">
        <v>5507.2981360699423</v>
      </c>
      <c r="CT59" s="100">
        <v>11.374476457410257</v>
      </c>
      <c r="CU59" s="100">
        <v>3453.2910524697536</v>
      </c>
    </row>
    <row r="60" spans="2:99">
      <c r="C60" s="99" t="s">
        <v>226</v>
      </c>
      <c r="D60" s="100">
        <v>0</v>
      </c>
      <c r="E60" s="100">
        <v>0</v>
      </c>
      <c r="F60" s="100">
        <v>1.0670231474103586</v>
      </c>
      <c r="G60" s="100">
        <v>695.27228285258968</v>
      </c>
      <c r="H60" s="100">
        <v>2.4270520070897352</v>
      </c>
      <c r="I60" s="100">
        <v>1581.4670878196716</v>
      </c>
      <c r="J60" s="100">
        <v>31</v>
      </c>
      <c r="K60" s="100">
        <v>20199.600000000002</v>
      </c>
      <c r="L60" s="100">
        <v>30</v>
      </c>
      <c r="M60" s="100">
        <v>19548</v>
      </c>
      <c r="N60" s="100">
        <v>33</v>
      </c>
      <c r="O60" s="100">
        <v>21502.799999999999</v>
      </c>
      <c r="P60" s="100">
        <v>37</v>
      </c>
      <c r="Q60" s="100">
        <v>24109.200000000001</v>
      </c>
      <c r="R60" s="100">
        <v>22</v>
      </c>
      <c r="S60" s="100">
        <v>14335.2</v>
      </c>
      <c r="T60" s="100">
        <v>7.0022149234492153</v>
      </c>
      <c r="U60" s="100">
        <v>4562.6432441195084</v>
      </c>
      <c r="V60" s="100">
        <v>33</v>
      </c>
      <c r="W60" s="100">
        <v>21502.799999999999</v>
      </c>
      <c r="X60" s="100">
        <v>11.932263727658315</v>
      </c>
      <c r="Y60" s="100">
        <v>7775.0630449421578</v>
      </c>
      <c r="Z60" s="100">
        <v>22.687396798307848</v>
      </c>
      <c r="AA60" s="100">
        <v>14783.107753777394</v>
      </c>
      <c r="AB60" s="100">
        <v>20</v>
      </c>
      <c r="AC60" s="100">
        <v>13032</v>
      </c>
      <c r="AD60" s="100">
        <v>6.409448665255737</v>
      </c>
      <c r="AE60" s="100">
        <v>4176.3967502806381</v>
      </c>
      <c r="AF60" s="100">
        <v>28</v>
      </c>
      <c r="AG60" s="100">
        <v>18244.8</v>
      </c>
      <c r="AH60" s="100">
        <v>28</v>
      </c>
      <c r="AI60" s="100">
        <v>18244.8</v>
      </c>
      <c r="AJ60" s="100">
        <v>18</v>
      </c>
      <c r="AK60" s="100">
        <v>11728.800000000001</v>
      </c>
      <c r="AL60" s="100">
        <v>2.4873222455849753</v>
      </c>
      <c r="AM60" s="100">
        <v>1620.7391752231699</v>
      </c>
      <c r="AN60" s="100">
        <v>22.635898696545421</v>
      </c>
      <c r="AO60" s="100">
        <v>14749.551590668998</v>
      </c>
      <c r="AP60" s="100">
        <v>17.897695148972637</v>
      </c>
      <c r="AQ60" s="100">
        <v>11662.138159070571</v>
      </c>
      <c r="AR60" s="100">
        <v>20</v>
      </c>
      <c r="AS60" s="100">
        <v>13032</v>
      </c>
      <c r="AT60" s="100">
        <v>13.911750885282927</v>
      </c>
      <c r="AU60" s="100">
        <v>9064.8968768503564</v>
      </c>
      <c r="AV60" s="100">
        <v>18.553156919241154</v>
      </c>
      <c r="AW60" s="100">
        <v>12089.237048577535</v>
      </c>
      <c r="AX60" s="100">
        <v>20</v>
      </c>
      <c r="AY60" s="100">
        <v>13032</v>
      </c>
      <c r="AZ60" s="100">
        <v>31</v>
      </c>
      <c r="BA60" s="100">
        <v>20199.600000000002</v>
      </c>
      <c r="BB60" s="100">
        <v>18.197290287705982</v>
      </c>
      <c r="BC60" s="100">
        <v>11857.354351469219</v>
      </c>
      <c r="BD60" s="100">
        <v>23.880427257600225</v>
      </c>
      <c r="BE60" s="100">
        <v>15560.486401052307</v>
      </c>
      <c r="BF60" s="100">
        <v>14.349729034313244</v>
      </c>
      <c r="BG60" s="100">
        <v>9350.2834387585099</v>
      </c>
      <c r="BH60" s="100">
        <v>13.705218360465397</v>
      </c>
      <c r="BI60" s="100">
        <v>8930.3202836792534</v>
      </c>
      <c r="BJ60" s="100">
        <v>25.258887821733872</v>
      </c>
      <c r="BK60" s="100">
        <v>16458.69130464179</v>
      </c>
      <c r="BL60" s="100">
        <v>25.347901478064852</v>
      </c>
      <c r="BM60" s="100">
        <v>16516.692603107058</v>
      </c>
      <c r="BN60" s="100">
        <v>2.0898409591727574</v>
      </c>
      <c r="BO60" s="100">
        <v>1361.7403689969688</v>
      </c>
      <c r="BP60" s="100">
        <v>23.219842593534349</v>
      </c>
      <c r="BQ60" s="100">
        <v>15130.049433946982</v>
      </c>
      <c r="BR60" s="100">
        <v>28.260021398286085</v>
      </c>
      <c r="BS60" s="100">
        <v>18414.229943123213</v>
      </c>
      <c r="BT60" s="100">
        <v>2.5456019546985225</v>
      </c>
      <c r="BU60" s="100">
        <v>1658.7142336815573</v>
      </c>
      <c r="BV60" s="100">
        <v>18</v>
      </c>
      <c r="BW60" s="100">
        <v>11728.800000000001</v>
      </c>
      <c r="BX60" s="100">
        <v>30</v>
      </c>
      <c r="BY60" s="100">
        <v>19548</v>
      </c>
      <c r="BZ60" s="100">
        <v>8.0625483153424948</v>
      </c>
      <c r="CA60" s="100">
        <v>5253.5564822771694</v>
      </c>
      <c r="CB60" s="100">
        <v>21</v>
      </c>
      <c r="CC60" s="100">
        <v>13683.6</v>
      </c>
      <c r="CD60" s="100">
        <v>30</v>
      </c>
      <c r="CE60" s="100">
        <v>19548</v>
      </c>
      <c r="CF60" s="100">
        <v>22.785383326934401</v>
      </c>
      <c r="CG60" s="100">
        <v>14846.955775830456</v>
      </c>
      <c r="CH60" s="100">
        <v>19</v>
      </c>
      <c r="CI60" s="100">
        <v>12380.4</v>
      </c>
      <c r="CJ60" s="100">
        <v>16.072989860932811</v>
      </c>
      <c r="CK60" s="100">
        <v>10473.160193383819</v>
      </c>
      <c r="CL60" s="100">
        <v>0.841361671972229</v>
      </c>
      <c r="CM60" s="100">
        <v>548.23126545710443</v>
      </c>
      <c r="CN60" s="100">
        <v>19</v>
      </c>
      <c r="CO60" s="100">
        <v>12380.4</v>
      </c>
      <c r="CP60" s="100">
        <v>11.640421993908802</v>
      </c>
      <c r="CQ60" s="100">
        <v>7584.8989712309758</v>
      </c>
      <c r="CR60" s="100">
        <v>18.139980685342369</v>
      </c>
      <c r="CS60" s="100">
        <v>11820.011414569088</v>
      </c>
      <c r="CT60" s="100">
        <v>10.663571678822116</v>
      </c>
      <c r="CU60" s="100">
        <v>6948.3833059204908</v>
      </c>
    </row>
    <row r="61" spans="2:99">
      <c r="C61" s="99" t="s">
        <v>227</v>
      </c>
      <c r="D61" s="100">
        <v>0</v>
      </c>
      <c r="E61" s="100">
        <v>0</v>
      </c>
      <c r="F61" s="100">
        <v>0.96032083266932267</v>
      </c>
      <c r="G61" s="100">
        <v>913.84130436812734</v>
      </c>
      <c r="H61" s="100">
        <v>2.4270520070897352</v>
      </c>
      <c r="I61" s="100">
        <v>2309.5826899465919</v>
      </c>
      <c r="J61" s="100">
        <v>35</v>
      </c>
      <c r="K61" s="100">
        <v>33306</v>
      </c>
      <c r="L61" s="100">
        <v>29</v>
      </c>
      <c r="M61" s="100">
        <v>27596.399999999998</v>
      </c>
      <c r="N61" s="100">
        <v>31</v>
      </c>
      <c r="O61" s="100">
        <v>29499.599999999999</v>
      </c>
      <c r="P61" s="100">
        <v>31</v>
      </c>
      <c r="Q61" s="100">
        <v>29499.599999999999</v>
      </c>
      <c r="R61" s="100">
        <v>21</v>
      </c>
      <c r="S61" s="100">
        <v>19983.599999999999</v>
      </c>
      <c r="T61" s="100">
        <v>6.6336772958992567</v>
      </c>
      <c r="U61" s="100">
        <v>6312.6073147777324</v>
      </c>
      <c r="V61" s="100">
        <v>36</v>
      </c>
      <c r="W61" s="100">
        <v>34257.599999999999</v>
      </c>
      <c r="X61" s="100">
        <v>11.932263727658315</v>
      </c>
      <c r="Y61" s="100">
        <v>11354.742163239651</v>
      </c>
      <c r="Z61" s="100">
        <v>24.151099817553515</v>
      </c>
      <c r="AA61" s="100">
        <v>22982.186586383923</v>
      </c>
      <c r="AB61" s="100">
        <v>21</v>
      </c>
      <c r="AC61" s="100">
        <v>19983.599999999999</v>
      </c>
      <c r="AD61" s="100">
        <v>6.6658266118659659</v>
      </c>
      <c r="AE61" s="100">
        <v>6343.2006038516529</v>
      </c>
      <c r="AF61" s="100">
        <v>29</v>
      </c>
      <c r="AG61" s="100">
        <v>27596.399999999998</v>
      </c>
      <c r="AH61" s="100">
        <v>27</v>
      </c>
      <c r="AI61" s="100">
        <v>25693.199999999997</v>
      </c>
      <c r="AJ61" s="100">
        <v>19</v>
      </c>
      <c r="AK61" s="100">
        <v>18080.399999999998</v>
      </c>
      <c r="AL61" s="100">
        <v>2.1442433151594611</v>
      </c>
      <c r="AM61" s="100">
        <v>2040.461938705743</v>
      </c>
      <c r="AN61" s="100">
        <v>22.635898696545421</v>
      </c>
      <c r="AO61" s="100">
        <v>21540.321199632621</v>
      </c>
      <c r="AP61" s="100">
        <v>16.341373831670673</v>
      </c>
      <c r="AQ61" s="100">
        <v>15550.45133821781</v>
      </c>
      <c r="AR61" s="100">
        <v>21</v>
      </c>
      <c r="AS61" s="100">
        <v>19983.599999999999</v>
      </c>
      <c r="AT61" s="100">
        <v>13.014218570103383</v>
      </c>
      <c r="AU61" s="100">
        <v>12384.330391310377</v>
      </c>
      <c r="AV61" s="100">
        <v>17.811030642471504</v>
      </c>
      <c r="AW61" s="100">
        <v>16948.976759375881</v>
      </c>
      <c r="AX61" s="100">
        <v>20</v>
      </c>
      <c r="AY61" s="100">
        <v>19032</v>
      </c>
      <c r="AZ61" s="100">
        <v>31</v>
      </c>
      <c r="BA61" s="100">
        <v>29499.599999999999</v>
      </c>
      <c r="BB61" s="100">
        <v>19.77966335620215</v>
      </c>
      <c r="BC61" s="100">
        <v>18822.327649761963</v>
      </c>
      <c r="BD61" s="100">
        <v>20.342586182400193</v>
      </c>
      <c r="BE61" s="100">
        <v>19358.005011172023</v>
      </c>
      <c r="BF61" s="100">
        <v>12.755314697167327</v>
      </c>
      <c r="BG61" s="100">
        <v>12137.957465824427</v>
      </c>
      <c r="BH61" s="100">
        <v>12.182416320413688</v>
      </c>
      <c r="BI61" s="100">
        <v>11592.787370505665</v>
      </c>
      <c r="BJ61" s="100">
        <v>21.516830366662191</v>
      </c>
      <c r="BK61" s="100">
        <v>20475.415776915739</v>
      </c>
      <c r="BL61" s="100">
        <v>24.442619282419681</v>
      </c>
      <c r="BM61" s="100">
        <v>23259.596509150568</v>
      </c>
      <c r="BN61" s="100">
        <v>2.0898409591727574</v>
      </c>
      <c r="BO61" s="100">
        <v>1988.6926567487958</v>
      </c>
      <c r="BP61" s="100">
        <v>22.556418519433365</v>
      </c>
      <c r="BQ61" s="100">
        <v>21464.687863092789</v>
      </c>
      <c r="BR61" s="100">
        <v>24.492018545181274</v>
      </c>
      <c r="BS61" s="100">
        <v>23306.604847594499</v>
      </c>
      <c r="BT61" s="100">
        <v>2.5456019546985225</v>
      </c>
      <c r="BU61" s="100">
        <v>2422.3948200911136</v>
      </c>
      <c r="BV61" s="100">
        <v>18</v>
      </c>
      <c r="BW61" s="100">
        <v>17128.8</v>
      </c>
      <c r="BX61" s="100">
        <v>24</v>
      </c>
      <c r="BY61" s="100">
        <v>22838.399999999998</v>
      </c>
      <c r="BZ61" s="100">
        <v>7.7266088022032253</v>
      </c>
      <c r="CA61" s="100">
        <v>7352.6409361765882</v>
      </c>
      <c r="CB61" s="100">
        <v>20</v>
      </c>
      <c r="CC61" s="100">
        <v>19032</v>
      </c>
      <c r="CD61" s="100">
        <v>29</v>
      </c>
      <c r="CE61" s="100">
        <v>27596.399999999998</v>
      </c>
      <c r="CF61" s="100">
        <v>22.785383326934401</v>
      </c>
      <c r="CG61" s="100">
        <v>21682.570773910775</v>
      </c>
      <c r="CH61" s="100">
        <v>18</v>
      </c>
      <c r="CI61" s="100">
        <v>17128.8</v>
      </c>
      <c r="CJ61" s="100">
        <v>15.269340367886169</v>
      </c>
      <c r="CK61" s="100">
        <v>14530.304294080477</v>
      </c>
      <c r="CL61" s="100">
        <v>0.90368475878498666</v>
      </c>
      <c r="CM61" s="100">
        <v>859.94641645979323</v>
      </c>
      <c r="CN61" s="100">
        <v>21</v>
      </c>
      <c r="CO61" s="100">
        <v>19983.599999999999</v>
      </c>
      <c r="CP61" s="100">
        <v>10.889427026559847</v>
      </c>
      <c r="CQ61" s="100">
        <v>10362.37875847435</v>
      </c>
      <c r="CR61" s="100">
        <v>15.548554873150604</v>
      </c>
      <c r="CS61" s="100">
        <v>14796.004817290113</v>
      </c>
      <c r="CT61" s="100">
        <v>11.019024068116186</v>
      </c>
      <c r="CU61" s="100">
        <v>10485.703303219361</v>
      </c>
    </row>
    <row r="62" spans="2:99">
      <c r="C62" s="99" t="s">
        <v>228</v>
      </c>
      <c r="D62" s="100">
        <v>0</v>
      </c>
      <c r="E62" s="100">
        <v>0</v>
      </c>
      <c r="F62" s="100">
        <v>0.8536185179282868</v>
      </c>
      <c r="G62" s="100">
        <v>1455.5902967713148</v>
      </c>
      <c r="H62" s="100">
        <v>2.2328878465225563</v>
      </c>
      <c r="I62" s="100">
        <v>3807.5203558902631</v>
      </c>
      <c r="J62" s="100">
        <v>27</v>
      </c>
      <c r="K62" s="100">
        <v>46040.4</v>
      </c>
      <c r="L62" s="100">
        <v>29</v>
      </c>
      <c r="M62" s="100">
        <v>49450.8</v>
      </c>
      <c r="N62" s="100">
        <v>33</v>
      </c>
      <c r="O62" s="100">
        <v>56271.6</v>
      </c>
      <c r="P62" s="100">
        <v>28</v>
      </c>
      <c r="Q62" s="100">
        <v>47745.599999999999</v>
      </c>
      <c r="R62" s="100">
        <v>21</v>
      </c>
      <c r="S62" s="100">
        <v>35809.200000000004</v>
      </c>
      <c r="T62" s="100">
        <v>5.5280644132493801</v>
      </c>
      <c r="U62" s="100">
        <v>9426.4554374728432</v>
      </c>
      <c r="V62" s="100">
        <v>33</v>
      </c>
      <c r="W62" s="100">
        <v>56271.6</v>
      </c>
      <c r="X62" s="100">
        <v>10.739037354892483</v>
      </c>
      <c r="Y62" s="100">
        <v>18312.206497562664</v>
      </c>
      <c r="Z62" s="100">
        <v>21.955545288685013</v>
      </c>
      <c r="AA62" s="100">
        <v>37438.595826265686</v>
      </c>
      <c r="AB62" s="100">
        <v>20</v>
      </c>
      <c r="AC62" s="100">
        <v>34104</v>
      </c>
      <c r="AD62" s="100">
        <v>6.1530707186455071</v>
      </c>
      <c r="AE62" s="100">
        <v>10492.216189434319</v>
      </c>
      <c r="AF62" s="100">
        <v>27</v>
      </c>
      <c r="AG62" s="100">
        <v>46040.4</v>
      </c>
      <c r="AH62" s="100">
        <v>25</v>
      </c>
      <c r="AI62" s="100">
        <v>42630</v>
      </c>
      <c r="AJ62" s="100">
        <v>16</v>
      </c>
      <c r="AK62" s="100">
        <v>27283.200000000001</v>
      </c>
      <c r="AL62" s="100">
        <v>2.1442433151594611</v>
      </c>
      <c r="AM62" s="100">
        <v>3656.3637010099133</v>
      </c>
      <c r="AN62" s="100">
        <v>21.074802234714706</v>
      </c>
      <c r="AO62" s="100">
        <v>35936.752770635518</v>
      </c>
      <c r="AP62" s="100">
        <v>14.006891855717718</v>
      </c>
      <c r="AQ62" s="100">
        <v>23884.551992369856</v>
      </c>
      <c r="AR62" s="100">
        <v>18</v>
      </c>
      <c r="AS62" s="100">
        <v>30693.600000000002</v>
      </c>
      <c r="AT62" s="100">
        <v>11.667920097334068</v>
      </c>
      <c r="AU62" s="100">
        <v>19896.137349974055</v>
      </c>
      <c r="AV62" s="100">
        <v>16.326778088932215</v>
      </c>
      <c r="AW62" s="100">
        <v>27840.421997247213</v>
      </c>
      <c r="AX62" s="100">
        <v>17</v>
      </c>
      <c r="AY62" s="100">
        <v>28988.400000000001</v>
      </c>
      <c r="AZ62" s="100">
        <v>27</v>
      </c>
      <c r="BA62" s="100">
        <v>46040.4</v>
      </c>
      <c r="BB62" s="100">
        <v>16.614917219209808</v>
      </c>
      <c r="BC62" s="100">
        <v>28331.756842196566</v>
      </c>
      <c r="BD62" s="100">
        <v>19.458125913600185</v>
      </c>
      <c r="BE62" s="100">
        <v>33179.996307871035</v>
      </c>
      <c r="BF62" s="100">
        <v>12.755314697167327</v>
      </c>
      <c r="BG62" s="100">
        <v>21750.362621609725</v>
      </c>
      <c r="BH62" s="100">
        <v>12.182416320413688</v>
      </c>
      <c r="BI62" s="100">
        <v>20773.456309569421</v>
      </c>
      <c r="BJ62" s="100">
        <v>19.645801639126343</v>
      </c>
      <c r="BK62" s="100">
        <v>33500.020955038242</v>
      </c>
      <c r="BL62" s="100">
        <v>21.726772695484161</v>
      </c>
      <c r="BM62" s="100">
        <v>37048.492800339591</v>
      </c>
      <c r="BN62" s="100">
        <v>1.9989783087739419</v>
      </c>
      <c r="BO62" s="100">
        <v>3408.6578121213256</v>
      </c>
      <c r="BP62" s="100">
        <v>17.249025926625514</v>
      </c>
      <c r="BQ62" s="100">
        <v>29413.039010081826</v>
      </c>
      <c r="BR62" s="100">
        <v>25.434019258457479</v>
      </c>
      <c r="BS62" s="100">
        <v>43370.089639521691</v>
      </c>
      <c r="BT62" s="100">
        <v>2.00968575370936</v>
      </c>
      <c r="BU62" s="100">
        <v>3426.9161472252008</v>
      </c>
      <c r="BV62" s="100">
        <v>17</v>
      </c>
      <c r="BW62" s="100">
        <v>28988.400000000001</v>
      </c>
      <c r="BX62" s="100">
        <v>23</v>
      </c>
      <c r="BY62" s="100">
        <v>39219.599999999999</v>
      </c>
      <c r="BZ62" s="100">
        <v>7.0547297759246836</v>
      </c>
      <c r="CA62" s="100">
        <v>12029.725213906771</v>
      </c>
      <c r="CB62" s="100">
        <v>18</v>
      </c>
      <c r="CC62" s="100">
        <v>30693.600000000002</v>
      </c>
      <c r="CD62" s="100">
        <v>25</v>
      </c>
      <c r="CE62" s="100">
        <v>42630</v>
      </c>
      <c r="CF62" s="100">
        <v>21.909022429744613</v>
      </c>
      <c r="CG62" s="100">
        <v>37359.265047200519</v>
      </c>
      <c r="CH62" s="100">
        <v>16</v>
      </c>
      <c r="CI62" s="100">
        <v>27283.200000000001</v>
      </c>
      <c r="CJ62" s="100">
        <v>14.465690874839529</v>
      </c>
      <c r="CK62" s="100">
        <v>24666.896079776365</v>
      </c>
      <c r="CL62" s="100">
        <v>0.81020012856585011</v>
      </c>
      <c r="CM62" s="100">
        <v>1381.5532592304876</v>
      </c>
      <c r="CN62" s="100">
        <v>20</v>
      </c>
      <c r="CO62" s="100">
        <v>34104</v>
      </c>
      <c r="CP62" s="100">
        <v>9.3874370918619388</v>
      </c>
      <c r="CQ62" s="100">
        <v>16007.457729042979</v>
      </c>
      <c r="CR62" s="100">
        <v>15.548554873150604</v>
      </c>
      <c r="CS62" s="100">
        <v>26513.39576969641</v>
      </c>
      <c r="CT62" s="100">
        <v>10.663571678822116</v>
      </c>
      <c r="CU62" s="100">
        <v>18183.522426727472</v>
      </c>
    </row>
    <row r="63" spans="2:99">
      <c r="C63" s="99" t="s">
        <v>229</v>
      </c>
      <c r="D63" s="100">
        <v>0</v>
      </c>
      <c r="E63" s="100">
        <v>0</v>
      </c>
      <c r="F63" s="100">
        <v>1.0314557091633465</v>
      </c>
      <c r="G63" s="100">
        <v>820.62616221035853</v>
      </c>
      <c r="H63" s="100">
        <v>2.3299699268061458</v>
      </c>
      <c r="I63" s="100">
        <v>1853.7240737669697</v>
      </c>
      <c r="J63" s="100">
        <v>32</v>
      </c>
      <c r="K63" s="100">
        <v>25459.200000000001</v>
      </c>
      <c r="L63" s="100">
        <v>35</v>
      </c>
      <c r="M63" s="100">
        <v>27846</v>
      </c>
      <c r="N63" s="100">
        <v>32</v>
      </c>
      <c r="O63" s="100">
        <v>25459.200000000001</v>
      </c>
      <c r="P63" s="100">
        <v>33</v>
      </c>
      <c r="Q63" s="100">
        <v>26254.799999999999</v>
      </c>
      <c r="R63" s="100">
        <v>21</v>
      </c>
      <c r="S63" s="100">
        <v>16707.600000000002</v>
      </c>
      <c r="T63" s="100">
        <v>6.6336772958992567</v>
      </c>
      <c r="U63" s="100">
        <v>5277.7536566174485</v>
      </c>
      <c r="V63" s="100">
        <v>33</v>
      </c>
      <c r="W63" s="100">
        <v>26254.799999999999</v>
      </c>
      <c r="X63" s="100">
        <v>11.932263727658315</v>
      </c>
      <c r="Y63" s="100">
        <v>9493.3090217249555</v>
      </c>
      <c r="Z63" s="100">
        <v>20.491842269439346</v>
      </c>
      <c r="AA63" s="100">
        <v>16303.309709565943</v>
      </c>
      <c r="AB63" s="100">
        <v>20</v>
      </c>
      <c r="AC63" s="100">
        <v>15912</v>
      </c>
      <c r="AD63" s="100">
        <v>6.409448665255737</v>
      </c>
      <c r="AE63" s="100">
        <v>5099.3573580774646</v>
      </c>
      <c r="AF63" s="100">
        <v>32</v>
      </c>
      <c r="AG63" s="100">
        <v>25459.200000000001</v>
      </c>
      <c r="AH63" s="100">
        <v>31</v>
      </c>
      <c r="AI63" s="100">
        <v>24663.600000000002</v>
      </c>
      <c r="AJ63" s="100">
        <v>19</v>
      </c>
      <c r="AK63" s="100">
        <v>15116.4</v>
      </c>
      <c r="AL63" s="100">
        <v>2.4015525129785966</v>
      </c>
      <c r="AM63" s="100">
        <v>1910.6751793257715</v>
      </c>
      <c r="AN63" s="100">
        <v>23.416446927460782</v>
      </c>
      <c r="AO63" s="100">
        <v>18630.125175487799</v>
      </c>
      <c r="AP63" s="100">
        <v>14.785052514368703</v>
      </c>
      <c r="AQ63" s="100">
        <v>11762.98778043174</v>
      </c>
      <c r="AR63" s="100">
        <v>23</v>
      </c>
      <c r="AS63" s="100">
        <v>18298.8</v>
      </c>
      <c r="AT63" s="100">
        <v>12.565452412513611</v>
      </c>
      <c r="AU63" s="100">
        <v>9997.0739393958302</v>
      </c>
      <c r="AV63" s="100">
        <v>16.326778088932215</v>
      </c>
      <c r="AW63" s="100">
        <v>12989.584647554471</v>
      </c>
      <c r="AX63" s="100">
        <v>19</v>
      </c>
      <c r="AY63" s="100">
        <v>15116.4</v>
      </c>
      <c r="AZ63" s="100">
        <v>33</v>
      </c>
      <c r="BA63" s="100">
        <v>26254.799999999999</v>
      </c>
      <c r="BB63" s="100">
        <v>17.406103753457895</v>
      </c>
      <c r="BC63" s="100">
        <v>13848.296146251101</v>
      </c>
      <c r="BD63" s="100">
        <v>22.995966988800216</v>
      </c>
      <c r="BE63" s="100">
        <v>18295.591336289453</v>
      </c>
      <c r="BF63" s="100">
        <v>14.349729034313244</v>
      </c>
      <c r="BG63" s="100">
        <v>11416.644419699616</v>
      </c>
      <c r="BH63" s="100">
        <v>13.705218360465397</v>
      </c>
      <c r="BI63" s="100">
        <v>10903.871727586269</v>
      </c>
      <c r="BJ63" s="100">
        <v>22.452344730430109</v>
      </c>
      <c r="BK63" s="100">
        <v>17863.085467530196</v>
      </c>
      <c r="BL63" s="100">
        <v>24.442619282419681</v>
      </c>
      <c r="BM63" s="100">
        <v>19446.547901093098</v>
      </c>
      <c r="BN63" s="100">
        <v>1.9081156583751264</v>
      </c>
      <c r="BO63" s="100">
        <v>1518.0968178032506</v>
      </c>
      <c r="BP63" s="100">
        <v>21.2295703712314</v>
      </c>
      <c r="BQ63" s="100">
        <v>16890.246187351702</v>
      </c>
      <c r="BR63" s="100">
        <v>25.434019258457479</v>
      </c>
      <c r="BS63" s="100">
        <v>20235.30572202877</v>
      </c>
      <c r="BT63" s="100">
        <v>2.4116229044512321</v>
      </c>
      <c r="BU63" s="100">
        <v>1918.6871827814002</v>
      </c>
      <c r="BV63" s="100">
        <v>20</v>
      </c>
      <c r="BW63" s="100">
        <v>15912</v>
      </c>
      <c r="BX63" s="100">
        <v>28</v>
      </c>
      <c r="BY63" s="100">
        <v>22276.799999999999</v>
      </c>
      <c r="BZ63" s="100">
        <v>8.3984878284817661</v>
      </c>
      <c r="CA63" s="100">
        <v>6681.836916340093</v>
      </c>
      <c r="CB63" s="100">
        <v>17</v>
      </c>
      <c r="CC63" s="100">
        <v>13525.2</v>
      </c>
      <c r="CD63" s="100">
        <v>32</v>
      </c>
      <c r="CE63" s="100">
        <v>25459.200000000001</v>
      </c>
      <c r="CF63" s="100">
        <v>22.785383326934401</v>
      </c>
      <c r="CG63" s="100">
        <v>18128.050974909009</v>
      </c>
      <c r="CH63" s="100">
        <v>19</v>
      </c>
      <c r="CI63" s="100">
        <v>15116.4</v>
      </c>
      <c r="CJ63" s="100">
        <v>15.269340367886169</v>
      </c>
      <c r="CK63" s="100">
        <v>12148.287196690237</v>
      </c>
      <c r="CL63" s="100">
        <v>0.90368475878498666</v>
      </c>
      <c r="CM63" s="100">
        <v>718.97159408933544</v>
      </c>
      <c r="CN63" s="100">
        <v>19</v>
      </c>
      <c r="CO63" s="100">
        <v>15116.4</v>
      </c>
      <c r="CP63" s="100">
        <v>9.7629345755364145</v>
      </c>
      <c r="CQ63" s="100">
        <v>7767.3907482967716</v>
      </c>
      <c r="CR63" s="100">
        <v>16.412363477214527</v>
      </c>
      <c r="CS63" s="100">
        <v>13057.676382471878</v>
      </c>
      <c r="CT63" s="100">
        <v>11.374476457410257</v>
      </c>
      <c r="CU63" s="100">
        <v>9049.5334695155998</v>
      </c>
    </row>
    <row r="64" spans="2:99">
      <c r="C64" s="99" t="s">
        <v>230</v>
      </c>
      <c r="D64" s="100">
        <v>0</v>
      </c>
      <c r="E64" s="100">
        <v>0</v>
      </c>
      <c r="F64" s="100">
        <v>1.0670231474103586</v>
      </c>
      <c r="G64" s="100">
        <v>1076.8397603665337</v>
      </c>
      <c r="H64" s="100">
        <v>2.4270520070897352</v>
      </c>
      <c r="I64" s="100">
        <v>2449.3808855549605</v>
      </c>
      <c r="J64" s="100">
        <v>34</v>
      </c>
      <c r="K64" s="100">
        <v>34312.799999999996</v>
      </c>
      <c r="L64" s="100">
        <v>28</v>
      </c>
      <c r="M64" s="100">
        <v>28257.599999999995</v>
      </c>
      <c r="N64" s="100">
        <v>35</v>
      </c>
      <c r="O64" s="100">
        <v>35321.999999999993</v>
      </c>
      <c r="P64" s="100">
        <v>35</v>
      </c>
      <c r="Q64" s="100">
        <v>35321.999999999993</v>
      </c>
      <c r="R64" s="100">
        <v>22</v>
      </c>
      <c r="S64" s="100">
        <v>22202.399999999994</v>
      </c>
      <c r="T64" s="100">
        <v>6.6336772958992567</v>
      </c>
      <c r="U64" s="100">
        <v>6694.7071270215283</v>
      </c>
      <c r="V64" s="100">
        <v>34</v>
      </c>
      <c r="W64" s="100">
        <v>34312.799999999996</v>
      </c>
      <c r="X64" s="100">
        <v>11.335650541275401</v>
      </c>
      <c r="Y64" s="100">
        <v>11439.938526255133</v>
      </c>
      <c r="Z64" s="100">
        <v>22.687396798307848</v>
      </c>
      <c r="AA64" s="100">
        <v>22896.120848852275</v>
      </c>
      <c r="AB64" s="100">
        <v>23</v>
      </c>
      <c r="AC64" s="100">
        <v>23211.599999999995</v>
      </c>
      <c r="AD64" s="100">
        <v>6.1530707186455071</v>
      </c>
      <c r="AE64" s="100">
        <v>6209.6789692570446</v>
      </c>
      <c r="AF64" s="100">
        <v>29</v>
      </c>
      <c r="AG64" s="100">
        <v>29266.799999999996</v>
      </c>
      <c r="AH64" s="100">
        <v>29</v>
      </c>
      <c r="AI64" s="100">
        <v>29266.799999999996</v>
      </c>
      <c r="AJ64" s="100">
        <v>18</v>
      </c>
      <c r="AK64" s="100">
        <v>18165.599999999999</v>
      </c>
      <c r="AL64" s="100">
        <v>2.4015525129785966</v>
      </c>
      <c r="AM64" s="100">
        <v>2423.6467960979994</v>
      </c>
      <c r="AN64" s="100">
        <v>20.294254003799345</v>
      </c>
      <c r="AO64" s="100">
        <v>20480.961140634296</v>
      </c>
      <c r="AP64" s="100">
        <v>16.341373831670673</v>
      </c>
      <c r="AQ64" s="100">
        <v>16491.714470922041</v>
      </c>
      <c r="AR64" s="100">
        <v>19</v>
      </c>
      <c r="AS64" s="100">
        <v>19174.799999999996</v>
      </c>
      <c r="AT64" s="100">
        <v>12.565452412513611</v>
      </c>
      <c r="AU64" s="100">
        <v>12681.054574708734</v>
      </c>
      <c r="AV64" s="100">
        <v>16.326778088932215</v>
      </c>
      <c r="AW64" s="100">
        <v>16476.984447350387</v>
      </c>
      <c r="AX64" s="100">
        <v>21</v>
      </c>
      <c r="AY64" s="100">
        <v>21193.199999999997</v>
      </c>
      <c r="AZ64" s="100">
        <v>29</v>
      </c>
      <c r="BA64" s="100">
        <v>29266.799999999996</v>
      </c>
      <c r="BB64" s="100">
        <v>18.988476821954066</v>
      </c>
      <c r="BC64" s="100">
        <v>19163.17080871604</v>
      </c>
      <c r="BD64" s="100">
        <v>19.458125913600185</v>
      </c>
      <c r="BE64" s="100">
        <v>19637.140672005302</v>
      </c>
      <c r="BF64" s="100">
        <v>13.552521865740284</v>
      </c>
      <c r="BG64" s="100">
        <v>13677.205066905091</v>
      </c>
      <c r="BH64" s="100">
        <v>13.705218360465397</v>
      </c>
      <c r="BI64" s="100">
        <v>13831.306369381675</v>
      </c>
      <c r="BJ64" s="100">
        <v>20.581316002894269</v>
      </c>
      <c r="BK64" s="100">
        <v>20770.664110120892</v>
      </c>
      <c r="BL64" s="100">
        <v>25.347901478064852</v>
      </c>
      <c r="BM64" s="100">
        <v>25581.102171663046</v>
      </c>
      <c r="BN64" s="100">
        <v>2.0898409591727574</v>
      </c>
      <c r="BO64" s="100">
        <v>2109.0674959971461</v>
      </c>
      <c r="BP64" s="100">
        <v>21.892994445332384</v>
      </c>
      <c r="BQ64" s="100">
        <v>22094.409994229438</v>
      </c>
      <c r="BR64" s="100">
        <v>28.260021398286085</v>
      </c>
      <c r="BS64" s="100">
        <v>28520.013595150311</v>
      </c>
      <c r="BT64" s="100">
        <v>2.5456019546985225</v>
      </c>
      <c r="BU64" s="100">
        <v>2569.0214926817484</v>
      </c>
      <c r="BV64" s="100">
        <v>16</v>
      </c>
      <c r="BW64" s="100">
        <v>16147.199999999997</v>
      </c>
      <c r="BX64" s="100">
        <v>26</v>
      </c>
      <c r="BY64" s="100">
        <v>26239.199999999997</v>
      </c>
      <c r="BZ64" s="100">
        <v>8.0625483153424948</v>
      </c>
      <c r="CA64" s="100">
        <v>8136.7237598436441</v>
      </c>
      <c r="CB64" s="100">
        <v>20</v>
      </c>
      <c r="CC64" s="100">
        <v>20183.999999999996</v>
      </c>
      <c r="CD64" s="100">
        <v>32</v>
      </c>
      <c r="CE64" s="100">
        <v>32294.399999999994</v>
      </c>
      <c r="CF64" s="100">
        <v>22.785383326934401</v>
      </c>
      <c r="CG64" s="100">
        <v>22995.008853542193</v>
      </c>
      <c r="CH64" s="100">
        <v>18</v>
      </c>
      <c r="CI64" s="100">
        <v>18165.599999999999</v>
      </c>
      <c r="CJ64" s="100">
        <v>13.662041381792891</v>
      </c>
      <c r="CK64" s="100">
        <v>13787.732162505383</v>
      </c>
      <c r="CL64" s="100">
        <v>0.81020012856585011</v>
      </c>
      <c r="CM64" s="100">
        <v>817.65396974865575</v>
      </c>
      <c r="CN64" s="100">
        <v>21</v>
      </c>
      <c r="CO64" s="100">
        <v>21193.199999999997</v>
      </c>
      <c r="CP64" s="100">
        <v>10.138432059210892</v>
      </c>
      <c r="CQ64" s="100">
        <v>10231.705634155631</v>
      </c>
      <c r="CR64" s="100">
        <v>15.548554873150604</v>
      </c>
      <c r="CS64" s="100">
        <v>15691.601577983587</v>
      </c>
      <c r="CT64" s="100">
        <v>11.019024068116186</v>
      </c>
      <c r="CU64" s="100">
        <v>11120.399089542854</v>
      </c>
    </row>
    <row r="65" spans="2:99">
      <c r="C65" s="99" t="s">
        <v>231</v>
      </c>
      <c r="D65" s="100">
        <v>0</v>
      </c>
      <c r="E65" s="100">
        <v>0</v>
      </c>
      <c r="F65" s="100">
        <v>0.92475339442231075</v>
      </c>
      <c r="G65" s="100">
        <v>948.79698267729077</v>
      </c>
      <c r="H65" s="100">
        <v>2.3299699268061458</v>
      </c>
      <c r="I65" s="100">
        <v>2390.5491449031056</v>
      </c>
      <c r="J65" s="100">
        <v>33</v>
      </c>
      <c r="K65" s="100">
        <v>33858</v>
      </c>
      <c r="L65" s="100">
        <v>28</v>
      </c>
      <c r="M65" s="100">
        <v>28728</v>
      </c>
      <c r="N65" s="100">
        <v>34</v>
      </c>
      <c r="O65" s="100">
        <v>34884</v>
      </c>
      <c r="P65" s="100">
        <v>32</v>
      </c>
      <c r="Q65" s="100">
        <v>32832</v>
      </c>
      <c r="R65" s="100">
        <v>25</v>
      </c>
      <c r="S65" s="100">
        <v>25650</v>
      </c>
      <c r="T65" s="100">
        <v>6.2651396683492981</v>
      </c>
      <c r="U65" s="100">
        <v>6428.0332997263795</v>
      </c>
      <c r="V65" s="100">
        <v>35</v>
      </c>
      <c r="W65" s="100">
        <v>35910</v>
      </c>
      <c r="X65" s="100">
        <v>11.932263727658315</v>
      </c>
      <c r="Y65" s="100">
        <v>12242.502584577431</v>
      </c>
      <c r="Z65" s="100">
        <v>22.687396798307848</v>
      </c>
      <c r="AA65" s="100">
        <v>23277.269115063853</v>
      </c>
      <c r="AB65" s="100">
        <v>19</v>
      </c>
      <c r="AC65" s="100">
        <v>19494</v>
      </c>
      <c r="AD65" s="100">
        <v>6.1530707186455071</v>
      </c>
      <c r="AE65" s="100">
        <v>6313.0505573302908</v>
      </c>
      <c r="AF65" s="100">
        <v>29</v>
      </c>
      <c r="AG65" s="100">
        <v>29754</v>
      </c>
      <c r="AH65" s="100">
        <v>26</v>
      </c>
      <c r="AI65" s="100">
        <v>26676</v>
      </c>
      <c r="AJ65" s="100">
        <v>17</v>
      </c>
      <c r="AK65" s="100">
        <v>17442</v>
      </c>
      <c r="AL65" s="100">
        <v>2.0584735825530829</v>
      </c>
      <c r="AM65" s="100">
        <v>2111.9938956994629</v>
      </c>
      <c r="AN65" s="100">
        <v>22.635898696545421</v>
      </c>
      <c r="AO65" s="100">
        <v>23224.432062655604</v>
      </c>
      <c r="AP65" s="100">
        <v>16.341373831670673</v>
      </c>
      <c r="AQ65" s="100">
        <v>16766.24955129411</v>
      </c>
      <c r="AR65" s="100">
        <v>22</v>
      </c>
      <c r="AS65" s="100">
        <v>22572</v>
      </c>
      <c r="AT65" s="100">
        <v>13.911750885282927</v>
      </c>
      <c r="AU65" s="100">
        <v>14273.456408300284</v>
      </c>
      <c r="AV65" s="100">
        <v>18.553156919241154</v>
      </c>
      <c r="AW65" s="100">
        <v>19035.538999141423</v>
      </c>
      <c r="AX65" s="100">
        <v>22</v>
      </c>
      <c r="AY65" s="100">
        <v>22572</v>
      </c>
      <c r="AZ65" s="100">
        <v>29</v>
      </c>
      <c r="BA65" s="100">
        <v>29754</v>
      </c>
      <c r="BB65" s="100">
        <v>17.406103753457895</v>
      </c>
      <c r="BC65" s="100">
        <v>17858.6624510478</v>
      </c>
      <c r="BD65" s="100">
        <v>21.227046451200199</v>
      </c>
      <c r="BE65" s="100">
        <v>21778.949658931404</v>
      </c>
      <c r="BF65" s="100">
        <v>14.349729034313244</v>
      </c>
      <c r="BG65" s="100">
        <v>14722.821989205388</v>
      </c>
      <c r="BH65" s="100">
        <v>12.943817340439542</v>
      </c>
      <c r="BI65" s="100">
        <v>13280.356591290971</v>
      </c>
      <c r="BJ65" s="100">
        <v>20.581316002894269</v>
      </c>
      <c r="BK65" s="100">
        <v>21116.430218969519</v>
      </c>
      <c r="BL65" s="100">
        <v>25.347901478064852</v>
      </c>
      <c r="BM65" s="100">
        <v>26006.946916494537</v>
      </c>
      <c r="BN65" s="100">
        <v>2.0898409591727574</v>
      </c>
      <c r="BO65" s="100">
        <v>2144.1768241112491</v>
      </c>
      <c r="BP65" s="100">
        <v>19.902722223029439</v>
      </c>
      <c r="BQ65" s="100">
        <v>20420.193000828203</v>
      </c>
      <c r="BR65" s="100">
        <v>28.260021398286085</v>
      </c>
      <c r="BS65" s="100">
        <v>28994.781954641523</v>
      </c>
      <c r="BT65" s="100">
        <v>2.1436648039566504</v>
      </c>
      <c r="BU65" s="100">
        <v>2199.4000888595233</v>
      </c>
      <c r="BV65" s="100">
        <v>17</v>
      </c>
      <c r="BW65" s="100">
        <v>17442</v>
      </c>
      <c r="BX65" s="100">
        <v>27</v>
      </c>
      <c r="BY65" s="100">
        <v>27702</v>
      </c>
      <c r="BZ65" s="100">
        <v>8.0625483153424948</v>
      </c>
      <c r="CA65" s="100">
        <v>8272.1745715413999</v>
      </c>
      <c r="CB65" s="100">
        <v>18</v>
      </c>
      <c r="CC65" s="100">
        <v>18468</v>
      </c>
      <c r="CD65" s="100">
        <v>29</v>
      </c>
      <c r="CE65" s="100">
        <v>29754</v>
      </c>
      <c r="CF65" s="100">
        <v>21.909022429744613</v>
      </c>
      <c r="CG65" s="100">
        <v>22478.657012917974</v>
      </c>
      <c r="CH65" s="100">
        <v>16</v>
      </c>
      <c r="CI65" s="100">
        <v>16416</v>
      </c>
      <c r="CJ65" s="100">
        <v>16.072989860932811</v>
      </c>
      <c r="CK65" s="100">
        <v>16490.887597317065</v>
      </c>
      <c r="CL65" s="100">
        <v>0.81020012856585011</v>
      </c>
      <c r="CM65" s="100">
        <v>831.26533190856219</v>
      </c>
      <c r="CN65" s="100">
        <v>21</v>
      </c>
      <c r="CO65" s="100">
        <v>21546</v>
      </c>
      <c r="CP65" s="100">
        <v>10.513929542885371</v>
      </c>
      <c r="CQ65" s="100">
        <v>10787.291711000391</v>
      </c>
      <c r="CR65" s="100">
        <v>17.27617208127845</v>
      </c>
      <c r="CS65" s="100">
        <v>17725.352555391688</v>
      </c>
      <c r="CT65" s="100">
        <v>11.019024068116186</v>
      </c>
      <c r="CU65" s="100">
        <v>11305.518693887207</v>
      </c>
    </row>
    <row r="66" spans="2:99">
      <c r="C66" s="99" t="s">
        <v>232</v>
      </c>
      <c r="D66" s="100">
        <v>0</v>
      </c>
      <c r="E66" s="100">
        <v>0</v>
      </c>
      <c r="F66" s="100">
        <v>0.96032083266932267</v>
      </c>
      <c r="G66" s="100">
        <v>1143.1659192095615</v>
      </c>
      <c r="H66" s="100">
        <v>2.3299699268061458</v>
      </c>
      <c r="I66" s="100">
        <v>2773.5962008700358</v>
      </c>
      <c r="J66" s="100">
        <v>31</v>
      </c>
      <c r="K66" s="100">
        <v>36902.399999999994</v>
      </c>
      <c r="L66" s="100">
        <v>29</v>
      </c>
      <c r="M66" s="100">
        <v>34521.599999999999</v>
      </c>
      <c r="N66" s="100">
        <v>31</v>
      </c>
      <c r="O66" s="100">
        <v>36902.399999999994</v>
      </c>
      <c r="P66" s="100">
        <v>34</v>
      </c>
      <c r="Q66" s="100">
        <v>40473.599999999999</v>
      </c>
      <c r="R66" s="100">
        <v>22</v>
      </c>
      <c r="S66" s="100">
        <v>26188.799999999996</v>
      </c>
      <c r="T66" s="100">
        <v>6.6336772958992567</v>
      </c>
      <c r="U66" s="100">
        <v>7896.7294530384743</v>
      </c>
      <c r="V66" s="100">
        <v>35</v>
      </c>
      <c r="W66" s="100">
        <v>41663.999999999993</v>
      </c>
      <c r="X66" s="100">
        <v>11.335650541275401</v>
      </c>
      <c r="Y66" s="100">
        <v>13493.958404334235</v>
      </c>
      <c r="Z66" s="100">
        <v>23.419248307930683</v>
      </c>
      <c r="AA66" s="100">
        <v>27878.273185760681</v>
      </c>
      <c r="AB66" s="100">
        <v>22</v>
      </c>
      <c r="AC66" s="100">
        <v>26188.799999999996</v>
      </c>
      <c r="AD66" s="100">
        <v>6.409448665255737</v>
      </c>
      <c r="AE66" s="100">
        <v>7629.807691120428</v>
      </c>
      <c r="AF66" s="100">
        <v>26</v>
      </c>
      <c r="AG66" s="100">
        <v>30950.399999999998</v>
      </c>
      <c r="AH66" s="100">
        <v>26</v>
      </c>
      <c r="AI66" s="100">
        <v>30950.399999999998</v>
      </c>
      <c r="AJ66" s="100">
        <v>18</v>
      </c>
      <c r="AK66" s="100">
        <v>21427.199999999997</v>
      </c>
      <c r="AL66" s="100">
        <v>2.1442433151594611</v>
      </c>
      <c r="AM66" s="100">
        <v>2552.5072423658221</v>
      </c>
      <c r="AN66" s="100">
        <v>20.294254003799345</v>
      </c>
      <c r="AO66" s="100">
        <v>24158.279966122736</v>
      </c>
      <c r="AP66" s="100">
        <v>16.341373831670673</v>
      </c>
      <c r="AQ66" s="100">
        <v>19452.771409220768</v>
      </c>
      <c r="AR66" s="100">
        <v>22</v>
      </c>
      <c r="AS66" s="100">
        <v>26188.799999999996</v>
      </c>
      <c r="AT66" s="100">
        <v>12.11668625492384</v>
      </c>
      <c r="AU66" s="100">
        <v>14423.703317861336</v>
      </c>
      <c r="AV66" s="100">
        <v>18.553156919241154</v>
      </c>
      <c r="AW66" s="100">
        <v>22085.677996664668</v>
      </c>
      <c r="AX66" s="100">
        <v>19</v>
      </c>
      <c r="AY66" s="100">
        <v>22617.599999999999</v>
      </c>
      <c r="AZ66" s="100">
        <v>31</v>
      </c>
      <c r="BA66" s="100">
        <v>36902.399999999994</v>
      </c>
      <c r="BB66" s="100">
        <v>18.988476821954066</v>
      </c>
      <c r="BC66" s="100">
        <v>22603.882808854116</v>
      </c>
      <c r="BD66" s="100">
        <v>21.227046451200199</v>
      </c>
      <c r="BE66" s="100">
        <v>25268.676095508712</v>
      </c>
      <c r="BF66" s="100">
        <v>12.755314697167327</v>
      </c>
      <c r="BG66" s="100">
        <v>15183.926615507984</v>
      </c>
      <c r="BH66" s="100">
        <v>12.943817340439542</v>
      </c>
      <c r="BI66" s="100">
        <v>15408.32016205923</v>
      </c>
      <c r="BJ66" s="100">
        <v>20.581316002894269</v>
      </c>
      <c r="BK66" s="100">
        <v>24499.998569845335</v>
      </c>
      <c r="BL66" s="100">
        <v>23.537337086774507</v>
      </c>
      <c r="BM66" s="100">
        <v>28018.846068096369</v>
      </c>
      <c r="BN66" s="100">
        <v>1.9989783087739419</v>
      </c>
      <c r="BO66" s="100">
        <v>2379.5837787645</v>
      </c>
      <c r="BP66" s="100">
        <v>21.2295703712314</v>
      </c>
      <c r="BQ66" s="100">
        <v>25271.680569913857</v>
      </c>
      <c r="BR66" s="100">
        <v>24.492018545181274</v>
      </c>
      <c r="BS66" s="100">
        <v>29155.298876183784</v>
      </c>
      <c r="BT66" s="100">
        <v>2.2776438542039412</v>
      </c>
      <c r="BU66" s="100">
        <v>2711.3072440443711</v>
      </c>
      <c r="BV66" s="100">
        <v>19</v>
      </c>
      <c r="BW66" s="100">
        <v>22617.599999999999</v>
      </c>
      <c r="BX66" s="100">
        <v>25</v>
      </c>
      <c r="BY66" s="100">
        <v>29759.999999999996</v>
      </c>
      <c r="BZ66" s="100">
        <v>7.390669289063954</v>
      </c>
      <c r="CA66" s="100">
        <v>8797.852721701729</v>
      </c>
      <c r="CB66" s="100">
        <v>20</v>
      </c>
      <c r="CC66" s="100">
        <v>23807.999999999996</v>
      </c>
      <c r="CD66" s="100">
        <v>31</v>
      </c>
      <c r="CE66" s="100">
        <v>36902.399999999994</v>
      </c>
      <c r="CF66" s="100">
        <v>21.03266153255483</v>
      </c>
      <c r="CG66" s="100">
        <v>25037.280288353268</v>
      </c>
      <c r="CH66" s="100">
        <v>19</v>
      </c>
      <c r="CI66" s="100">
        <v>22617.599999999999</v>
      </c>
      <c r="CJ66" s="100">
        <v>16.072989860932811</v>
      </c>
      <c r="CK66" s="100">
        <v>19133.287130454417</v>
      </c>
      <c r="CL66" s="100">
        <v>0.81020012856585011</v>
      </c>
      <c r="CM66" s="100">
        <v>964.46223304478781</v>
      </c>
      <c r="CN66" s="100">
        <v>19</v>
      </c>
      <c r="CO66" s="100">
        <v>22617.599999999999</v>
      </c>
      <c r="CP66" s="100">
        <v>9.3874370918619388</v>
      </c>
      <c r="CQ66" s="100">
        <v>11174.80511415245</v>
      </c>
      <c r="CR66" s="100">
        <v>15.548554873150604</v>
      </c>
      <c r="CS66" s="100">
        <v>18508.999720998476</v>
      </c>
      <c r="CT66" s="100">
        <v>9.5972145109399047</v>
      </c>
      <c r="CU66" s="100">
        <v>11424.524153822862</v>
      </c>
    </row>
    <row r="67" spans="2:99">
      <c r="C67" s="99" t="s">
        <v>233</v>
      </c>
      <c r="D67" s="100">
        <v>0</v>
      </c>
      <c r="E67" s="100">
        <v>0</v>
      </c>
      <c r="F67" s="100">
        <v>1.0314557091633465</v>
      </c>
      <c r="G67" s="100">
        <v>1158.5310525322709</v>
      </c>
      <c r="H67" s="100">
        <v>2.6212161676569141</v>
      </c>
      <c r="I67" s="100">
        <v>2944.1499995122463</v>
      </c>
      <c r="J67" s="100">
        <v>30</v>
      </c>
      <c r="K67" s="100">
        <v>33696</v>
      </c>
      <c r="L67" s="100">
        <v>33</v>
      </c>
      <c r="M67" s="100">
        <v>37065.599999999999</v>
      </c>
      <c r="N67" s="100">
        <v>31</v>
      </c>
      <c r="O67" s="100">
        <v>34819.200000000004</v>
      </c>
      <c r="P67" s="100">
        <v>31</v>
      </c>
      <c r="Q67" s="100">
        <v>34819.200000000004</v>
      </c>
      <c r="R67" s="100">
        <v>21</v>
      </c>
      <c r="S67" s="100">
        <v>23587.200000000001</v>
      </c>
      <c r="T67" s="100">
        <v>5.8966020407993396</v>
      </c>
      <c r="U67" s="100">
        <v>6623.0634122258189</v>
      </c>
      <c r="V67" s="100">
        <v>30</v>
      </c>
      <c r="W67" s="100">
        <v>33696</v>
      </c>
      <c r="X67" s="100">
        <v>12.528876914041231</v>
      </c>
      <c r="Y67" s="100">
        <v>14072.43454985111</v>
      </c>
      <c r="Z67" s="100">
        <v>22.687396798307848</v>
      </c>
      <c r="AA67" s="100">
        <v>25482.484083859377</v>
      </c>
      <c r="AB67" s="100">
        <v>20</v>
      </c>
      <c r="AC67" s="100">
        <v>22464</v>
      </c>
      <c r="AD67" s="100">
        <v>6.9222045584761958</v>
      </c>
      <c r="AE67" s="100">
        <v>7775.020160080463</v>
      </c>
      <c r="AF67" s="100">
        <v>29</v>
      </c>
      <c r="AG67" s="100">
        <v>32572.800000000003</v>
      </c>
      <c r="AH67" s="100">
        <v>29</v>
      </c>
      <c r="AI67" s="100">
        <v>32572.800000000003</v>
      </c>
      <c r="AJ67" s="100">
        <v>16</v>
      </c>
      <c r="AK67" s="100">
        <v>17971.2</v>
      </c>
      <c r="AL67" s="100">
        <v>2.1442433151594611</v>
      </c>
      <c r="AM67" s="100">
        <v>2408.4140915871067</v>
      </c>
      <c r="AN67" s="100">
        <v>20.294254003799345</v>
      </c>
      <c r="AO67" s="100">
        <v>22794.506097067424</v>
      </c>
      <c r="AP67" s="100">
        <v>16.341373831670673</v>
      </c>
      <c r="AQ67" s="100">
        <v>18354.631087732501</v>
      </c>
      <c r="AR67" s="100">
        <v>18</v>
      </c>
      <c r="AS67" s="100">
        <v>20217.600000000002</v>
      </c>
      <c r="AT67" s="100">
        <v>12.11668625492384</v>
      </c>
      <c r="AU67" s="100">
        <v>13609.462001530457</v>
      </c>
      <c r="AV67" s="100">
        <v>19.2952831960108</v>
      </c>
      <c r="AW67" s="100">
        <v>21672.462085759333</v>
      </c>
      <c r="AX67" s="100">
        <v>22</v>
      </c>
      <c r="AY67" s="100">
        <v>24710.400000000001</v>
      </c>
      <c r="AZ67" s="100">
        <v>27</v>
      </c>
      <c r="BA67" s="100">
        <v>30326.400000000001</v>
      </c>
      <c r="BB67" s="100">
        <v>18.197290287705982</v>
      </c>
      <c r="BC67" s="100">
        <v>20439.196451151362</v>
      </c>
      <c r="BD67" s="100">
        <v>22.111506720000207</v>
      </c>
      <c r="BE67" s="100">
        <v>24835.644347904235</v>
      </c>
      <c r="BF67" s="100">
        <v>11.958107528594368</v>
      </c>
      <c r="BG67" s="100">
        <v>13431.346376117195</v>
      </c>
      <c r="BH67" s="100">
        <v>12.943817340439542</v>
      </c>
      <c r="BI67" s="100">
        <v>14538.495636781694</v>
      </c>
      <c r="BJ67" s="100">
        <v>23.387859094198031</v>
      </c>
      <c r="BK67" s="100">
        <v>26269.24333460323</v>
      </c>
      <c r="BL67" s="100">
        <v>25.347901478064852</v>
      </c>
      <c r="BM67" s="100">
        <v>28470.762940162444</v>
      </c>
      <c r="BN67" s="100">
        <v>1.9081156583751264</v>
      </c>
      <c r="BO67" s="100">
        <v>2143.195507486942</v>
      </c>
      <c r="BP67" s="100">
        <v>21.2295703712314</v>
      </c>
      <c r="BQ67" s="100">
        <v>23845.053440967109</v>
      </c>
      <c r="BR67" s="100">
        <v>25.434019258457479</v>
      </c>
      <c r="BS67" s="100">
        <v>28567.490431099443</v>
      </c>
      <c r="BT67" s="100">
        <v>2.1436648039566504</v>
      </c>
      <c r="BU67" s="100">
        <v>2407.7643078041096</v>
      </c>
      <c r="BV67" s="100">
        <v>17</v>
      </c>
      <c r="BW67" s="100">
        <v>19094.400000000001</v>
      </c>
      <c r="BX67" s="100">
        <v>29</v>
      </c>
      <c r="BY67" s="100">
        <v>32572.800000000003</v>
      </c>
      <c r="BZ67" s="100">
        <v>7.7266088022032253</v>
      </c>
      <c r="CA67" s="100">
        <v>8678.5270066346638</v>
      </c>
      <c r="CB67" s="100">
        <v>19</v>
      </c>
      <c r="CC67" s="100">
        <v>21340.799999999999</v>
      </c>
      <c r="CD67" s="100">
        <v>30</v>
      </c>
      <c r="CE67" s="100">
        <v>33696</v>
      </c>
      <c r="CF67" s="100">
        <v>21.03266153255483</v>
      </c>
      <c r="CG67" s="100">
        <v>23623.885433365587</v>
      </c>
      <c r="CH67" s="100">
        <v>17</v>
      </c>
      <c r="CI67" s="100">
        <v>19094.400000000001</v>
      </c>
      <c r="CJ67" s="100">
        <v>16.072989860932811</v>
      </c>
      <c r="CK67" s="100">
        <v>18053.182211799733</v>
      </c>
      <c r="CL67" s="100">
        <v>0.93484630219136555</v>
      </c>
      <c r="CM67" s="100">
        <v>1050.0193666213418</v>
      </c>
      <c r="CN67" s="100">
        <v>20</v>
      </c>
      <c r="CO67" s="100">
        <v>22464</v>
      </c>
      <c r="CP67" s="100">
        <v>10.513929542885371</v>
      </c>
      <c r="CQ67" s="100">
        <v>11809.24566256885</v>
      </c>
      <c r="CR67" s="100">
        <v>15.548554873150604</v>
      </c>
      <c r="CS67" s="100">
        <v>17464.13683352276</v>
      </c>
      <c r="CT67" s="100">
        <v>9.9526669002339752</v>
      </c>
      <c r="CU67" s="100">
        <v>11178.835462342802</v>
      </c>
    </row>
    <row r="68" spans="2:99">
      <c r="C68" s="99" t="s">
        <v>234</v>
      </c>
      <c r="D68" s="100">
        <v>0</v>
      </c>
      <c r="E68" s="100">
        <v>0</v>
      </c>
      <c r="F68" s="100">
        <v>1.0314557091633465</v>
      </c>
      <c r="G68" s="100">
        <v>1065.7000387075695</v>
      </c>
      <c r="H68" s="100">
        <v>2.3299699268061458</v>
      </c>
      <c r="I68" s="100">
        <v>2407.3249283761097</v>
      </c>
      <c r="J68" s="100">
        <v>34</v>
      </c>
      <c r="K68" s="100">
        <v>35128.800000000003</v>
      </c>
      <c r="L68" s="100">
        <v>34</v>
      </c>
      <c r="M68" s="100">
        <v>35128.800000000003</v>
      </c>
      <c r="N68" s="100">
        <v>33</v>
      </c>
      <c r="O68" s="100">
        <v>34095.599999999999</v>
      </c>
      <c r="P68" s="100">
        <v>32</v>
      </c>
      <c r="Q68" s="100">
        <v>33062.400000000001</v>
      </c>
      <c r="R68" s="100">
        <v>22</v>
      </c>
      <c r="S68" s="100">
        <v>22730.400000000001</v>
      </c>
      <c r="T68" s="100">
        <v>6.2651396683492981</v>
      </c>
      <c r="U68" s="100">
        <v>6473.1423053384951</v>
      </c>
      <c r="V68" s="100">
        <v>31</v>
      </c>
      <c r="W68" s="100">
        <v>32029.200000000001</v>
      </c>
      <c r="X68" s="100">
        <v>10.739037354892483</v>
      </c>
      <c r="Y68" s="100">
        <v>11095.573395074915</v>
      </c>
      <c r="Z68" s="100">
        <v>21.223693779062181</v>
      </c>
      <c r="AA68" s="100">
        <v>21928.320412527046</v>
      </c>
      <c r="AB68" s="100">
        <v>22</v>
      </c>
      <c r="AC68" s="100">
        <v>22730.400000000001</v>
      </c>
      <c r="AD68" s="100">
        <v>7.1785825050864247</v>
      </c>
      <c r="AE68" s="100">
        <v>7416.9114442552946</v>
      </c>
      <c r="AF68" s="100">
        <v>29</v>
      </c>
      <c r="AG68" s="100">
        <v>29962.800000000003</v>
      </c>
      <c r="AH68" s="100">
        <v>28</v>
      </c>
      <c r="AI68" s="100">
        <v>28929.600000000002</v>
      </c>
      <c r="AJ68" s="100">
        <v>19</v>
      </c>
      <c r="AK68" s="100">
        <v>19630.8</v>
      </c>
      <c r="AL68" s="100">
        <v>2.2300130477658398</v>
      </c>
      <c r="AM68" s="100">
        <v>2304.0494809516658</v>
      </c>
      <c r="AN68" s="100">
        <v>24.196995158376144</v>
      </c>
      <c r="AO68" s="100">
        <v>25000.335397634233</v>
      </c>
      <c r="AP68" s="100">
        <v>15.563213173019685</v>
      </c>
      <c r="AQ68" s="100">
        <v>16079.911850363938</v>
      </c>
      <c r="AR68" s="100">
        <v>22</v>
      </c>
      <c r="AS68" s="100">
        <v>22730.400000000001</v>
      </c>
      <c r="AT68" s="100">
        <v>13.014218570103383</v>
      </c>
      <c r="AU68" s="100">
        <v>13446.290626630816</v>
      </c>
      <c r="AV68" s="100">
        <v>19.2952831960108</v>
      </c>
      <c r="AW68" s="100">
        <v>19935.886598118359</v>
      </c>
      <c r="AX68" s="100">
        <v>20</v>
      </c>
      <c r="AY68" s="100">
        <v>20664</v>
      </c>
      <c r="AZ68" s="100">
        <v>28</v>
      </c>
      <c r="BA68" s="100">
        <v>28929.600000000002</v>
      </c>
      <c r="BB68" s="100">
        <v>18.988476821954066</v>
      </c>
      <c r="BC68" s="100">
        <v>19618.89425244294</v>
      </c>
      <c r="BD68" s="100">
        <v>19.458125913600185</v>
      </c>
      <c r="BE68" s="100">
        <v>20104.135693931712</v>
      </c>
      <c r="BF68" s="100">
        <v>13.552521865740284</v>
      </c>
      <c r="BG68" s="100">
        <v>14002.465591682861</v>
      </c>
      <c r="BH68" s="100">
        <v>12.943817340439542</v>
      </c>
      <c r="BI68" s="100">
        <v>13373.552076142136</v>
      </c>
      <c r="BJ68" s="100">
        <v>21.516830366662191</v>
      </c>
      <c r="BK68" s="100">
        <v>22231.189134835378</v>
      </c>
      <c r="BL68" s="100">
        <v>24.442619282419681</v>
      </c>
      <c r="BM68" s="100">
        <v>25254.114242596017</v>
      </c>
      <c r="BN68" s="100">
        <v>2.0898409591727574</v>
      </c>
      <c r="BO68" s="100">
        <v>2159.2236790172929</v>
      </c>
      <c r="BP68" s="100">
        <v>21.892994445332384</v>
      </c>
      <c r="BQ68" s="100">
        <v>22619.841860917419</v>
      </c>
      <c r="BR68" s="100">
        <v>26.37601997173368</v>
      </c>
      <c r="BS68" s="100">
        <v>27251.70383479524</v>
      </c>
      <c r="BT68" s="100">
        <v>2.1436648039566504</v>
      </c>
      <c r="BU68" s="100">
        <v>2214.8344754480113</v>
      </c>
      <c r="BV68" s="100">
        <v>16</v>
      </c>
      <c r="BW68" s="100">
        <v>16531.2</v>
      </c>
      <c r="BX68" s="100">
        <v>24</v>
      </c>
      <c r="BY68" s="100">
        <v>24796.800000000003</v>
      </c>
      <c r="BZ68" s="100">
        <v>7.0547297759246836</v>
      </c>
      <c r="CA68" s="100">
        <v>7288.9468044853838</v>
      </c>
      <c r="CB68" s="100">
        <v>18</v>
      </c>
      <c r="CC68" s="100">
        <v>18597.600000000002</v>
      </c>
      <c r="CD68" s="100">
        <v>27</v>
      </c>
      <c r="CE68" s="100">
        <v>27896.400000000001</v>
      </c>
      <c r="CF68" s="100">
        <v>22.785383326934401</v>
      </c>
      <c r="CG68" s="100">
        <v>23541.858053388623</v>
      </c>
      <c r="CH68" s="100">
        <v>19</v>
      </c>
      <c r="CI68" s="100">
        <v>19630.8</v>
      </c>
      <c r="CJ68" s="100">
        <v>15.269340367886169</v>
      </c>
      <c r="CK68" s="100">
        <v>15776.282468099991</v>
      </c>
      <c r="CL68" s="100">
        <v>0.93484630219136555</v>
      </c>
      <c r="CM68" s="100">
        <v>965.88319942411897</v>
      </c>
      <c r="CN68" s="100">
        <v>19</v>
      </c>
      <c r="CO68" s="100">
        <v>19630.8</v>
      </c>
      <c r="CP68" s="100">
        <v>9.3874370918619388</v>
      </c>
      <c r="CQ68" s="100">
        <v>9699.1000033117562</v>
      </c>
      <c r="CR68" s="100">
        <v>15.548554873150604</v>
      </c>
      <c r="CS68" s="100">
        <v>16064.766894939205</v>
      </c>
      <c r="CT68" s="100">
        <v>9.9526669002339752</v>
      </c>
      <c r="CU68" s="100">
        <v>10283.095441321744</v>
      </c>
    </row>
    <row r="69" spans="2:99">
      <c r="C69" s="99" t="s">
        <v>235</v>
      </c>
      <c r="D69" s="100">
        <v>0</v>
      </c>
      <c r="E69" s="100">
        <v>0</v>
      </c>
      <c r="F69" s="100">
        <v>0.96032083266932267</v>
      </c>
      <c r="G69" s="100">
        <v>728.30731949641427</v>
      </c>
      <c r="H69" s="100">
        <v>2.5241340873733247</v>
      </c>
      <c r="I69" s="100">
        <v>1914.3032918639294</v>
      </c>
      <c r="J69" s="100">
        <v>30</v>
      </c>
      <c r="K69" s="100">
        <v>22752</v>
      </c>
      <c r="L69" s="100">
        <v>33</v>
      </c>
      <c r="M69" s="100">
        <v>25027.200000000001</v>
      </c>
      <c r="N69" s="100">
        <v>33</v>
      </c>
      <c r="O69" s="100">
        <v>25027.200000000001</v>
      </c>
      <c r="P69" s="100">
        <v>36</v>
      </c>
      <c r="Q69" s="100">
        <v>27302.399999999998</v>
      </c>
      <c r="R69" s="100">
        <v>25</v>
      </c>
      <c r="S69" s="100">
        <v>18960</v>
      </c>
      <c r="T69" s="100">
        <v>6.6336772958992567</v>
      </c>
      <c r="U69" s="100">
        <v>5030.980861209996</v>
      </c>
      <c r="V69" s="100">
        <v>34</v>
      </c>
      <c r="W69" s="100">
        <v>25785.599999999999</v>
      </c>
      <c r="X69" s="100">
        <v>12.528876914041231</v>
      </c>
      <c r="Y69" s="100">
        <v>9501.9002516088694</v>
      </c>
      <c r="Z69" s="100">
        <v>24.882951327176347</v>
      </c>
      <c r="AA69" s="100">
        <v>18871.230286530539</v>
      </c>
      <c r="AB69" s="100">
        <v>22</v>
      </c>
      <c r="AC69" s="100">
        <v>16684.8</v>
      </c>
      <c r="AD69" s="100">
        <v>6.409448665255737</v>
      </c>
      <c r="AE69" s="100">
        <v>4860.9258677299504</v>
      </c>
      <c r="AF69" s="100">
        <v>32</v>
      </c>
      <c r="AG69" s="100">
        <v>24268.799999999999</v>
      </c>
      <c r="AH69" s="100">
        <v>27</v>
      </c>
      <c r="AI69" s="100">
        <v>20476.8</v>
      </c>
      <c r="AJ69" s="100">
        <v>20</v>
      </c>
      <c r="AK69" s="100">
        <v>15168</v>
      </c>
      <c r="AL69" s="100">
        <v>2.1442433151594611</v>
      </c>
      <c r="AM69" s="100">
        <v>1626.1941302169353</v>
      </c>
      <c r="AN69" s="100">
        <v>21.855350465630064</v>
      </c>
      <c r="AO69" s="100">
        <v>16575.097793133838</v>
      </c>
      <c r="AP69" s="100">
        <v>15.563213173019685</v>
      </c>
      <c r="AQ69" s="100">
        <v>11803.140870418129</v>
      </c>
      <c r="AR69" s="100">
        <v>20</v>
      </c>
      <c r="AS69" s="100">
        <v>15168</v>
      </c>
      <c r="AT69" s="100">
        <v>12.565452412513611</v>
      </c>
      <c r="AU69" s="100">
        <v>9529.639109650323</v>
      </c>
      <c r="AV69" s="100">
        <v>18.553156919241154</v>
      </c>
      <c r="AW69" s="100">
        <v>14070.71420755249</v>
      </c>
      <c r="AX69" s="100">
        <v>22</v>
      </c>
      <c r="AY69" s="100">
        <v>16684.8</v>
      </c>
      <c r="AZ69" s="100">
        <v>31</v>
      </c>
      <c r="BA69" s="100">
        <v>23510.399999999998</v>
      </c>
      <c r="BB69" s="100">
        <v>18.988476821954066</v>
      </c>
      <c r="BC69" s="100">
        <v>14400.860821769964</v>
      </c>
      <c r="BD69" s="100">
        <v>23.880427257600225</v>
      </c>
      <c r="BE69" s="100">
        <v>18110.916032164008</v>
      </c>
      <c r="BF69" s="100">
        <v>12.755314697167327</v>
      </c>
      <c r="BG69" s="100">
        <v>9673.6306663317009</v>
      </c>
      <c r="BH69" s="100">
        <v>12.943817340439542</v>
      </c>
      <c r="BI69" s="100">
        <v>9816.5910709893487</v>
      </c>
      <c r="BJ69" s="100">
        <v>22.452344730430109</v>
      </c>
      <c r="BK69" s="100">
        <v>17027.858243558196</v>
      </c>
      <c r="BL69" s="100">
        <v>25.347901478064852</v>
      </c>
      <c r="BM69" s="100">
        <v>19223.848480964381</v>
      </c>
      <c r="BN69" s="100">
        <v>1.9081156583751264</v>
      </c>
      <c r="BO69" s="100">
        <v>1447.1149153116958</v>
      </c>
      <c r="BP69" s="100">
        <v>21.892994445332384</v>
      </c>
      <c r="BQ69" s="100">
        <v>16603.646987340078</v>
      </c>
      <c r="BR69" s="100">
        <v>23.550017831905073</v>
      </c>
      <c r="BS69" s="100">
        <v>17860.333523716807</v>
      </c>
      <c r="BT69" s="100">
        <v>2.5456019546985225</v>
      </c>
      <c r="BU69" s="100">
        <v>1930.5845224433594</v>
      </c>
      <c r="BV69" s="100">
        <v>20</v>
      </c>
      <c r="BW69" s="100">
        <v>15168</v>
      </c>
      <c r="BX69" s="100">
        <v>27</v>
      </c>
      <c r="BY69" s="100">
        <v>20476.8</v>
      </c>
      <c r="BZ69" s="100">
        <v>8.0625483153424948</v>
      </c>
      <c r="CA69" s="100">
        <v>6114.6366423557483</v>
      </c>
      <c r="CB69" s="100">
        <v>18</v>
      </c>
      <c r="CC69" s="100">
        <v>13651.199999999999</v>
      </c>
      <c r="CD69" s="100">
        <v>31</v>
      </c>
      <c r="CE69" s="100">
        <v>23510.399999999998</v>
      </c>
      <c r="CF69" s="100">
        <v>23.661744224124181</v>
      </c>
      <c r="CG69" s="100">
        <v>17945.066819575779</v>
      </c>
      <c r="CH69" s="100">
        <v>18</v>
      </c>
      <c r="CI69" s="100">
        <v>13651.199999999999</v>
      </c>
      <c r="CJ69" s="100">
        <v>17.680288847026095</v>
      </c>
      <c r="CK69" s="100">
        <v>13408.731061584589</v>
      </c>
      <c r="CL69" s="100">
        <v>0.87252321537860777</v>
      </c>
      <c r="CM69" s="100">
        <v>661.72160654313609</v>
      </c>
      <c r="CN69" s="100">
        <v>22</v>
      </c>
      <c r="CO69" s="100">
        <v>16684.8</v>
      </c>
      <c r="CP69" s="100">
        <v>10.138432059210892</v>
      </c>
      <c r="CQ69" s="100">
        <v>7688.9868737055403</v>
      </c>
      <c r="CR69" s="100">
        <v>16.412363477214527</v>
      </c>
      <c r="CS69" s="100">
        <v>12447.136461119497</v>
      </c>
      <c r="CT69" s="100">
        <v>11.729928846704329</v>
      </c>
      <c r="CU69" s="100">
        <v>8895.9780373405629</v>
      </c>
    </row>
    <row r="70" spans="2:99">
      <c r="C70" s="99" t="s">
        <v>236</v>
      </c>
      <c r="D70" s="100">
        <v>0</v>
      </c>
      <c r="E70" s="100">
        <v>0</v>
      </c>
      <c r="F70" s="100">
        <v>1.0670231474103586</v>
      </c>
      <c r="G70" s="100">
        <v>571.07078849402387</v>
      </c>
      <c r="H70" s="100">
        <v>2.4270520070897352</v>
      </c>
      <c r="I70" s="100">
        <v>1298.958234194426</v>
      </c>
      <c r="J70" s="100">
        <v>31</v>
      </c>
      <c r="K70" s="100">
        <v>16591.199999999997</v>
      </c>
      <c r="L70" s="100">
        <v>32</v>
      </c>
      <c r="M70" s="100">
        <v>17126.399999999998</v>
      </c>
      <c r="N70" s="100">
        <v>31</v>
      </c>
      <c r="O70" s="100">
        <v>16591.199999999997</v>
      </c>
      <c r="P70" s="100">
        <v>31</v>
      </c>
      <c r="Q70" s="100">
        <v>16591.199999999997</v>
      </c>
      <c r="R70" s="100">
        <v>23</v>
      </c>
      <c r="S70" s="100">
        <v>12309.599999999999</v>
      </c>
      <c r="T70" s="100">
        <v>6.2651396683492981</v>
      </c>
      <c r="U70" s="100">
        <v>3353.1027505005441</v>
      </c>
      <c r="V70" s="100">
        <v>36</v>
      </c>
      <c r="W70" s="100">
        <v>19267.199999999997</v>
      </c>
      <c r="X70" s="100">
        <v>11.932263727658315</v>
      </c>
      <c r="Y70" s="100">
        <v>6386.1475470427295</v>
      </c>
      <c r="Z70" s="100">
        <v>24.151099817553515</v>
      </c>
      <c r="AA70" s="100">
        <v>12925.66862235464</v>
      </c>
      <c r="AB70" s="100">
        <v>22</v>
      </c>
      <c r="AC70" s="100">
        <v>11774.399999999998</v>
      </c>
      <c r="AD70" s="100">
        <v>6.6658266118659659</v>
      </c>
      <c r="AE70" s="100">
        <v>3567.5504026706644</v>
      </c>
      <c r="AF70" s="100">
        <v>32</v>
      </c>
      <c r="AG70" s="100">
        <v>17126.399999999998</v>
      </c>
      <c r="AH70" s="100">
        <v>27</v>
      </c>
      <c r="AI70" s="100">
        <v>14450.399999999998</v>
      </c>
      <c r="AJ70" s="100">
        <v>17</v>
      </c>
      <c r="AK70" s="100">
        <v>9098.4</v>
      </c>
      <c r="AL70" s="100">
        <v>2.4015525129785966</v>
      </c>
      <c r="AM70" s="100">
        <v>1285.3109049461448</v>
      </c>
      <c r="AN70" s="100">
        <v>21.855350465630064</v>
      </c>
      <c r="AO70" s="100">
        <v>11696.983569205209</v>
      </c>
      <c r="AP70" s="100">
        <v>17.119534490321655</v>
      </c>
      <c r="AQ70" s="100">
        <v>9162.3748592201482</v>
      </c>
      <c r="AR70" s="100">
        <v>20</v>
      </c>
      <c r="AS70" s="100">
        <v>10703.999999999998</v>
      </c>
      <c r="AT70" s="100">
        <v>13.911750885282927</v>
      </c>
      <c r="AU70" s="100">
        <v>7445.5690738034218</v>
      </c>
      <c r="AV70" s="100">
        <v>17.811030642471504</v>
      </c>
      <c r="AW70" s="100">
        <v>9532.4635998507474</v>
      </c>
      <c r="AX70" s="100">
        <v>23</v>
      </c>
      <c r="AY70" s="100">
        <v>12309.599999999999</v>
      </c>
      <c r="AZ70" s="100">
        <v>29</v>
      </c>
      <c r="BA70" s="100">
        <v>15520.799999999997</v>
      </c>
      <c r="BB70" s="100">
        <v>17.406103753457895</v>
      </c>
      <c r="BC70" s="100">
        <v>9315.746728850665</v>
      </c>
      <c r="BD70" s="100">
        <v>23.880427257600225</v>
      </c>
      <c r="BE70" s="100">
        <v>12780.804668267639</v>
      </c>
      <c r="BF70" s="100">
        <v>13.552521865740284</v>
      </c>
      <c r="BG70" s="100">
        <v>7253.3097025441984</v>
      </c>
      <c r="BH70" s="100">
        <v>13.705218360465397</v>
      </c>
      <c r="BI70" s="100">
        <v>7335.0328665210791</v>
      </c>
      <c r="BJ70" s="100">
        <v>23.387859094198031</v>
      </c>
      <c r="BK70" s="100">
        <v>12517.182187214785</v>
      </c>
      <c r="BL70" s="100">
        <v>28.969030260645546</v>
      </c>
      <c r="BM70" s="100">
        <v>15504.224995497494</v>
      </c>
      <c r="BN70" s="100">
        <v>1.9081156583751264</v>
      </c>
      <c r="BO70" s="100">
        <v>1021.2235003623675</v>
      </c>
      <c r="BP70" s="100">
        <v>22.556418519433365</v>
      </c>
      <c r="BQ70" s="100">
        <v>12072.195191600735</v>
      </c>
      <c r="BR70" s="100">
        <v>29.20202211156229</v>
      </c>
      <c r="BS70" s="100">
        <v>15628.922234108135</v>
      </c>
      <c r="BT70" s="100">
        <v>2.6795810049458133</v>
      </c>
      <c r="BU70" s="100">
        <v>1434.1117538469991</v>
      </c>
      <c r="BV70" s="100">
        <v>18</v>
      </c>
      <c r="BW70" s="100">
        <v>9633.5999999999985</v>
      </c>
      <c r="BX70" s="100">
        <v>27</v>
      </c>
      <c r="BY70" s="100">
        <v>14450.399999999998</v>
      </c>
      <c r="BZ70" s="100">
        <v>7.390669289063954</v>
      </c>
      <c r="CA70" s="100">
        <v>3955.4862035070278</v>
      </c>
      <c r="CB70" s="100">
        <v>21</v>
      </c>
      <c r="CC70" s="100">
        <v>11239.199999999999</v>
      </c>
      <c r="CD70" s="100">
        <v>28</v>
      </c>
      <c r="CE70" s="100">
        <v>14985.599999999999</v>
      </c>
      <c r="CF70" s="100">
        <v>22.785383326934401</v>
      </c>
      <c r="CG70" s="100">
        <v>12194.737156575289</v>
      </c>
      <c r="CH70" s="100">
        <v>17</v>
      </c>
      <c r="CI70" s="100">
        <v>9098.4</v>
      </c>
      <c r="CJ70" s="100">
        <v>17.680288847026095</v>
      </c>
      <c r="CK70" s="100">
        <v>9462.4905909283643</v>
      </c>
      <c r="CL70" s="100">
        <v>0.93484630219136555</v>
      </c>
      <c r="CM70" s="100">
        <v>500.32974093281877</v>
      </c>
      <c r="CN70" s="100">
        <v>22</v>
      </c>
      <c r="CO70" s="100">
        <v>11774.399999999998</v>
      </c>
      <c r="CP70" s="100">
        <v>10.138432059210892</v>
      </c>
      <c r="CQ70" s="100">
        <v>5426.0888380896686</v>
      </c>
      <c r="CR70" s="100">
        <v>17.27617208127845</v>
      </c>
      <c r="CS70" s="100">
        <v>9246.2072979002241</v>
      </c>
      <c r="CT70" s="100">
        <v>11.019024068116186</v>
      </c>
      <c r="CU70" s="100">
        <v>5897.3816812557825</v>
      </c>
    </row>
    <row r="71" spans="2:99">
      <c r="B71" s="99" t="s">
        <v>130</v>
      </c>
      <c r="C71" s="99" t="s">
        <v>237</v>
      </c>
      <c r="D71" s="100">
        <v>42</v>
      </c>
      <c r="E71" s="100">
        <v>23688</v>
      </c>
      <c r="F71" s="100">
        <v>25</v>
      </c>
      <c r="G71" s="100">
        <v>14100</v>
      </c>
      <c r="H71" s="100">
        <v>46</v>
      </c>
      <c r="I71" s="100">
        <v>25944</v>
      </c>
      <c r="J71" s="100">
        <v>15.257037845610281</v>
      </c>
      <c r="K71" s="100">
        <v>8604.9693449241986</v>
      </c>
      <c r="L71" s="100">
        <v>5.2684632000000011</v>
      </c>
      <c r="M71" s="100">
        <v>2971.4132448000005</v>
      </c>
      <c r="N71" s="100">
        <v>8.4676503207810363</v>
      </c>
      <c r="O71" s="100">
        <v>4775.7547809205043</v>
      </c>
      <c r="P71" s="100">
        <v>4.6055112522935788</v>
      </c>
      <c r="Q71" s="100">
        <v>2597.5083462935786</v>
      </c>
      <c r="R71" s="100">
        <v>10.263723215258908</v>
      </c>
      <c r="S71" s="100">
        <v>5788.7398934060238</v>
      </c>
      <c r="T71" s="100">
        <v>4.9755698210844965</v>
      </c>
      <c r="U71" s="100">
        <v>2806.2213790916562</v>
      </c>
      <c r="V71" s="100">
        <v>7.5375128207263851</v>
      </c>
      <c r="W71" s="100">
        <v>4251.1572308896812</v>
      </c>
      <c r="X71" s="100">
        <v>2.7514547254175161</v>
      </c>
      <c r="Y71" s="100">
        <v>1551.820465135479</v>
      </c>
      <c r="Z71" s="100">
        <v>10.893615870407835</v>
      </c>
      <c r="AA71" s="100">
        <v>6143.9993509100186</v>
      </c>
      <c r="AB71" s="100">
        <v>1.9484566821297404</v>
      </c>
      <c r="AC71" s="100">
        <v>1098.9295687211736</v>
      </c>
      <c r="AD71" s="100">
        <v>11.345983745902069</v>
      </c>
      <c r="AE71" s="100">
        <v>6399.1348326887673</v>
      </c>
      <c r="AF71" s="100">
        <v>5.4707155635528339</v>
      </c>
      <c r="AG71" s="100">
        <v>3085.4835778437982</v>
      </c>
      <c r="AH71" s="100">
        <v>7.4936341575754266</v>
      </c>
      <c r="AI71" s="100">
        <v>4226.4096648725408</v>
      </c>
      <c r="AJ71" s="100">
        <v>7.4631921894343121</v>
      </c>
      <c r="AK71" s="100">
        <v>4209.2403948409519</v>
      </c>
      <c r="AL71" s="100">
        <v>5.0382417835337661</v>
      </c>
      <c r="AM71" s="100">
        <v>2841.5683659130441</v>
      </c>
      <c r="AN71" s="100">
        <v>9.0656337793067898</v>
      </c>
      <c r="AO71" s="100">
        <v>5113.0174515290291</v>
      </c>
      <c r="AP71" s="100">
        <v>4.5473684210526315</v>
      </c>
      <c r="AQ71" s="100">
        <v>2564.7157894736843</v>
      </c>
      <c r="AR71" s="100">
        <v>2.5124381263998101</v>
      </c>
      <c r="AS71" s="100">
        <v>1417.0151032894928</v>
      </c>
      <c r="AT71" s="100">
        <v>9.4205389176470593</v>
      </c>
      <c r="AU71" s="100">
        <v>5313.1839495529412</v>
      </c>
      <c r="AV71" s="100">
        <v>2.8967803616940642</v>
      </c>
      <c r="AW71" s="100">
        <v>1633.7841239954521</v>
      </c>
      <c r="AX71" s="100">
        <v>10.235621266878175</v>
      </c>
      <c r="AY71" s="100">
        <v>5772.8903945192906</v>
      </c>
      <c r="AZ71" s="100">
        <v>10.154700756641764</v>
      </c>
      <c r="BA71" s="100">
        <v>5727.2512267459551</v>
      </c>
      <c r="BB71" s="100">
        <v>8.6007522687678879</v>
      </c>
      <c r="BC71" s="100">
        <v>4850.8242795850883</v>
      </c>
      <c r="BD71" s="100">
        <v>8.1855265605342709</v>
      </c>
      <c r="BE71" s="100">
        <v>4616.6369801413284</v>
      </c>
      <c r="BF71" s="100">
        <v>8.5184046406626646</v>
      </c>
      <c r="BG71" s="100">
        <v>4804.3802173337426</v>
      </c>
      <c r="BH71" s="100">
        <v>6.9676243581676989</v>
      </c>
      <c r="BI71" s="100">
        <v>3929.7401380065821</v>
      </c>
      <c r="BJ71" s="100">
        <v>4.2492732056872047</v>
      </c>
      <c r="BK71" s="100">
        <v>2396.5900880075833</v>
      </c>
      <c r="BL71" s="100">
        <v>2.6288887299213837</v>
      </c>
      <c r="BM71" s="100">
        <v>1482.6932436756604</v>
      </c>
      <c r="BN71" s="100">
        <v>19.637258340333066</v>
      </c>
      <c r="BO71" s="100">
        <v>11075.413703947848</v>
      </c>
      <c r="BP71" s="100">
        <v>7.638228811649955</v>
      </c>
      <c r="BQ71" s="100">
        <v>4307.9610497705744</v>
      </c>
      <c r="BR71" s="100">
        <v>6.0053509323824814</v>
      </c>
      <c r="BS71" s="100">
        <v>3387.0179258637195</v>
      </c>
      <c r="BT71" s="100">
        <v>5.2450038413612514</v>
      </c>
      <c r="BU71" s="100">
        <v>2958.1821665277457</v>
      </c>
      <c r="BV71" s="100">
        <v>2.6842330960497147</v>
      </c>
      <c r="BW71" s="100">
        <v>1513.907466172039</v>
      </c>
      <c r="BX71" s="100">
        <v>3.4608010375494076</v>
      </c>
      <c r="BY71" s="100">
        <v>1951.8917851778658</v>
      </c>
      <c r="BZ71" s="100">
        <v>8.2069216619886323</v>
      </c>
      <c r="CA71" s="100">
        <v>4628.7038173615883</v>
      </c>
      <c r="CB71" s="100">
        <v>6.9624309627260565</v>
      </c>
      <c r="CC71" s="100">
        <v>3926.811062977496</v>
      </c>
      <c r="CD71" s="100">
        <v>7.7581766885570183</v>
      </c>
      <c r="CE71" s="100">
        <v>4375.6116523461587</v>
      </c>
      <c r="CF71" s="100">
        <v>7.2466035381786993</v>
      </c>
      <c r="CG71" s="100">
        <v>4087.0843955327864</v>
      </c>
      <c r="CH71" s="100">
        <v>2.3293677180060626</v>
      </c>
      <c r="CI71" s="100">
        <v>1313.7633929554192</v>
      </c>
      <c r="CJ71" s="100">
        <v>11.673055683417195</v>
      </c>
      <c r="CK71" s="100">
        <v>6583.6034054472975</v>
      </c>
      <c r="CL71" s="100">
        <v>0</v>
      </c>
      <c r="CM71" s="100">
        <v>0</v>
      </c>
      <c r="CN71" s="100">
        <v>7.0305216693246804</v>
      </c>
      <c r="CO71" s="100">
        <v>3965.2142214991195</v>
      </c>
      <c r="CP71" s="100">
        <v>8.6522743307580257</v>
      </c>
      <c r="CQ71" s="100">
        <v>4879.8827225475261</v>
      </c>
      <c r="CR71" s="100">
        <v>12.445506412812238</v>
      </c>
      <c r="CS71" s="100">
        <v>7019.2656168261019</v>
      </c>
      <c r="CT71" s="100">
        <v>1.2518246528234331</v>
      </c>
      <c r="CU71" s="100">
        <v>706.0291041924163</v>
      </c>
    </row>
    <row r="72" spans="2:99">
      <c r="C72" s="99" t="s">
        <v>238</v>
      </c>
      <c r="D72" s="100">
        <v>50</v>
      </c>
      <c r="E72" s="100">
        <v>3719.9999999999995</v>
      </c>
      <c r="F72" s="100">
        <v>30</v>
      </c>
      <c r="G72" s="100">
        <v>2231.9999999999995</v>
      </c>
      <c r="H72" s="100">
        <v>46</v>
      </c>
      <c r="I72" s="100">
        <v>3422.3999999999996</v>
      </c>
      <c r="J72" s="100">
        <v>16.952264272900315</v>
      </c>
      <c r="K72" s="100">
        <v>1261.2484619037832</v>
      </c>
      <c r="L72" s="100">
        <v>4.789512000000002</v>
      </c>
      <c r="M72" s="100">
        <v>356.33969280000008</v>
      </c>
      <c r="N72" s="100">
        <v>10.421723471730505</v>
      </c>
      <c r="O72" s="100">
        <v>775.37622629674956</v>
      </c>
      <c r="P72" s="100">
        <v>5.141035816513762</v>
      </c>
      <c r="Q72" s="100">
        <v>382.49306474862385</v>
      </c>
      <c r="R72" s="100">
        <v>10.263723215258908</v>
      </c>
      <c r="S72" s="100">
        <v>763.62100721526269</v>
      </c>
      <c r="T72" s="100">
        <v>5.4020472343203103</v>
      </c>
      <c r="U72" s="100">
        <v>401.91231423343106</v>
      </c>
      <c r="V72" s="100">
        <v>8.45115073839019</v>
      </c>
      <c r="W72" s="100">
        <v>628.76561493623012</v>
      </c>
      <c r="X72" s="100">
        <v>2.598596129560987</v>
      </c>
      <c r="Y72" s="100">
        <v>193.33555203933741</v>
      </c>
      <c r="Z72" s="100">
        <v>12.299243724654009</v>
      </c>
      <c r="AA72" s="100">
        <v>915.06373311425818</v>
      </c>
      <c r="AB72" s="100">
        <v>2.2602097512704988</v>
      </c>
      <c r="AC72" s="100">
        <v>168.1596054945251</v>
      </c>
      <c r="AD72" s="100">
        <v>13.014510767358255</v>
      </c>
      <c r="AE72" s="100">
        <v>968.27960109145408</v>
      </c>
      <c r="AF72" s="100">
        <v>5.4707155635528339</v>
      </c>
      <c r="AG72" s="100">
        <v>407.02123792833078</v>
      </c>
      <c r="AH72" s="100">
        <v>8.8386454166274255</v>
      </c>
      <c r="AI72" s="100">
        <v>657.59521899708034</v>
      </c>
      <c r="AJ72" s="100">
        <v>7.2766123846984536</v>
      </c>
      <c r="AK72" s="100">
        <v>541.37996142156487</v>
      </c>
      <c r="AL72" s="100">
        <v>5.3346089472710467</v>
      </c>
      <c r="AM72" s="100">
        <v>396.89490567696583</v>
      </c>
      <c r="AN72" s="100">
        <v>9.0656337793067898</v>
      </c>
      <c r="AO72" s="100">
        <v>674.48315318042512</v>
      </c>
      <c r="AP72" s="100">
        <v>4.6736842105263161</v>
      </c>
      <c r="AQ72" s="100">
        <v>347.72210526315786</v>
      </c>
      <c r="AR72" s="100">
        <v>2.5124381263998101</v>
      </c>
      <c r="AS72" s="100">
        <v>186.92539660414585</v>
      </c>
      <c r="AT72" s="100">
        <v>10.892498123529414</v>
      </c>
      <c r="AU72" s="100">
        <v>810.40186039058835</v>
      </c>
      <c r="AV72" s="100">
        <v>3.0103795915644196</v>
      </c>
      <c r="AW72" s="100">
        <v>223.97224161239279</v>
      </c>
      <c r="AX72" s="100">
        <v>9.0724824865511078</v>
      </c>
      <c r="AY72" s="100">
        <v>674.99269699940237</v>
      </c>
      <c r="AZ72" s="100">
        <v>11.508660857527333</v>
      </c>
      <c r="BA72" s="100">
        <v>856.2443678000335</v>
      </c>
      <c r="BB72" s="100">
        <v>7.8687733522770049</v>
      </c>
      <c r="BC72" s="100">
        <v>585.43673740940915</v>
      </c>
      <c r="BD72" s="100">
        <v>8.8403686853770118</v>
      </c>
      <c r="BE72" s="100">
        <v>657.72343019204959</v>
      </c>
      <c r="BF72" s="100">
        <v>9.3876296039955882</v>
      </c>
      <c r="BG72" s="100">
        <v>698.43964253727165</v>
      </c>
      <c r="BH72" s="100">
        <v>7.4031008805531817</v>
      </c>
      <c r="BI72" s="100">
        <v>550.79070551315669</v>
      </c>
      <c r="BJ72" s="100">
        <v>4.7804323563981042</v>
      </c>
      <c r="BK72" s="100">
        <v>355.6641673160189</v>
      </c>
      <c r="BL72" s="100">
        <v>2.7984944544324413</v>
      </c>
      <c r="BM72" s="100">
        <v>208.20798740977361</v>
      </c>
      <c r="BN72" s="100">
        <v>18.566135158133083</v>
      </c>
      <c r="BO72" s="100">
        <v>1381.3204557651011</v>
      </c>
      <c r="BP72" s="100">
        <v>7.3918343338547956</v>
      </c>
      <c r="BQ72" s="100">
        <v>549.95247443879668</v>
      </c>
      <c r="BR72" s="100">
        <v>5.617908936744902</v>
      </c>
      <c r="BS72" s="100">
        <v>417.97242489382069</v>
      </c>
      <c r="BT72" s="100">
        <v>5.4198373027399604</v>
      </c>
      <c r="BU72" s="100">
        <v>403.23589532385301</v>
      </c>
      <c r="BV72" s="100">
        <v>2.9759975630116409</v>
      </c>
      <c r="BW72" s="100">
        <v>221.41421868806606</v>
      </c>
      <c r="BX72" s="100">
        <v>3.8760971620553364</v>
      </c>
      <c r="BY72" s="100">
        <v>288.38162885691702</v>
      </c>
      <c r="BZ72" s="100">
        <v>9.9049054541242114</v>
      </c>
      <c r="CA72" s="100">
        <v>736.9249657868412</v>
      </c>
      <c r="CB72" s="100">
        <v>7.1364917367942065</v>
      </c>
      <c r="CC72" s="100">
        <v>530.95498521748891</v>
      </c>
      <c r="CD72" s="100">
        <v>8.2533794559117215</v>
      </c>
      <c r="CE72" s="100">
        <v>614.05143151983202</v>
      </c>
      <c r="CF72" s="100">
        <v>7.039557722802166</v>
      </c>
      <c r="CG72" s="100">
        <v>523.7430945764811</v>
      </c>
      <c r="CH72" s="100">
        <v>2.4110999186378539</v>
      </c>
      <c r="CI72" s="100">
        <v>179.38583394665631</v>
      </c>
      <c r="CJ72" s="100">
        <v>12.340087436755319</v>
      </c>
      <c r="CK72" s="100">
        <v>918.10250529459563</v>
      </c>
      <c r="CL72" s="100">
        <v>0</v>
      </c>
      <c r="CM72" s="100">
        <v>0</v>
      </c>
      <c r="CN72" s="100">
        <v>6.810817867158284</v>
      </c>
      <c r="CO72" s="100">
        <v>506.7248493165763</v>
      </c>
      <c r="CP72" s="100">
        <v>9.3052761670416491</v>
      </c>
      <c r="CQ72" s="100">
        <v>692.31254682789859</v>
      </c>
      <c r="CR72" s="100">
        <v>13.257169874517382</v>
      </c>
      <c r="CS72" s="100">
        <v>986.33343866409314</v>
      </c>
      <c r="CT72" s="100">
        <v>1.2802752131148749</v>
      </c>
      <c r="CU72" s="100">
        <v>95.252475855746681</v>
      </c>
    </row>
    <row r="73" spans="2:99">
      <c r="C73" s="99" t="s">
        <v>239</v>
      </c>
      <c r="D73" s="100">
        <v>46</v>
      </c>
      <c r="E73" s="100">
        <v>25723.199999999997</v>
      </c>
      <c r="F73" s="100">
        <v>26</v>
      </c>
      <c r="G73" s="100">
        <v>14539.199999999999</v>
      </c>
      <c r="H73" s="100">
        <v>47</v>
      </c>
      <c r="I73" s="100">
        <v>26282.399999999998</v>
      </c>
      <c r="J73" s="100">
        <v>15.257037845610281</v>
      </c>
      <c r="K73" s="100">
        <v>8531.7355632652689</v>
      </c>
      <c r="L73" s="100">
        <v>4.9092498000000013</v>
      </c>
      <c r="M73" s="100">
        <v>2745.2524881600002</v>
      </c>
      <c r="N73" s="100">
        <v>9.4446868962557691</v>
      </c>
      <c r="O73" s="100">
        <v>5281.4689123862254</v>
      </c>
      <c r="P73" s="100">
        <v>4.7126161651376144</v>
      </c>
      <c r="Q73" s="100">
        <v>2635.2949595449536</v>
      </c>
      <c r="R73" s="100">
        <v>10.263723215258908</v>
      </c>
      <c r="S73" s="100">
        <v>5739.474021972781</v>
      </c>
      <c r="T73" s="100">
        <v>4.833410683339225</v>
      </c>
      <c r="U73" s="100">
        <v>2702.8432541232942</v>
      </c>
      <c r="V73" s="100">
        <v>8.2227412589742386</v>
      </c>
      <c r="W73" s="100">
        <v>4598.156912018394</v>
      </c>
      <c r="X73" s="100">
        <v>2.3693082357761939</v>
      </c>
      <c r="Y73" s="100">
        <v>1324.9171654460474</v>
      </c>
      <c r="Z73" s="100">
        <v>10.542208906846293</v>
      </c>
      <c r="AA73" s="100">
        <v>5895.2032207084458</v>
      </c>
      <c r="AB73" s="100">
        <v>1.9484566821297404</v>
      </c>
      <c r="AC73" s="100">
        <v>1089.5769766469507</v>
      </c>
      <c r="AD73" s="100">
        <v>13.014510767358255</v>
      </c>
      <c r="AE73" s="100">
        <v>7277.7144211067352</v>
      </c>
      <c r="AF73" s="100">
        <v>4.9343709004594194</v>
      </c>
      <c r="AG73" s="100">
        <v>2759.3002075369068</v>
      </c>
      <c r="AH73" s="100">
        <v>8.0700675543119971</v>
      </c>
      <c r="AI73" s="100">
        <v>4512.7817763712683</v>
      </c>
      <c r="AJ73" s="100">
        <v>8.0229316036418865</v>
      </c>
      <c r="AK73" s="100">
        <v>4486.423352756542</v>
      </c>
      <c r="AL73" s="100">
        <v>5.186425365402406</v>
      </c>
      <c r="AM73" s="100">
        <v>2900.2490643330252</v>
      </c>
      <c r="AN73" s="100">
        <v>9.9429531773042186</v>
      </c>
      <c r="AO73" s="100">
        <v>5560.0994167485187</v>
      </c>
      <c r="AP73" s="100">
        <v>4.5473684210526315</v>
      </c>
      <c r="AQ73" s="100">
        <v>2542.8884210526312</v>
      </c>
      <c r="AR73" s="100">
        <v>2.5885726150785917</v>
      </c>
      <c r="AS73" s="100">
        <v>1447.5298063519483</v>
      </c>
      <c r="AT73" s="100">
        <v>9.1261470764705894</v>
      </c>
      <c r="AU73" s="100">
        <v>5103.341445162353</v>
      </c>
      <c r="AV73" s="100">
        <v>3.2375780513051309</v>
      </c>
      <c r="AW73" s="100">
        <v>1810.4536462898291</v>
      </c>
      <c r="AX73" s="100">
        <v>10.002993510812761</v>
      </c>
      <c r="AY73" s="100">
        <v>5593.6739712464951</v>
      </c>
      <c r="AZ73" s="100">
        <v>10.831680807084547</v>
      </c>
      <c r="BA73" s="100">
        <v>6057.0759073216777</v>
      </c>
      <c r="BB73" s="100">
        <v>7.6857786231542837</v>
      </c>
      <c r="BC73" s="100">
        <v>4297.8874060678745</v>
      </c>
      <c r="BD73" s="100">
        <v>8.8403686853770118</v>
      </c>
      <c r="BE73" s="100">
        <v>4943.5341688628241</v>
      </c>
      <c r="BF73" s="100">
        <v>7.6491796773297391</v>
      </c>
      <c r="BG73" s="100">
        <v>4277.4212755627896</v>
      </c>
      <c r="BH73" s="100">
        <v>7.4031008805531817</v>
      </c>
      <c r="BI73" s="100">
        <v>4139.8140124053389</v>
      </c>
      <c r="BJ73" s="100">
        <v>4.3820629933649293</v>
      </c>
      <c r="BK73" s="100">
        <v>2450.4496258896684</v>
      </c>
      <c r="BL73" s="100">
        <v>2.6288887299213837</v>
      </c>
      <c r="BM73" s="100">
        <v>1470.0745777720376</v>
      </c>
      <c r="BN73" s="100">
        <v>18.923176218866409</v>
      </c>
      <c r="BO73" s="100">
        <v>10581.840141590095</v>
      </c>
      <c r="BP73" s="100">
        <v>7.8846232894451154</v>
      </c>
      <c r="BQ73" s="100">
        <v>4409.0813434577076</v>
      </c>
      <c r="BR73" s="100">
        <v>6.1990719302012716</v>
      </c>
      <c r="BS73" s="100">
        <v>3466.5210233685507</v>
      </c>
      <c r="BT73" s="100">
        <v>5.0701703799825433</v>
      </c>
      <c r="BU73" s="100">
        <v>2835.2392764862379</v>
      </c>
      <c r="BV73" s="100">
        <v>3.209409136581181</v>
      </c>
      <c r="BW73" s="100">
        <v>1794.7015891761962</v>
      </c>
      <c r="BX73" s="100">
        <v>3.599233079051384</v>
      </c>
      <c r="BY73" s="100">
        <v>2012.6911378055338</v>
      </c>
      <c r="BZ73" s="100">
        <v>7.9239243632993688</v>
      </c>
      <c r="CA73" s="100">
        <v>4431.0585039570069</v>
      </c>
      <c r="CB73" s="100">
        <v>7.1364917367942065</v>
      </c>
      <c r="CC73" s="100">
        <v>3990.7261792153199</v>
      </c>
      <c r="CD73" s="100">
        <v>7.9232442776752521</v>
      </c>
      <c r="CE73" s="100">
        <v>4430.6782000760004</v>
      </c>
      <c r="CF73" s="100">
        <v>6.2113744612960282</v>
      </c>
      <c r="CG73" s="100">
        <v>3473.4005987567384</v>
      </c>
      <c r="CH73" s="100">
        <v>2.002438915478896</v>
      </c>
      <c r="CI73" s="100">
        <v>1119.7638415357985</v>
      </c>
      <c r="CJ73" s="100">
        <v>11.339539806748133</v>
      </c>
      <c r="CK73" s="100">
        <v>6341.0706599335554</v>
      </c>
      <c r="CL73" s="100">
        <v>0</v>
      </c>
      <c r="CM73" s="100">
        <v>0</v>
      </c>
      <c r="CN73" s="100">
        <v>7.2502254714910768</v>
      </c>
      <c r="CO73" s="100">
        <v>4054.3260836578097</v>
      </c>
      <c r="CP73" s="100">
        <v>7.6727715763325888</v>
      </c>
      <c r="CQ73" s="100">
        <v>4290.6138654851829</v>
      </c>
      <c r="CR73" s="100">
        <v>11.363288463872042</v>
      </c>
      <c r="CS73" s="100">
        <v>6354.3509089972449</v>
      </c>
      <c r="CT73" s="100">
        <v>1.1664729719491083</v>
      </c>
      <c r="CU73" s="100">
        <v>652.29168591394125</v>
      </c>
    </row>
    <row r="74" spans="2:99">
      <c r="C74" s="99" t="s">
        <v>240</v>
      </c>
      <c r="D74" s="100">
        <v>47</v>
      </c>
      <c r="E74" s="100">
        <v>18950.399999999998</v>
      </c>
      <c r="F74" s="100">
        <v>24</v>
      </c>
      <c r="G74" s="100">
        <v>9676.7999999999993</v>
      </c>
      <c r="H74" s="100">
        <v>46</v>
      </c>
      <c r="I74" s="100">
        <v>18547.2</v>
      </c>
      <c r="J74" s="100">
        <v>14.691962369846939</v>
      </c>
      <c r="K74" s="100">
        <v>5923.7992275222859</v>
      </c>
      <c r="L74" s="100">
        <v>5.5079388000000016</v>
      </c>
      <c r="M74" s="100">
        <v>2220.8009241600007</v>
      </c>
      <c r="N74" s="100">
        <v>9.4446868962557691</v>
      </c>
      <c r="O74" s="100">
        <v>3808.0977565703261</v>
      </c>
      <c r="P74" s="100">
        <v>5.3552456422018349</v>
      </c>
      <c r="Q74" s="100">
        <v>2159.2350429357798</v>
      </c>
      <c r="R74" s="100">
        <v>9.6599747908319138</v>
      </c>
      <c r="S74" s="100">
        <v>3894.9018356634274</v>
      </c>
      <c r="T74" s="100">
        <v>5.544206372065581</v>
      </c>
      <c r="U74" s="100">
        <v>2235.424009216842</v>
      </c>
      <c r="V74" s="100">
        <v>7.3091033413104345</v>
      </c>
      <c r="W74" s="100">
        <v>2947.030467216367</v>
      </c>
      <c r="X74" s="100">
        <v>2.6750254274892513</v>
      </c>
      <c r="Y74" s="100">
        <v>1078.5702523636662</v>
      </c>
      <c r="Z74" s="100">
        <v>11.947836761092464</v>
      </c>
      <c r="AA74" s="100">
        <v>4817.3677820724815</v>
      </c>
      <c r="AB74" s="100">
        <v>2.02639494941493</v>
      </c>
      <c r="AC74" s="100">
        <v>817.04244360409973</v>
      </c>
      <c r="AD74" s="100">
        <v>13.681921575940729</v>
      </c>
      <c r="AE74" s="100">
        <v>5516.5507794193018</v>
      </c>
      <c r="AF74" s="100">
        <v>5.5779844961715161</v>
      </c>
      <c r="AG74" s="100">
        <v>2249.0433488563554</v>
      </c>
      <c r="AH74" s="100">
        <v>7.6857786231542828</v>
      </c>
      <c r="AI74" s="100">
        <v>3098.9059408558069</v>
      </c>
      <c r="AJ74" s="100">
        <v>8.0229316036418865</v>
      </c>
      <c r="AK74" s="100">
        <v>3234.8460225884087</v>
      </c>
      <c r="AL74" s="100">
        <v>4.8900582016651262</v>
      </c>
      <c r="AM74" s="100">
        <v>1971.6714669113787</v>
      </c>
      <c r="AN74" s="100">
        <v>10.235392976636696</v>
      </c>
      <c r="AO74" s="100">
        <v>4126.9104481799159</v>
      </c>
      <c r="AP74" s="100">
        <v>4.1684210526315786</v>
      </c>
      <c r="AQ74" s="100">
        <v>1680.7073684210525</v>
      </c>
      <c r="AR74" s="100">
        <v>2.5885726150785917</v>
      </c>
      <c r="AS74" s="100">
        <v>1043.7124783996881</v>
      </c>
      <c r="AT74" s="100">
        <v>8.8317552352941195</v>
      </c>
      <c r="AU74" s="100">
        <v>3560.9637108705888</v>
      </c>
      <c r="AV74" s="100">
        <v>2.9535799766292419</v>
      </c>
      <c r="AW74" s="100">
        <v>1190.8834465769103</v>
      </c>
      <c r="AX74" s="100">
        <v>9.5377379986819353</v>
      </c>
      <c r="AY74" s="100">
        <v>3845.6159610685563</v>
      </c>
      <c r="AZ74" s="100">
        <v>10.831680807084547</v>
      </c>
      <c r="BA74" s="100">
        <v>4367.333701416489</v>
      </c>
      <c r="BB74" s="100">
        <v>8.78374699789061</v>
      </c>
      <c r="BC74" s="100">
        <v>3541.6067895494939</v>
      </c>
      <c r="BD74" s="100">
        <v>8.3492370917449552</v>
      </c>
      <c r="BE74" s="100">
        <v>3366.412395391566</v>
      </c>
      <c r="BF74" s="100">
        <v>9.2137846113290038</v>
      </c>
      <c r="BG74" s="100">
        <v>3714.9979552878544</v>
      </c>
      <c r="BH74" s="100">
        <v>8.274053925324143</v>
      </c>
      <c r="BI74" s="100">
        <v>3336.0985426906946</v>
      </c>
      <c r="BJ74" s="100">
        <v>4.9132221440758297</v>
      </c>
      <c r="BK74" s="100">
        <v>1981.0111684913745</v>
      </c>
      <c r="BL74" s="100">
        <v>2.459283005410327</v>
      </c>
      <c r="BM74" s="100">
        <v>991.58290778144385</v>
      </c>
      <c r="BN74" s="100">
        <v>16.780929854466439</v>
      </c>
      <c r="BO74" s="100">
        <v>6766.0709173208679</v>
      </c>
      <c r="BP74" s="100">
        <v>6.8990453782644749</v>
      </c>
      <c r="BQ74" s="100">
        <v>2781.6950965162364</v>
      </c>
      <c r="BR74" s="100">
        <v>6.0053509323824814</v>
      </c>
      <c r="BS74" s="100">
        <v>2421.3574959366165</v>
      </c>
      <c r="BT74" s="100">
        <v>5.9443376868760858</v>
      </c>
      <c r="BU74" s="100">
        <v>2396.7569553484377</v>
      </c>
      <c r="BV74" s="100">
        <v>2.9176446696192553</v>
      </c>
      <c r="BW74" s="100">
        <v>1176.3943307904838</v>
      </c>
      <c r="BX74" s="100">
        <v>3.599233079051384</v>
      </c>
      <c r="BY74" s="100">
        <v>1451.210777473518</v>
      </c>
      <c r="BZ74" s="100">
        <v>8.2069216619886323</v>
      </c>
      <c r="CA74" s="100">
        <v>3309.0308141138166</v>
      </c>
      <c r="CB74" s="100">
        <v>8.1808563812031156</v>
      </c>
      <c r="CC74" s="100">
        <v>3298.5212929010963</v>
      </c>
      <c r="CD74" s="100">
        <v>8.4184470450299553</v>
      </c>
      <c r="CE74" s="100">
        <v>3394.3178485560779</v>
      </c>
      <c r="CF74" s="100">
        <v>7.4536493535552335</v>
      </c>
      <c r="CG74" s="100">
        <v>3005.3114193534702</v>
      </c>
      <c r="CH74" s="100">
        <v>2.4928321192696457</v>
      </c>
      <c r="CI74" s="100">
        <v>1005.1099104895211</v>
      </c>
      <c r="CJ74" s="100">
        <v>11.339539806748133</v>
      </c>
      <c r="CK74" s="100">
        <v>4572.1024500808471</v>
      </c>
      <c r="CL74" s="100">
        <v>0</v>
      </c>
      <c r="CM74" s="100">
        <v>0</v>
      </c>
      <c r="CN74" s="100">
        <v>6.3714102628254912</v>
      </c>
      <c r="CO74" s="100">
        <v>2568.9526179712379</v>
      </c>
      <c r="CP74" s="100">
        <v>8.6522743307580257</v>
      </c>
      <c r="CQ74" s="100">
        <v>3488.5970101616358</v>
      </c>
      <c r="CR74" s="100">
        <v>12.716060900047284</v>
      </c>
      <c r="CS74" s="100">
        <v>5127.115754899065</v>
      </c>
      <c r="CT74" s="100">
        <v>1.2802752131148749</v>
      </c>
      <c r="CU74" s="100">
        <v>516.20696592791751</v>
      </c>
    </row>
    <row r="75" spans="2:99">
      <c r="C75" s="99" t="s">
        <v>241</v>
      </c>
      <c r="D75" s="100">
        <v>45</v>
      </c>
      <c r="E75" s="100">
        <v>28943.999999999996</v>
      </c>
      <c r="F75" s="100">
        <v>29</v>
      </c>
      <c r="G75" s="100">
        <v>18652.8</v>
      </c>
      <c r="H75" s="100">
        <v>43</v>
      </c>
      <c r="I75" s="100">
        <v>27657.599999999999</v>
      </c>
      <c r="J75" s="100">
        <v>14.126886894083594</v>
      </c>
      <c r="K75" s="100">
        <v>9086.413650274566</v>
      </c>
      <c r="L75" s="100">
        <v>4.789512000000002</v>
      </c>
      <c r="M75" s="100">
        <v>3080.6141184000007</v>
      </c>
      <c r="N75" s="100">
        <v>9.4446868962557691</v>
      </c>
      <c r="O75" s="100">
        <v>6074.8226116717096</v>
      </c>
      <c r="P75" s="100">
        <v>4.8197210779816526</v>
      </c>
      <c r="Q75" s="100">
        <v>3100.0445973577985</v>
      </c>
      <c r="R75" s="100">
        <v>9.6599747908319138</v>
      </c>
      <c r="S75" s="100">
        <v>6213.2957854630858</v>
      </c>
      <c r="T75" s="100">
        <v>4.5490924078486819</v>
      </c>
      <c r="U75" s="100">
        <v>2925.9762367282719</v>
      </c>
      <c r="V75" s="100">
        <v>7.080693861894483</v>
      </c>
      <c r="W75" s="100">
        <v>4554.3022919705309</v>
      </c>
      <c r="X75" s="100">
        <v>2.6750254274892513</v>
      </c>
      <c r="Y75" s="100">
        <v>1720.5763549610863</v>
      </c>
      <c r="Z75" s="100">
        <v>11.596429797530922</v>
      </c>
      <c r="AA75" s="100">
        <v>7458.8236457718886</v>
      </c>
      <c r="AB75" s="100">
        <v>2.1822714839853092</v>
      </c>
      <c r="AC75" s="100">
        <v>1403.6370184993507</v>
      </c>
      <c r="AD75" s="100">
        <v>11.012278341610831</v>
      </c>
      <c r="AE75" s="100">
        <v>7083.0974293240852</v>
      </c>
      <c r="AF75" s="100">
        <v>4.9343709004594194</v>
      </c>
      <c r="AG75" s="100">
        <v>3173.7873631754983</v>
      </c>
      <c r="AH75" s="100">
        <v>8.0700675543119971</v>
      </c>
      <c r="AI75" s="100">
        <v>5190.6674509334762</v>
      </c>
      <c r="AJ75" s="100">
        <v>7.8363517989060281</v>
      </c>
      <c r="AK75" s="100">
        <v>5040.3414770563568</v>
      </c>
      <c r="AL75" s="100">
        <v>5.4827925291396866</v>
      </c>
      <c r="AM75" s="100">
        <v>3526.5321547426461</v>
      </c>
      <c r="AN75" s="100">
        <v>9.6505133779717429</v>
      </c>
      <c r="AO75" s="100">
        <v>6207.210204711424</v>
      </c>
      <c r="AP75" s="100">
        <v>4.0421052631578949</v>
      </c>
      <c r="AQ75" s="100">
        <v>2599.8821052631579</v>
      </c>
      <c r="AR75" s="100">
        <v>2.2840346603634636</v>
      </c>
      <c r="AS75" s="100">
        <v>1469.0910935457796</v>
      </c>
      <c r="AT75" s="100">
        <v>9.1261470764705894</v>
      </c>
      <c r="AU75" s="100">
        <v>5869.9377995858822</v>
      </c>
      <c r="AV75" s="100">
        <v>3.0671792064995973</v>
      </c>
      <c r="AW75" s="100">
        <v>1972.8096656205407</v>
      </c>
      <c r="AX75" s="100">
        <v>9.770365754747349</v>
      </c>
      <c r="AY75" s="100">
        <v>6284.2992534534942</v>
      </c>
      <c r="AZ75" s="100">
        <v>10.154700756641764</v>
      </c>
      <c r="BA75" s="100">
        <v>6531.5035266719824</v>
      </c>
      <c r="BB75" s="100">
        <v>7.5027838940315625</v>
      </c>
      <c r="BC75" s="100">
        <v>4825.7906006411004</v>
      </c>
      <c r="BD75" s="100">
        <v>8.8403686853770118</v>
      </c>
      <c r="BE75" s="100">
        <v>5686.1251384344932</v>
      </c>
      <c r="BF75" s="100">
        <v>8.3445596479960802</v>
      </c>
      <c r="BG75" s="100">
        <v>5367.2207655910779</v>
      </c>
      <c r="BH75" s="100">
        <v>7.8385774029386619</v>
      </c>
      <c r="BI75" s="100">
        <v>5041.7729855701464</v>
      </c>
      <c r="BJ75" s="100">
        <v>4.3820629933649293</v>
      </c>
      <c r="BK75" s="100">
        <v>2818.5429173323223</v>
      </c>
      <c r="BL75" s="100">
        <v>2.2896772808992698</v>
      </c>
      <c r="BM75" s="100">
        <v>1472.7204270744103</v>
      </c>
      <c r="BN75" s="100">
        <v>19.637258340333066</v>
      </c>
      <c r="BO75" s="100">
        <v>12630.684564502226</v>
      </c>
      <c r="BP75" s="100">
        <v>7.1454398560596353</v>
      </c>
      <c r="BQ75" s="100">
        <v>4595.9469154175567</v>
      </c>
      <c r="BR75" s="100">
        <v>6.1990719302012716</v>
      </c>
      <c r="BS75" s="100">
        <v>3987.2430655054573</v>
      </c>
      <c r="BT75" s="100">
        <v>5.5946707641186686</v>
      </c>
      <c r="BU75" s="100">
        <v>3598.4922354811274</v>
      </c>
      <c r="BV75" s="100">
        <v>2.9759975630116409</v>
      </c>
      <c r="BW75" s="100">
        <v>1914.1616325290872</v>
      </c>
      <c r="BX75" s="100">
        <v>3.73766512055336</v>
      </c>
      <c r="BY75" s="100">
        <v>2404.0662055399207</v>
      </c>
      <c r="BZ75" s="100">
        <v>8.7729162593671592</v>
      </c>
      <c r="CA75" s="100">
        <v>5642.7397380249558</v>
      </c>
      <c r="CB75" s="100">
        <v>8.0067956071349649</v>
      </c>
      <c r="CC75" s="100">
        <v>5149.9709345092087</v>
      </c>
      <c r="CD75" s="100">
        <v>7.7581766885570183</v>
      </c>
      <c r="CE75" s="100">
        <v>4990.0592460798734</v>
      </c>
      <c r="CF75" s="100">
        <v>6.6254660920490966</v>
      </c>
      <c r="CG75" s="100">
        <v>4261.4997904059783</v>
      </c>
      <c r="CH75" s="100">
        <v>2.2885016176901662</v>
      </c>
      <c r="CI75" s="100">
        <v>1471.9642404983147</v>
      </c>
      <c r="CJ75" s="100">
        <v>11.339539806748133</v>
      </c>
      <c r="CK75" s="100">
        <v>7293.5920037003989</v>
      </c>
      <c r="CL75" s="100">
        <v>0</v>
      </c>
      <c r="CM75" s="100">
        <v>0</v>
      </c>
      <c r="CN75" s="100">
        <v>7.0305216693246804</v>
      </c>
      <c r="CO75" s="100">
        <v>4522.031537709634</v>
      </c>
      <c r="CP75" s="100">
        <v>8.4890238716871185</v>
      </c>
      <c r="CQ75" s="100">
        <v>5460.1401542691538</v>
      </c>
      <c r="CR75" s="100">
        <v>11.633842951107091</v>
      </c>
      <c r="CS75" s="100">
        <v>7482.8877861520805</v>
      </c>
      <c r="CT75" s="100">
        <v>1.3087257734063165</v>
      </c>
      <c r="CU75" s="100">
        <v>841.77241745494268</v>
      </c>
    </row>
    <row r="76" spans="2:99">
      <c r="C76" s="99" t="s">
        <v>242</v>
      </c>
      <c r="D76" s="100">
        <v>49</v>
      </c>
      <c r="E76" s="100">
        <v>38161.199999999997</v>
      </c>
      <c r="F76" s="100">
        <v>26</v>
      </c>
      <c r="G76" s="100">
        <v>20248.8</v>
      </c>
      <c r="H76" s="100">
        <v>43</v>
      </c>
      <c r="I76" s="100">
        <v>33488.400000000001</v>
      </c>
      <c r="J76" s="100">
        <v>14.126886894083594</v>
      </c>
      <c r="K76" s="100">
        <v>11002.019513112302</v>
      </c>
      <c r="L76" s="100">
        <v>5.1487254000000018</v>
      </c>
      <c r="M76" s="100">
        <v>4009.827341520001</v>
      </c>
      <c r="N76" s="100">
        <v>9.1190080377641909</v>
      </c>
      <c r="O76" s="100">
        <v>7101.8834598107514</v>
      </c>
      <c r="P76" s="100">
        <v>4.9268259908256882</v>
      </c>
      <c r="Q76" s="100">
        <v>3837.0120816550457</v>
      </c>
      <c r="R76" s="100">
        <v>10.666222164876904</v>
      </c>
      <c r="S76" s="100">
        <v>8306.8538220061328</v>
      </c>
      <c r="T76" s="100">
        <v>4.9755698210844965</v>
      </c>
      <c r="U76" s="100">
        <v>3874.9737766606058</v>
      </c>
      <c r="V76" s="100">
        <v>7.080693861894483</v>
      </c>
      <c r="W76" s="100">
        <v>5514.4443796434234</v>
      </c>
      <c r="X76" s="100">
        <v>2.5221668316327226</v>
      </c>
      <c r="Y76" s="100">
        <v>1964.2635284755643</v>
      </c>
      <c r="Z76" s="100">
        <v>12.299243724654009</v>
      </c>
      <c r="AA76" s="100">
        <v>9578.6510127605416</v>
      </c>
      <c r="AB76" s="100">
        <v>2.2602097512704988</v>
      </c>
      <c r="AC76" s="100">
        <v>1760.2513542894644</v>
      </c>
      <c r="AD76" s="100">
        <v>11.012278341610831</v>
      </c>
      <c r="AE76" s="100">
        <v>8576.3623724465142</v>
      </c>
      <c r="AF76" s="100">
        <v>4.8271019678407354</v>
      </c>
      <c r="AG76" s="100">
        <v>3759.3470125543645</v>
      </c>
      <c r="AH76" s="100">
        <v>8.0700675543119971</v>
      </c>
      <c r="AI76" s="100">
        <v>6284.9686112981826</v>
      </c>
      <c r="AJ76" s="100">
        <v>7.2766123846984536</v>
      </c>
      <c r="AK76" s="100">
        <v>5667.0257252031552</v>
      </c>
      <c r="AL76" s="100">
        <v>5.0382417835337661</v>
      </c>
      <c r="AM76" s="100">
        <v>3923.7827010160968</v>
      </c>
      <c r="AN76" s="100">
        <v>9.6505133779717429</v>
      </c>
      <c r="AO76" s="100">
        <v>7515.8198187643929</v>
      </c>
      <c r="AP76" s="100">
        <v>4.4210526315789469</v>
      </c>
      <c r="AQ76" s="100">
        <v>3443.1157894736834</v>
      </c>
      <c r="AR76" s="100">
        <v>2.5885726150785917</v>
      </c>
      <c r="AS76" s="100">
        <v>2015.9803526232072</v>
      </c>
      <c r="AT76" s="100">
        <v>9.4205389176470593</v>
      </c>
      <c r="AU76" s="100">
        <v>7336.7157090635292</v>
      </c>
      <c r="AV76" s="100">
        <v>2.8967803616940642</v>
      </c>
      <c r="AW76" s="100">
        <v>2256.012545687337</v>
      </c>
      <c r="AX76" s="100">
        <v>9.770365754747349</v>
      </c>
      <c r="AY76" s="100">
        <v>7609.1608497972347</v>
      </c>
      <c r="AZ76" s="100">
        <v>10.154700756641764</v>
      </c>
      <c r="BA76" s="100">
        <v>7908.4809492726054</v>
      </c>
      <c r="BB76" s="100">
        <v>7.6857786231542837</v>
      </c>
      <c r="BC76" s="100">
        <v>5985.6843917125561</v>
      </c>
      <c r="BD76" s="100">
        <v>7.8581054981128995</v>
      </c>
      <c r="BE76" s="100">
        <v>6119.8925619303254</v>
      </c>
      <c r="BF76" s="100">
        <v>7.8230246699963235</v>
      </c>
      <c r="BG76" s="100">
        <v>6092.5716129931361</v>
      </c>
      <c r="BH76" s="100">
        <v>7.6208391417459218</v>
      </c>
      <c r="BI76" s="100">
        <v>5935.1095235917237</v>
      </c>
      <c r="BJ76" s="100">
        <v>4.5148527810426549</v>
      </c>
      <c r="BK76" s="100">
        <v>3516.1673458760192</v>
      </c>
      <c r="BL76" s="100">
        <v>2.5440858676658555</v>
      </c>
      <c r="BM76" s="100">
        <v>1981.3340737381682</v>
      </c>
      <c r="BN76" s="100">
        <v>16.423888793733109</v>
      </c>
      <c r="BO76" s="100">
        <v>12790.924592559344</v>
      </c>
      <c r="BP76" s="100">
        <v>7.3918343338547956</v>
      </c>
      <c r="BQ76" s="100">
        <v>5756.7605792061149</v>
      </c>
      <c r="BR76" s="100">
        <v>5.0367459432885324</v>
      </c>
      <c r="BS76" s="100">
        <v>3922.617740633109</v>
      </c>
      <c r="BT76" s="100">
        <v>5.4198373027399604</v>
      </c>
      <c r="BU76" s="100">
        <v>4220.9692913738809</v>
      </c>
      <c r="BV76" s="100">
        <v>2.8592917762268701</v>
      </c>
      <c r="BW76" s="100">
        <v>2226.8164353254865</v>
      </c>
      <c r="BX76" s="100">
        <v>3.8760971620553364</v>
      </c>
      <c r="BY76" s="100">
        <v>3018.7044698086956</v>
      </c>
      <c r="BZ76" s="100">
        <v>8.2069216619886323</v>
      </c>
      <c r="CA76" s="100">
        <v>6391.5505903567464</v>
      </c>
      <c r="CB76" s="100">
        <v>6.6143094145897523</v>
      </c>
      <c r="CC76" s="100">
        <v>5151.2241720824986</v>
      </c>
      <c r="CD76" s="100">
        <v>8.5835146341481892</v>
      </c>
      <c r="CE76" s="100">
        <v>6684.8411970746092</v>
      </c>
      <c r="CF76" s="100">
        <v>7.2466035381786993</v>
      </c>
      <c r="CG76" s="100">
        <v>5643.6548355335708</v>
      </c>
      <c r="CH76" s="100">
        <v>2.4110999186378539</v>
      </c>
      <c r="CI76" s="100">
        <v>1877.7646166351606</v>
      </c>
      <c r="CJ76" s="100">
        <v>10.672508053410006</v>
      </c>
      <c r="CK76" s="100">
        <v>8311.7492719957118</v>
      </c>
      <c r="CL76" s="100">
        <v>0</v>
      </c>
      <c r="CM76" s="100">
        <v>0</v>
      </c>
      <c r="CN76" s="100">
        <v>6.5911140649918876</v>
      </c>
      <c r="CO76" s="100">
        <v>5133.1596338156814</v>
      </c>
      <c r="CP76" s="100">
        <v>7.9992724944744014</v>
      </c>
      <c r="CQ76" s="100">
        <v>6229.8334186966631</v>
      </c>
      <c r="CR76" s="100">
        <v>11.092733976636994</v>
      </c>
      <c r="CS76" s="100">
        <v>8639.0212210048903</v>
      </c>
      <c r="CT76" s="100">
        <v>1.1664729719491083</v>
      </c>
      <c r="CU76" s="100">
        <v>908.44915055396541</v>
      </c>
    </row>
    <row r="77" spans="2:99">
      <c r="C77" s="99" t="s">
        <v>243</v>
      </c>
      <c r="D77" s="100">
        <v>47</v>
      </c>
      <c r="E77" s="100">
        <v>13084.8</v>
      </c>
      <c r="F77" s="100">
        <v>27</v>
      </c>
      <c r="G77" s="100">
        <v>7516.7999999999993</v>
      </c>
      <c r="H77" s="100">
        <v>49</v>
      </c>
      <c r="I77" s="100">
        <v>13641.599999999999</v>
      </c>
      <c r="J77" s="100">
        <v>16.952264272900315</v>
      </c>
      <c r="K77" s="100">
        <v>4719.5103735754474</v>
      </c>
      <c r="L77" s="100">
        <v>4.9092498000000013</v>
      </c>
      <c r="M77" s="100">
        <v>1366.7351443200002</v>
      </c>
      <c r="N77" s="100">
        <v>9.770365754747349</v>
      </c>
      <c r="O77" s="100">
        <v>2720.0698261216617</v>
      </c>
      <c r="P77" s="100">
        <v>4.6055112522935788</v>
      </c>
      <c r="Q77" s="100">
        <v>1282.1743326385322</v>
      </c>
      <c r="R77" s="100">
        <v>11.068721114494901</v>
      </c>
      <c r="S77" s="100">
        <v>3081.53195827538</v>
      </c>
      <c r="T77" s="100">
        <v>5.2598880965750396</v>
      </c>
      <c r="U77" s="100">
        <v>1464.3528460864909</v>
      </c>
      <c r="V77" s="100">
        <v>7.080693861894483</v>
      </c>
      <c r="W77" s="100">
        <v>1971.2651711514238</v>
      </c>
      <c r="X77" s="100">
        <v>2.4457375337044587</v>
      </c>
      <c r="Y77" s="100">
        <v>680.8933293833212</v>
      </c>
      <c r="Z77" s="100">
        <v>12.299243724654009</v>
      </c>
      <c r="AA77" s="100">
        <v>3424.1094529436755</v>
      </c>
      <c r="AB77" s="100">
        <v>2.1043332167001196</v>
      </c>
      <c r="AC77" s="100">
        <v>585.84636752931328</v>
      </c>
      <c r="AD77" s="100">
        <v>13.014510767358255</v>
      </c>
      <c r="AE77" s="100">
        <v>3623.2397976325378</v>
      </c>
      <c r="AF77" s="100">
        <v>5.4707155635528339</v>
      </c>
      <c r="AG77" s="100">
        <v>1523.0472128931087</v>
      </c>
      <c r="AH77" s="100">
        <v>7.6857786231542828</v>
      </c>
      <c r="AI77" s="100">
        <v>2139.720768686152</v>
      </c>
      <c r="AJ77" s="100">
        <v>7.8363517989060281</v>
      </c>
      <c r="AK77" s="100">
        <v>2181.6403408154379</v>
      </c>
      <c r="AL77" s="100">
        <v>5.186425365402406</v>
      </c>
      <c r="AM77" s="100">
        <v>1443.9008217280298</v>
      </c>
      <c r="AN77" s="100">
        <v>9.6505133779717429</v>
      </c>
      <c r="AO77" s="100">
        <v>2686.7029244273331</v>
      </c>
      <c r="AP77" s="100">
        <v>4.5473684210526315</v>
      </c>
      <c r="AQ77" s="100">
        <v>1265.9873684210525</v>
      </c>
      <c r="AR77" s="100">
        <v>2.3601691490422452</v>
      </c>
      <c r="AS77" s="100">
        <v>657.07109109336102</v>
      </c>
      <c r="AT77" s="100">
        <v>9.1261470764705894</v>
      </c>
      <c r="AU77" s="100">
        <v>2540.7193460894118</v>
      </c>
      <c r="AV77" s="100">
        <v>2.8967803616940642</v>
      </c>
      <c r="AW77" s="100">
        <v>806.46365269562739</v>
      </c>
      <c r="AX77" s="100">
        <v>10.468249022943587</v>
      </c>
      <c r="AY77" s="100">
        <v>2914.3605279874942</v>
      </c>
      <c r="AZ77" s="100">
        <v>10.493190781863156</v>
      </c>
      <c r="BA77" s="100">
        <v>2921.3043136707024</v>
      </c>
      <c r="BB77" s="100">
        <v>8.2347628105224473</v>
      </c>
      <c r="BC77" s="100">
        <v>2292.5579664494489</v>
      </c>
      <c r="BD77" s="100">
        <v>8.1855265605342709</v>
      </c>
      <c r="BE77" s="100">
        <v>2278.850594452741</v>
      </c>
      <c r="BF77" s="100">
        <v>7.8230246699963235</v>
      </c>
      <c r="BG77" s="100">
        <v>2177.9300681269765</v>
      </c>
      <c r="BH77" s="100">
        <v>7.6208391417459218</v>
      </c>
      <c r="BI77" s="100">
        <v>2121.6416170620646</v>
      </c>
      <c r="BJ77" s="100">
        <v>4.5148527810426549</v>
      </c>
      <c r="BK77" s="100">
        <v>1256.935014242275</v>
      </c>
      <c r="BL77" s="100">
        <v>2.459283005410327</v>
      </c>
      <c r="BM77" s="100">
        <v>684.66438870623494</v>
      </c>
      <c r="BN77" s="100">
        <v>17.852053036666426</v>
      </c>
      <c r="BO77" s="100">
        <v>4970.0115654079327</v>
      </c>
      <c r="BP77" s="100">
        <v>7.1454398560596353</v>
      </c>
      <c r="BQ77" s="100">
        <v>1989.2904559270023</v>
      </c>
      <c r="BR77" s="100">
        <v>6.3927929280200617</v>
      </c>
      <c r="BS77" s="100">
        <v>1779.753551160785</v>
      </c>
      <c r="BT77" s="100">
        <v>6.2940046096335021</v>
      </c>
      <c r="BU77" s="100">
        <v>1752.2508833219667</v>
      </c>
      <c r="BV77" s="100">
        <v>3.209409136581181</v>
      </c>
      <c r="BW77" s="100">
        <v>893.49950362420077</v>
      </c>
      <c r="BX77" s="100">
        <v>4.1529612450592888</v>
      </c>
      <c r="BY77" s="100">
        <v>1156.184410624506</v>
      </c>
      <c r="BZ77" s="100">
        <v>9.3389108567456844</v>
      </c>
      <c r="CA77" s="100">
        <v>2599.9527825179985</v>
      </c>
      <c r="CB77" s="100">
        <v>7.1364917367942065</v>
      </c>
      <c r="CC77" s="100">
        <v>1986.799299523507</v>
      </c>
      <c r="CD77" s="100">
        <v>8.4184470450299553</v>
      </c>
      <c r="CE77" s="100">
        <v>2343.6956573363395</v>
      </c>
      <c r="CF77" s="100">
        <v>7.8677409843083028</v>
      </c>
      <c r="CG77" s="100">
        <v>2190.3790900314311</v>
      </c>
      <c r="CH77" s="100">
        <v>2.165903316742479</v>
      </c>
      <c r="CI77" s="100">
        <v>602.98748338110613</v>
      </c>
      <c r="CJ77" s="100">
        <v>11.006023930079069</v>
      </c>
      <c r="CK77" s="100">
        <v>3064.0770621340125</v>
      </c>
      <c r="CL77" s="100">
        <v>0</v>
      </c>
      <c r="CM77" s="100">
        <v>0</v>
      </c>
      <c r="CN77" s="100">
        <v>7.2502254714910768</v>
      </c>
      <c r="CO77" s="100">
        <v>2018.4627712631157</v>
      </c>
      <c r="CP77" s="100">
        <v>7.9992724944744014</v>
      </c>
      <c r="CQ77" s="100">
        <v>2226.997462461673</v>
      </c>
      <c r="CR77" s="100">
        <v>12.445506412812238</v>
      </c>
      <c r="CS77" s="100">
        <v>3464.8289853269266</v>
      </c>
      <c r="CT77" s="100">
        <v>1.1949235322405498</v>
      </c>
      <c r="CU77" s="100">
        <v>332.66671137576907</v>
      </c>
    </row>
    <row r="78" spans="2:99">
      <c r="C78" s="99" t="s">
        <v>244</v>
      </c>
      <c r="D78" s="100">
        <v>42</v>
      </c>
      <c r="E78" s="100">
        <v>23184</v>
      </c>
      <c r="F78" s="100">
        <v>26</v>
      </c>
      <c r="G78" s="100">
        <v>14352</v>
      </c>
      <c r="H78" s="100">
        <v>46</v>
      </c>
      <c r="I78" s="100">
        <v>25392</v>
      </c>
      <c r="J78" s="100">
        <v>15.257037845610281</v>
      </c>
      <c r="K78" s="100">
        <v>8421.8848907768752</v>
      </c>
      <c r="L78" s="100">
        <v>5.2684632000000011</v>
      </c>
      <c r="M78" s="100">
        <v>2908.1916864000004</v>
      </c>
      <c r="N78" s="100">
        <v>8.4676503207810363</v>
      </c>
      <c r="O78" s="100">
        <v>4674.142977071132</v>
      </c>
      <c r="P78" s="100">
        <v>5.3552456422018349</v>
      </c>
      <c r="Q78" s="100">
        <v>2956.095594495413</v>
      </c>
      <c r="R78" s="100">
        <v>10.464972690067906</v>
      </c>
      <c r="S78" s="100">
        <v>5776.6649249174843</v>
      </c>
      <c r="T78" s="100">
        <v>5.2598880965750396</v>
      </c>
      <c r="U78" s="100">
        <v>2903.4582293094218</v>
      </c>
      <c r="V78" s="100">
        <v>8.2227412589742386</v>
      </c>
      <c r="W78" s="100">
        <v>4538.95317495378</v>
      </c>
      <c r="X78" s="100">
        <v>2.7514547254175161</v>
      </c>
      <c r="Y78" s="100">
        <v>1518.8030084304689</v>
      </c>
      <c r="Z78" s="100">
        <v>10.542208906846293</v>
      </c>
      <c r="AA78" s="100">
        <v>5819.299316579154</v>
      </c>
      <c r="AB78" s="100">
        <v>2.2602097512704988</v>
      </c>
      <c r="AC78" s="100">
        <v>1247.6357827013153</v>
      </c>
      <c r="AD78" s="100">
        <v>13.348216171649492</v>
      </c>
      <c r="AE78" s="100">
        <v>7368.2153267505191</v>
      </c>
      <c r="AF78" s="100">
        <v>5.0416398330781016</v>
      </c>
      <c r="AG78" s="100">
        <v>2782.9851878591121</v>
      </c>
      <c r="AH78" s="100">
        <v>8.0700675543119971</v>
      </c>
      <c r="AI78" s="100">
        <v>4454.6772899802227</v>
      </c>
      <c r="AJ78" s="100">
        <v>7.2766123846984536</v>
      </c>
      <c r="AK78" s="100">
        <v>4016.6900363535465</v>
      </c>
      <c r="AL78" s="100">
        <v>5.4827925291396866</v>
      </c>
      <c r="AM78" s="100">
        <v>3026.5014760851072</v>
      </c>
      <c r="AN78" s="100">
        <v>8.7731939799743124</v>
      </c>
      <c r="AO78" s="100">
        <v>4842.8030769458201</v>
      </c>
      <c r="AP78" s="100">
        <v>4.6736842105263161</v>
      </c>
      <c r="AQ78" s="100">
        <v>2579.8736842105263</v>
      </c>
      <c r="AR78" s="100">
        <v>2.5885726150785917</v>
      </c>
      <c r="AS78" s="100">
        <v>1428.8920835233826</v>
      </c>
      <c r="AT78" s="100">
        <v>9.1261470764705894</v>
      </c>
      <c r="AU78" s="100">
        <v>5037.633186211765</v>
      </c>
      <c r="AV78" s="100">
        <v>2.726381516888531</v>
      </c>
      <c r="AW78" s="100">
        <v>1504.962597322469</v>
      </c>
      <c r="AX78" s="100">
        <v>9.3051102426165215</v>
      </c>
      <c r="AY78" s="100">
        <v>5136.42085392432</v>
      </c>
      <c r="AZ78" s="100">
        <v>11.508660857527333</v>
      </c>
      <c r="BA78" s="100">
        <v>6352.7807933550885</v>
      </c>
      <c r="BB78" s="100">
        <v>7.5027838940315625</v>
      </c>
      <c r="BC78" s="100">
        <v>4141.5367095054226</v>
      </c>
      <c r="BD78" s="100">
        <v>7.5306844356915281</v>
      </c>
      <c r="BE78" s="100">
        <v>4156.9378085017233</v>
      </c>
      <c r="BF78" s="100">
        <v>8.5184046406626646</v>
      </c>
      <c r="BG78" s="100">
        <v>4702.1593616457913</v>
      </c>
      <c r="BH78" s="100">
        <v>8.056315664131402</v>
      </c>
      <c r="BI78" s="100">
        <v>4447.0862466005337</v>
      </c>
      <c r="BJ78" s="100">
        <v>4.1164834180094791</v>
      </c>
      <c r="BK78" s="100">
        <v>2272.2988467412324</v>
      </c>
      <c r="BL78" s="100">
        <v>2.6288887299213837</v>
      </c>
      <c r="BM78" s="100">
        <v>1451.1465789166039</v>
      </c>
      <c r="BN78" s="100">
        <v>19.637258340333066</v>
      </c>
      <c r="BO78" s="100">
        <v>10839.766603863853</v>
      </c>
      <c r="BP78" s="100">
        <v>7.3918343338547956</v>
      </c>
      <c r="BQ78" s="100">
        <v>4080.2925522878472</v>
      </c>
      <c r="BR78" s="100">
        <v>6.0053509323824814</v>
      </c>
      <c r="BS78" s="100">
        <v>3314.95371467513</v>
      </c>
      <c r="BT78" s="100">
        <v>5.9443376868760858</v>
      </c>
      <c r="BU78" s="100">
        <v>3281.2744031555994</v>
      </c>
      <c r="BV78" s="100">
        <v>2.7425859894420999</v>
      </c>
      <c r="BW78" s="100">
        <v>1513.9074661720392</v>
      </c>
      <c r="BX78" s="100">
        <v>3.599233079051384</v>
      </c>
      <c r="BY78" s="100">
        <v>1986.776659636364</v>
      </c>
      <c r="BZ78" s="100">
        <v>9.055913558056421</v>
      </c>
      <c r="CA78" s="100">
        <v>4998.8642840471448</v>
      </c>
      <c r="CB78" s="100">
        <v>6.7883701886579049</v>
      </c>
      <c r="CC78" s="100">
        <v>3747.1803441391635</v>
      </c>
      <c r="CD78" s="100">
        <v>8.2533794559117215</v>
      </c>
      <c r="CE78" s="100">
        <v>4555.8654596632705</v>
      </c>
      <c r="CF78" s="100">
        <v>7.4536493535552335</v>
      </c>
      <c r="CG78" s="100">
        <v>4114.4144431624891</v>
      </c>
      <c r="CH78" s="100">
        <v>2.370233818321958</v>
      </c>
      <c r="CI78" s="100">
        <v>1308.3690677137208</v>
      </c>
      <c r="CJ78" s="100">
        <v>12.006571560086257</v>
      </c>
      <c r="CK78" s="100">
        <v>6627.6275011676144</v>
      </c>
      <c r="CL78" s="100">
        <v>0</v>
      </c>
      <c r="CM78" s="100">
        <v>0</v>
      </c>
      <c r="CN78" s="100">
        <v>6.5911140649918876</v>
      </c>
      <c r="CO78" s="100">
        <v>3638.2949638755217</v>
      </c>
      <c r="CP78" s="100">
        <v>9.1420257079707437</v>
      </c>
      <c r="CQ78" s="100">
        <v>5046.3981907998505</v>
      </c>
      <c r="CR78" s="100">
        <v>11.633842951107091</v>
      </c>
      <c r="CS78" s="100">
        <v>6421.8813090111144</v>
      </c>
      <c r="CT78" s="100">
        <v>1.0811212910747832</v>
      </c>
      <c r="CU78" s="100">
        <v>596.77895267328029</v>
      </c>
    </row>
    <row r="79" spans="2:99">
      <c r="C79" s="99" t="s">
        <v>245</v>
      </c>
      <c r="D79" s="100">
        <v>47</v>
      </c>
      <c r="E79" s="100">
        <v>35588.399999999994</v>
      </c>
      <c r="F79" s="100">
        <v>23</v>
      </c>
      <c r="G79" s="100">
        <v>17415.599999999999</v>
      </c>
      <c r="H79" s="100">
        <v>43</v>
      </c>
      <c r="I79" s="100">
        <v>32559.599999999999</v>
      </c>
      <c r="J79" s="100">
        <v>14.126886894083594</v>
      </c>
      <c r="K79" s="100">
        <v>10696.878756200096</v>
      </c>
      <c r="L79" s="100">
        <v>4.9092498000000013</v>
      </c>
      <c r="M79" s="100">
        <v>3717.2839485600007</v>
      </c>
      <c r="N79" s="100">
        <v>9.770365754747349</v>
      </c>
      <c r="O79" s="100">
        <v>7398.1209494946925</v>
      </c>
      <c r="P79" s="100">
        <v>4.6055112522935788</v>
      </c>
      <c r="Q79" s="100">
        <v>3487.2931202366976</v>
      </c>
      <c r="R79" s="100">
        <v>10.263723215258908</v>
      </c>
      <c r="S79" s="100">
        <v>7771.6912185940446</v>
      </c>
      <c r="T79" s="100">
        <v>4.9755698210844965</v>
      </c>
      <c r="U79" s="100">
        <v>3767.5014685251804</v>
      </c>
      <c r="V79" s="100">
        <v>6.8522843824785324</v>
      </c>
      <c r="W79" s="100">
        <v>5188.5497344127443</v>
      </c>
      <c r="X79" s="100">
        <v>2.5221668316327226</v>
      </c>
      <c r="Y79" s="100">
        <v>1909.7847249122974</v>
      </c>
      <c r="Z79" s="100">
        <v>11.245022833969379</v>
      </c>
      <c r="AA79" s="100">
        <v>8514.7312898816126</v>
      </c>
      <c r="AB79" s="100">
        <v>1.9484566821297404</v>
      </c>
      <c r="AC79" s="100">
        <v>1475.3713997086393</v>
      </c>
      <c r="AD79" s="100">
        <v>11.012278341610831</v>
      </c>
      <c r="AE79" s="100">
        <v>8338.4971602677197</v>
      </c>
      <c r="AF79" s="100">
        <v>5.2561776983154678</v>
      </c>
      <c r="AG79" s="100">
        <v>3979.9777531644718</v>
      </c>
      <c r="AH79" s="100">
        <v>8.0700675543119971</v>
      </c>
      <c r="AI79" s="100">
        <v>6110.655152125044</v>
      </c>
      <c r="AJ79" s="100">
        <v>6.7168729704908809</v>
      </c>
      <c r="AK79" s="100">
        <v>5086.0162132556943</v>
      </c>
      <c r="AL79" s="100">
        <v>5.0382417835337661</v>
      </c>
      <c r="AM79" s="100">
        <v>3814.9566784917674</v>
      </c>
      <c r="AN79" s="100">
        <v>9.0656337793067898</v>
      </c>
      <c r="AO79" s="100">
        <v>6864.4978976911007</v>
      </c>
      <c r="AP79" s="100">
        <v>4.2947368421052632</v>
      </c>
      <c r="AQ79" s="100">
        <v>3251.9747368421049</v>
      </c>
      <c r="AR79" s="100">
        <v>2.5124381263998101</v>
      </c>
      <c r="AS79" s="100">
        <v>1902.4181493099361</v>
      </c>
      <c r="AT79" s="100">
        <v>9.4205389176470593</v>
      </c>
      <c r="AU79" s="100">
        <v>7133.232068442353</v>
      </c>
      <c r="AV79" s="100">
        <v>2.726381516888531</v>
      </c>
      <c r="AW79" s="100">
        <v>2064.4160845879956</v>
      </c>
      <c r="AX79" s="100">
        <v>9.3051102426165215</v>
      </c>
      <c r="AY79" s="100">
        <v>7045.8294757092299</v>
      </c>
      <c r="AZ79" s="100">
        <v>9.816210731420373</v>
      </c>
      <c r="BA79" s="100">
        <v>7432.834765831506</v>
      </c>
      <c r="BB79" s="100">
        <v>7.8687733522770049</v>
      </c>
      <c r="BC79" s="100">
        <v>5958.2351823441477</v>
      </c>
      <c r="BD79" s="100">
        <v>8.3492370917449552</v>
      </c>
      <c r="BE79" s="100">
        <v>6322.0423258692799</v>
      </c>
      <c r="BF79" s="100">
        <v>8.6922496333292489</v>
      </c>
      <c r="BG79" s="100">
        <v>6581.7714223569064</v>
      </c>
      <c r="BH79" s="100">
        <v>8.274053925324143</v>
      </c>
      <c r="BI79" s="100">
        <v>6265.1136322554403</v>
      </c>
      <c r="BJ79" s="100">
        <v>4.3820629933649293</v>
      </c>
      <c r="BK79" s="100">
        <v>3318.0980985759243</v>
      </c>
      <c r="BL79" s="100">
        <v>2.2048744186437417</v>
      </c>
      <c r="BM79" s="100">
        <v>1669.530909797041</v>
      </c>
      <c r="BN79" s="100">
        <v>18.566135158133083</v>
      </c>
      <c r="BO79" s="100">
        <v>14058.277541738369</v>
      </c>
      <c r="BP79" s="100">
        <v>7.1454398560596353</v>
      </c>
      <c r="BQ79" s="100">
        <v>5410.5270590083555</v>
      </c>
      <c r="BR79" s="100">
        <v>6.0053509323824814</v>
      </c>
      <c r="BS79" s="100">
        <v>4547.251726000015</v>
      </c>
      <c r="BT79" s="100">
        <v>5.5946707641186686</v>
      </c>
      <c r="BU79" s="100">
        <v>4236.2847025906558</v>
      </c>
      <c r="BV79" s="100">
        <v>3.0927033497964103</v>
      </c>
      <c r="BW79" s="100">
        <v>2341.7949764658415</v>
      </c>
      <c r="BX79" s="100">
        <v>3.73766512055336</v>
      </c>
      <c r="BY79" s="100">
        <v>2830.160029283004</v>
      </c>
      <c r="BZ79" s="100">
        <v>8.4899189606778958</v>
      </c>
      <c r="CA79" s="100">
        <v>6428.566637025302</v>
      </c>
      <c r="CB79" s="100">
        <v>7.4846132849305107</v>
      </c>
      <c r="CC79" s="100">
        <v>5667.3491793493822</v>
      </c>
      <c r="CD79" s="100">
        <v>8.4184470450299553</v>
      </c>
      <c r="CE79" s="100">
        <v>6374.4481024966817</v>
      </c>
      <c r="CF79" s="100">
        <v>7.2466035381786993</v>
      </c>
      <c r="CG79" s="100">
        <v>5487.1281991089108</v>
      </c>
      <c r="CH79" s="100">
        <v>2.1250372164265832</v>
      </c>
      <c r="CI79" s="100">
        <v>1609.0781802782087</v>
      </c>
      <c r="CJ79" s="100">
        <v>11.673055683417195</v>
      </c>
      <c r="CK79" s="100">
        <v>8838.8377634834997</v>
      </c>
      <c r="CL79" s="100">
        <v>0</v>
      </c>
      <c r="CM79" s="100">
        <v>0</v>
      </c>
      <c r="CN79" s="100">
        <v>7.0305216693246804</v>
      </c>
      <c r="CO79" s="100">
        <v>5323.5110080126478</v>
      </c>
      <c r="CP79" s="100">
        <v>7.9992724944744014</v>
      </c>
      <c r="CQ79" s="100">
        <v>6057.049132816016</v>
      </c>
      <c r="CR79" s="100">
        <v>10.822179489401945</v>
      </c>
      <c r="CS79" s="100">
        <v>8194.5543093751512</v>
      </c>
      <c r="CT79" s="100">
        <v>1.1949235322405498</v>
      </c>
      <c r="CU79" s="100">
        <v>904.79609861254426</v>
      </c>
    </row>
    <row r="80" spans="2:99">
      <c r="C80" s="99" t="s">
        <v>246</v>
      </c>
      <c r="D80" s="100">
        <v>47</v>
      </c>
      <c r="E80" s="100">
        <v>37844.399999999994</v>
      </c>
      <c r="F80" s="100">
        <v>25</v>
      </c>
      <c r="G80" s="100">
        <v>20130</v>
      </c>
      <c r="H80" s="100">
        <v>45</v>
      </c>
      <c r="I80" s="100">
        <v>36234</v>
      </c>
      <c r="J80" s="100">
        <v>14.126886894083594</v>
      </c>
      <c r="K80" s="100">
        <v>11374.969327116109</v>
      </c>
      <c r="L80" s="100">
        <v>5.2684632000000011</v>
      </c>
      <c r="M80" s="100">
        <v>4242.1665686400002</v>
      </c>
      <c r="N80" s="100">
        <v>9.4446868962557691</v>
      </c>
      <c r="O80" s="100">
        <v>7604.8618888651445</v>
      </c>
      <c r="P80" s="100">
        <v>5.0339309036697246</v>
      </c>
      <c r="Q80" s="100">
        <v>4053.3211636348619</v>
      </c>
      <c r="R80" s="100">
        <v>9.6599747908319138</v>
      </c>
      <c r="S80" s="100">
        <v>7778.2117015778567</v>
      </c>
      <c r="T80" s="100">
        <v>4.6912515455939534</v>
      </c>
      <c r="U80" s="100">
        <v>3777.395744512251</v>
      </c>
      <c r="V80" s="100">
        <v>7.7659223001423356</v>
      </c>
      <c r="W80" s="100">
        <v>6253.1206360746082</v>
      </c>
      <c r="X80" s="100">
        <v>2.598596129560987</v>
      </c>
      <c r="Y80" s="100">
        <v>2092.3896035225066</v>
      </c>
      <c r="Z80" s="100">
        <v>10.893615870407835</v>
      </c>
      <c r="AA80" s="100">
        <v>8771.5394988523876</v>
      </c>
      <c r="AB80" s="100">
        <v>2.1822714839853092</v>
      </c>
      <c r="AC80" s="100">
        <v>1757.1649989049708</v>
      </c>
      <c r="AD80" s="100">
        <v>11.679689150193306</v>
      </c>
      <c r="AE80" s="100">
        <v>9404.4857037356487</v>
      </c>
      <c r="AF80" s="100">
        <v>4.7198330352220532</v>
      </c>
      <c r="AG80" s="100">
        <v>3800.4095599607967</v>
      </c>
      <c r="AH80" s="100">
        <v>7.3014896919965686</v>
      </c>
      <c r="AI80" s="100">
        <v>5879.1594999956369</v>
      </c>
      <c r="AJ80" s="100">
        <v>7.0900325799625961</v>
      </c>
      <c r="AK80" s="100">
        <v>5708.8942333858822</v>
      </c>
      <c r="AL80" s="100">
        <v>5.186425365402406</v>
      </c>
      <c r="AM80" s="100">
        <v>4176.1097042220172</v>
      </c>
      <c r="AN80" s="100">
        <v>8.7731939799743124</v>
      </c>
      <c r="AO80" s="100">
        <v>7064.1757926753162</v>
      </c>
      <c r="AP80" s="100">
        <v>4.1684210526315786</v>
      </c>
      <c r="AQ80" s="100">
        <v>3356.4126315789467</v>
      </c>
      <c r="AR80" s="100">
        <v>2.4363036377210276</v>
      </c>
      <c r="AS80" s="100">
        <v>1961.7116890929713</v>
      </c>
      <c r="AT80" s="100">
        <v>8.8317552352941195</v>
      </c>
      <c r="AU80" s="100">
        <v>7111.3293154588246</v>
      </c>
      <c r="AV80" s="100">
        <v>2.8399807467588865</v>
      </c>
      <c r="AW80" s="100">
        <v>2286.7524972902552</v>
      </c>
      <c r="AX80" s="100">
        <v>9.770365754747349</v>
      </c>
      <c r="AY80" s="100">
        <v>7867.0985057225644</v>
      </c>
      <c r="AZ80" s="100">
        <v>11.508660857527333</v>
      </c>
      <c r="BA80" s="100">
        <v>9266.773722481008</v>
      </c>
      <c r="BB80" s="100">
        <v>8.6007522687678879</v>
      </c>
      <c r="BC80" s="100">
        <v>6925.3257268119023</v>
      </c>
      <c r="BD80" s="100">
        <v>7.3669739044808429</v>
      </c>
      <c r="BE80" s="100">
        <v>5931.887387887974</v>
      </c>
      <c r="BF80" s="100">
        <v>8.3445596479960802</v>
      </c>
      <c r="BG80" s="100">
        <v>6719.0394285664433</v>
      </c>
      <c r="BH80" s="100">
        <v>7.1853626193604407</v>
      </c>
      <c r="BI80" s="100">
        <v>5785.6539811090261</v>
      </c>
      <c r="BJ80" s="100">
        <v>4.1164834180094791</v>
      </c>
      <c r="BK80" s="100">
        <v>3314.5924481812322</v>
      </c>
      <c r="BL80" s="100">
        <v>2.7136915921769127</v>
      </c>
      <c r="BM80" s="100">
        <v>2185.06447002085</v>
      </c>
      <c r="BN80" s="100">
        <v>19.637258340333066</v>
      </c>
      <c r="BO80" s="100">
        <v>15811.920415636183</v>
      </c>
      <c r="BP80" s="100">
        <v>6.4062564226741561</v>
      </c>
      <c r="BQ80" s="100">
        <v>5158.3176715372301</v>
      </c>
      <c r="BR80" s="100">
        <v>5.617908936744902</v>
      </c>
      <c r="BS80" s="100">
        <v>4523.5402758669943</v>
      </c>
      <c r="BT80" s="100">
        <v>5.5946707641186686</v>
      </c>
      <c r="BU80" s="100">
        <v>4504.828899268352</v>
      </c>
      <c r="BV80" s="100">
        <v>3.1510562431887958</v>
      </c>
      <c r="BW80" s="100">
        <v>2537.2304870156181</v>
      </c>
      <c r="BX80" s="100">
        <v>4.1529612450592888</v>
      </c>
      <c r="BY80" s="100">
        <v>3343.964394521739</v>
      </c>
      <c r="BZ80" s="100">
        <v>8.7729162593671592</v>
      </c>
      <c r="CA80" s="100">
        <v>7063.9521720424364</v>
      </c>
      <c r="CB80" s="100">
        <v>6.7883701886579049</v>
      </c>
      <c r="CC80" s="100">
        <v>5465.9956759073448</v>
      </c>
      <c r="CD80" s="100">
        <v>8.2533794559117215</v>
      </c>
      <c r="CE80" s="100">
        <v>6645.6211379001179</v>
      </c>
      <c r="CF80" s="100">
        <v>6.4184202766725624</v>
      </c>
      <c r="CG80" s="100">
        <v>5168.112006776747</v>
      </c>
      <c r="CH80" s="100">
        <v>2.0433050157947914</v>
      </c>
      <c r="CI80" s="100">
        <v>1645.269198717966</v>
      </c>
      <c r="CJ80" s="100">
        <v>11.006023930079069</v>
      </c>
      <c r="CK80" s="100">
        <v>8862.0504684996649</v>
      </c>
      <c r="CL80" s="100">
        <v>0</v>
      </c>
      <c r="CM80" s="100">
        <v>0</v>
      </c>
      <c r="CN80" s="100">
        <v>7.0305216693246804</v>
      </c>
      <c r="CO80" s="100">
        <v>5660.9760481402318</v>
      </c>
      <c r="CP80" s="100">
        <v>7.6727715763325888</v>
      </c>
      <c r="CQ80" s="100">
        <v>6178.1156732629997</v>
      </c>
      <c r="CR80" s="100">
        <v>11.904397438342141</v>
      </c>
      <c r="CS80" s="100">
        <v>9585.4208173530915</v>
      </c>
      <c r="CT80" s="100">
        <v>1.0811212910747832</v>
      </c>
      <c r="CU80" s="100">
        <v>870.51886357341527</v>
      </c>
    </row>
    <row r="81" spans="2:99">
      <c r="C81" s="99" t="s">
        <v>247</v>
      </c>
      <c r="D81" s="100">
        <v>47</v>
      </c>
      <c r="E81" s="100">
        <v>35419.200000000004</v>
      </c>
      <c r="F81" s="100">
        <v>25</v>
      </c>
      <c r="G81" s="100">
        <v>18840</v>
      </c>
      <c r="H81" s="100">
        <v>46</v>
      </c>
      <c r="I81" s="100">
        <v>34665.599999999999</v>
      </c>
      <c r="J81" s="100">
        <v>14.691962369846939</v>
      </c>
      <c r="K81" s="100">
        <v>11071.862841916654</v>
      </c>
      <c r="L81" s="100">
        <v>4.5500364000000015</v>
      </c>
      <c r="M81" s="100">
        <v>3428.9074310400015</v>
      </c>
      <c r="N81" s="100">
        <v>9.1190080377641909</v>
      </c>
      <c r="O81" s="100">
        <v>6872.0844572590941</v>
      </c>
      <c r="P81" s="100">
        <v>5.141035816513762</v>
      </c>
      <c r="Q81" s="100">
        <v>3874.2845913247711</v>
      </c>
      <c r="R81" s="100">
        <v>9.6599747908319138</v>
      </c>
      <c r="S81" s="100">
        <v>7279.7570023709304</v>
      </c>
      <c r="T81" s="100">
        <v>4.9755698210844965</v>
      </c>
      <c r="U81" s="100">
        <v>3749.5894171692767</v>
      </c>
      <c r="V81" s="100">
        <v>7.080693861894483</v>
      </c>
      <c r="W81" s="100">
        <v>5336.0108943236828</v>
      </c>
      <c r="X81" s="100">
        <v>2.6750254274892513</v>
      </c>
      <c r="Y81" s="100">
        <v>2015.8991621558998</v>
      </c>
      <c r="Z81" s="100">
        <v>11.245022833969379</v>
      </c>
      <c r="AA81" s="100">
        <v>8474.2492076793242</v>
      </c>
      <c r="AB81" s="100">
        <v>2.2602097512704988</v>
      </c>
      <c r="AC81" s="100">
        <v>1703.2940685574479</v>
      </c>
      <c r="AD81" s="100">
        <v>11.345983745902069</v>
      </c>
      <c r="AE81" s="100">
        <v>8550.3333509118002</v>
      </c>
      <c r="AF81" s="100">
        <v>5.0416398330781016</v>
      </c>
      <c r="AG81" s="100">
        <v>3799.3797782076576</v>
      </c>
      <c r="AH81" s="100">
        <v>7.4936341575754266</v>
      </c>
      <c r="AI81" s="100">
        <v>5647.2027011488417</v>
      </c>
      <c r="AJ81" s="100">
        <v>7.0900325799625961</v>
      </c>
      <c r="AK81" s="100">
        <v>5343.0485522598128</v>
      </c>
      <c r="AL81" s="100">
        <v>4.4455074560592047</v>
      </c>
      <c r="AM81" s="100">
        <v>3350.1344188862167</v>
      </c>
      <c r="AN81" s="100">
        <v>9.9429531773042186</v>
      </c>
      <c r="AO81" s="100">
        <v>7493.0095144164598</v>
      </c>
      <c r="AP81" s="100">
        <v>4.0421052631578949</v>
      </c>
      <c r="AQ81" s="100">
        <v>3046.1305263157897</v>
      </c>
      <c r="AR81" s="100">
        <v>2.2079001716846816</v>
      </c>
      <c r="AS81" s="100">
        <v>1663.8735693815761</v>
      </c>
      <c r="AT81" s="100">
        <v>9.714930758823531</v>
      </c>
      <c r="AU81" s="100">
        <v>7321.1718198494127</v>
      </c>
      <c r="AV81" s="100">
        <v>2.8967803616940642</v>
      </c>
      <c r="AW81" s="100">
        <v>2183.013680572647</v>
      </c>
      <c r="AX81" s="100">
        <v>8.3745992183548701</v>
      </c>
      <c r="AY81" s="100">
        <v>6311.0979709522298</v>
      </c>
      <c r="AZ81" s="100">
        <v>10.493190781863156</v>
      </c>
      <c r="BA81" s="100">
        <v>7907.6685732120741</v>
      </c>
      <c r="BB81" s="100">
        <v>7.6857786231542837</v>
      </c>
      <c r="BC81" s="100">
        <v>5792.002770409068</v>
      </c>
      <c r="BD81" s="100">
        <v>8.5129476229556396</v>
      </c>
      <c r="BE81" s="100">
        <v>6415.3573286593701</v>
      </c>
      <c r="BF81" s="100">
        <v>7.8230246699963235</v>
      </c>
      <c r="BG81" s="100">
        <v>5895.4313913092292</v>
      </c>
      <c r="BH81" s="100">
        <v>7.1853626193604407</v>
      </c>
      <c r="BI81" s="100">
        <v>5414.8892699500284</v>
      </c>
      <c r="BJ81" s="100">
        <v>4.6476425687203804</v>
      </c>
      <c r="BK81" s="100">
        <v>3502.4634397876789</v>
      </c>
      <c r="BL81" s="100">
        <v>2.2896772808992698</v>
      </c>
      <c r="BM81" s="100">
        <v>1725.5007988856898</v>
      </c>
      <c r="BN81" s="100">
        <v>16.066847732999783</v>
      </c>
      <c r="BO81" s="100">
        <v>12107.976451588636</v>
      </c>
      <c r="BP81" s="100">
        <v>7.1454398560596353</v>
      </c>
      <c r="BQ81" s="100">
        <v>5384.8034755265417</v>
      </c>
      <c r="BR81" s="100">
        <v>6.1990719302012716</v>
      </c>
      <c r="BS81" s="100">
        <v>4671.6206065996785</v>
      </c>
      <c r="BT81" s="100">
        <v>5.9443376868760858</v>
      </c>
      <c r="BU81" s="100">
        <v>4479.6528808298181</v>
      </c>
      <c r="BV81" s="100">
        <v>2.9759975630116409</v>
      </c>
      <c r="BW81" s="100">
        <v>2242.7117634855726</v>
      </c>
      <c r="BX81" s="100">
        <v>4.1529612450592888</v>
      </c>
      <c r="BY81" s="100">
        <v>3129.67159427668</v>
      </c>
      <c r="BZ81" s="100">
        <v>8.4899189606778958</v>
      </c>
      <c r="CA81" s="100">
        <v>6398.0029287668622</v>
      </c>
      <c r="CB81" s="100">
        <v>6.7883701886579049</v>
      </c>
      <c r="CC81" s="100">
        <v>5115.7157741725969</v>
      </c>
      <c r="CD81" s="100">
        <v>8.748582223266423</v>
      </c>
      <c r="CE81" s="100">
        <v>6592.9315634535769</v>
      </c>
      <c r="CF81" s="100">
        <v>6.2113744612960282</v>
      </c>
      <c r="CG81" s="100">
        <v>4680.8917940326874</v>
      </c>
      <c r="CH81" s="100">
        <v>2.2476355173742704</v>
      </c>
      <c r="CI81" s="100">
        <v>1693.8181258932502</v>
      </c>
      <c r="CJ81" s="100">
        <v>10.338992176740945</v>
      </c>
      <c r="CK81" s="100">
        <v>7791.4645043919763</v>
      </c>
      <c r="CL81" s="100">
        <v>0</v>
      </c>
      <c r="CM81" s="100">
        <v>0</v>
      </c>
      <c r="CN81" s="100">
        <v>6.1517064606590957</v>
      </c>
      <c r="CO81" s="100">
        <v>4635.925988752695</v>
      </c>
      <c r="CP81" s="100">
        <v>7.9992724944744014</v>
      </c>
      <c r="CQ81" s="100">
        <v>6028.2517518359091</v>
      </c>
      <c r="CR81" s="100">
        <v>13.257169874517382</v>
      </c>
      <c r="CS81" s="100">
        <v>9990.603217436299</v>
      </c>
      <c r="CT81" s="100">
        <v>1.1095718513662249</v>
      </c>
      <c r="CU81" s="100">
        <v>836.17334718958716</v>
      </c>
    </row>
    <row r="82" spans="2:99">
      <c r="C82" s="99" t="s">
        <v>248</v>
      </c>
      <c r="D82" s="100">
        <v>45</v>
      </c>
      <c r="E82" s="100">
        <v>22895.999999999996</v>
      </c>
      <c r="F82" s="100">
        <v>26</v>
      </c>
      <c r="G82" s="100">
        <v>13228.799999999997</v>
      </c>
      <c r="H82" s="100">
        <v>44</v>
      </c>
      <c r="I82" s="100">
        <v>22387.199999999997</v>
      </c>
      <c r="J82" s="100">
        <v>14.691962369846939</v>
      </c>
      <c r="K82" s="100">
        <v>7475.270453778121</v>
      </c>
      <c r="L82" s="100">
        <v>4.9092498000000013</v>
      </c>
      <c r="M82" s="100">
        <v>2497.8262982400001</v>
      </c>
      <c r="N82" s="100">
        <v>8.4676503207810363</v>
      </c>
      <c r="O82" s="100">
        <v>4308.3404832133901</v>
      </c>
      <c r="P82" s="100">
        <v>5.0339309036697246</v>
      </c>
      <c r="Q82" s="100">
        <v>2561.2640437871555</v>
      </c>
      <c r="R82" s="100">
        <v>9.4587253160229157</v>
      </c>
      <c r="S82" s="100">
        <v>4812.5994407924582</v>
      </c>
      <c r="T82" s="100">
        <v>5.544206372065581</v>
      </c>
      <c r="U82" s="100">
        <v>2820.892202106967</v>
      </c>
      <c r="V82" s="100">
        <v>7.9943317795582862</v>
      </c>
      <c r="W82" s="100">
        <v>4067.5160094392554</v>
      </c>
      <c r="X82" s="100">
        <v>2.29287893784793</v>
      </c>
      <c r="Y82" s="100">
        <v>1166.6168035770265</v>
      </c>
      <c r="Z82" s="100">
        <v>12.299243724654009</v>
      </c>
      <c r="AA82" s="100">
        <v>6257.8552071039585</v>
      </c>
      <c r="AB82" s="100">
        <v>2.3381480185556884</v>
      </c>
      <c r="AC82" s="100">
        <v>1189.6497118411341</v>
      </c>
      <c r="AD82" s="100">
        <v>13.014510767358255</v>
      </c>
      <c r="AE82" s="100">
        <v>6621.7830784318785</v>
      </c>
      <c r="AF82" s="100">
        <v>5.1489087656967847</v>
      </c>
      <c r="AG82" s="100">
        <v>2619.7647799865235</v>
      </c>
      <c r="AH82" s="100">
        <v>8.2622120198908533</v>
      </c>
      <c r="AI82" s="100">
        <v>4203.8134757204652</v>
      </c>
      <c r="AJ82" s="100">
        <v>7.8363517989060281</v>
      </c>
      <c r="AK82" s="100">
        <v>3987.1357952833864</v>
      </c>
      <c r="AL82" s="100">
        <v>5.0382417835337661</v>
      </c>
      <c r="AM82" s="100">
        <v>2563.4574194619795</v>
      </c>
      <c r="AN82" s="100">
        <v>8.7731939799743124</v>
      </c>
      <c r="AO82" s="100">
        <v>4463.801097010929</v>
      </c>
      <c r="AP82" s="100">
        <v>4.2947368421052632</v>
      </c>
      <c r="AQ82" s="100">
        <v>2185.1621052631576</v>
      </c>
      <c r="AR82" s="100">
        <v>2.2840346603634636</v>
      </c>
      <c r="AS82" s="100">
        <v>1162.11683519293</v>
      </c>
      <c r="AT82" s="100">
        <v>10.009322600000001</v>
      </c>
      <c r="AU82" s="100">
        <v>5092.7433388799991</v>
      </c>
      <c r="AV82" s="100">
        <v>3.0103795915644196</v>
      </c>
      <c r="AW82" s="100">
        <v>1531.6811361879763</v>
      </c>
      <c r="AX82" s="100">
        <v>8.6072269744202838</v>
      </c>
      <c r="AY82" s="100">
        <v>4379.35708458504</v>
      </c>
      <c r="AZ82" s="100">
        <v>11.17017083230594</v>
      </c>
      <c r="BA82" s="100">
        <v>5683.3829194772616</v>
      </c>
      <c r="BB82" s="100">
        <v>7.8687733522770049</v>
      </c>
      <c r="BC82" s="100">
        <v>4003.6318816385392</v>
      </c>
      <c r="BD82" s="100">
        <v>8.3492370917449552</v>
      </c>
      <c r="BE82" s="100">
        <v>4248.0918322798325</v>
      </c>
      <c r="BF82" s="100">
        <v>7.6491796773297391</v>
      </c>
      <c r="BG82" s="100">
        <v>3891.9026198253705</v>
      </c>
      <c r="BH82" s="100">
        <v>7.8385774029386619</v>
      </c>
      <c r="BI82" s="100">
        <v>3988.2681826151902</v>
      </c>
      <c r="BJ82" s="100">
        <v>4.1164834180094791</v>
      </c>
      <c r="BK82" s="100">
        <v>2094.4667630832228</v>
      </c>
      <c r="BL82" s="100">
        <v>2.3744801431547984</v>
      </c>
      <c r="BM82" s="100">
        <v>1208.1354968371611</v>
      </c>
      <c r="BN82" s="100">
        <v>17.852053036666426</v>
      </c>
      <c r="BO82" s="100">
        <v>9083.1245850558753</v>
      </c>
      <c r="BP82" s="100">
        <v>7.1454398560596353</v>
      </c>
      <c r="BQ82" s="100">
        <v>3635.5997987631417</v>
      </c>
      <c r="BR82" s="100">
        <v>6.1990719302012716</v>
      </c>
      <c r="BS82" s="100">
        <v>3154.0877980864061</v>
      </c>
      <c r="BT82" s="100">
        <v>5.2450038413612514</v>
      </c>
      <c r="BU82" s="100">
        <v>2668.657954484604</v>
      </c>
      <c r="BV82" s="100">
        <v>2.9759975630116409</v>
      </c>
      <c r="BW82" s="100">
        <v>1514.1875600603225</v>
      </c>
      <c r="BX82" s="100">
        <v>4.1529612450592888</v>
      </c>
      <c r="BY82" s="100">
        <v>2113.0266814861657</v>
      </c>
      <c r="BZ82" s="100">
        <v>7.9239243632993688</v>
      </c>
      <c r="CA82" s="100">
        <v>4031.692716046718</v>
      </c>
      <c r="CB82" s="100">
        <v>7.8327348330668132</v>
      </c>
      <c r="CC82" s="100">
        <v>3985.2954830643939</v>
      </c>
      <c r="CD82" s="100">
        <v>8.9136498123846586</v>
      </c>
      <c r="CE82" s="100">
        <v>4535.2650245413133</v>
      </c>
      <c r="CF82" s="100">
        <v>6.8325119074256309</v>
      </c>
      <c r="CG82" s="100">
        <v>3476.3820584981604</v>
      </c>
      <c r="CH82" s="100">
        <v>2.1250372164265832</v>
      </c>
      <c r="CI82" s="100">
        <v>1081.2189357178454</v>
      </c>
      <c r="CJ82" s="100">
        <v>11.006023930079069</v>
      </c>
      <c r="CK82" s="100">
        <v>5599.8649756242294</v>
      </c>
      <c r="CL82" s="100">
        <v>0</v>
      </c>
      <c r="CM82" s="100">
        <v>0</v>
      </c>
      <c r="CN82" s="100">
        <v>6.3714102628254912</v>
      </c>
      <c r="CO82" s="100">
        <v>3241.7735417256094</v>
      </c>
      <c r="CP82" s="100">
        <v>7.8360220354034942</v>
      </c>
      <c r="CQ82" s="100">
        <v>3986.9680116132972</v>
      </c>
      <c r="CR82" s="100">
        <v>12.174951925577188</v>
      </c>
      <c r="CS82" s="100">
        <v>6194.6155397336724</v>
      </c>
      <c r="CT82" s="100">
        <v>1.1380224116576665</v>
      </c>
      <c r="CU82" s="100">
        <v>579.02580305142055</v>
      </c>
    </row>
    <row r="83" spans="2:99">
      <c r="C83" s="99" t="s">
        <v>249</v>
      </c>
      <c r="D83" s="100">
        <v>40</v>
      </c>
      <c r="E83" s="100">
        <v>34416</v>
      </c>
      <c r="F83" s="100">
        <v>27</v>
      </c>
      <c r="G83" s="100">
        <v>23230.799999999999</v>
      </c>
      <c r="H83" s="100">
        <v>47</v>
      </c>
      <c r="I83" s="100">
        <v>40438.799999999996</v>
      </c>
      <c r="J83" s="100">
        <v>15.257037845610281</v>
      </c>
      <c r="K83" s="100">
        <v>13127.155362363086</v>
      </c>
      <c r="L83" s="100">
        <v>5.2684632000000011</v>
      </c>
      <c r="M83" s="100">
        <v>4532.9857372800006</v>
      </c>
      <c r="N83" s="100">
        <v>8.7933291792726127</v>
      </c>
      <c r="O83" s="100">
        <v>7565.7804258461556</v>
      </c>
      <c r="P83" s="100">
        <v>4.9268259908256882</v>
      </c>
      <c r="Q83" s="100">
        <v>4239.0410825064218</v>
      </c>
      <c r="R83" s="100">
        <v>9.6599747908319138</v>
      </c>
      <c r="S83" s="100">
        <v>8311.4423100317781</v>
      </c>
      <c r="T83" s="100">
        <v>4.4069332701034103</v>
      </c>
      <c r="U83" s="100">
        <v>3791.7253855969743</v>
      </c>
      <c r="V83" s="100">
        <v>7.5375128207263851</v>
      </c>
      <c r="W83" s="100">
        <v>6485.2760309529813</v>
      </c>
      <c r="X83" s="100">
        <v>2.4457375337044587</v>
      </c>
      <c r="Y83" s="100">
        <v>2104.3125739993161</v>
      </c>
      <c r="Z83" s="100">
        <v>11.947836761092464</v>
      </c>
      <c r="AA83" s="100">
        <v>10279.918749243956</v>
      </c>
      <c r="AB83" s="100">
        <v>2.1822714839853092</v>
      </c>
      <c r="AC83" s="100">
        <v>1877.6263848209601</v>
      </c>
      <c r="AD83" s="100">
        <v>11.679689150193306</v>
      </c>
      <c r="AE83" s="100">
        <v>10049.20454482632</v>
      </c>
      <c r="AF83" s="100">
        <v>5.1489087656967847</v>
      </c>
      <c r="AG83" s="100">
        <v>4430.1211020055134</v>
      </c>
      <c r="AH83" s="100">
        <v>7.6857786231542828</v>
      </c>
      <c r="AI83" s="100">
        <v>6612.8439273619451</v>
      </c>
      <c r="AJ83" s="100">
        <v>7.4631921894343121</v>
      </c>
      <c r="AK83" s="100">
        <v>6421.3305597892822</v>
      </c>
      <c r="AL83" s="100">
        <v>4.5936910379278455</v>
      </c>
      <c r="AM83" s="100">
        <v>3952.4117690331182</v>
      </c>
      <c r="AN83" s="100">
        <v>9.6505133779717429</v>
      </c>
      <c r="AO83" s="100">
        <v>8303.3017104068877</v>
      </c>
      <c r="AP83" s="100">
        <v>4.4210526315789469</v>
      </c>
      <c r="AQ83" s="100">
        <v>3803.8736842105259</v>
      </c>
      <c r="AR83" s="100">
        <v>2.5124381263998101</v>
      </c>
      <c r="AS83" s="100">
        <v>2161.7017639543965</v>
      </c>
      <c r="AT83" s="100">
        <v>9.4205389176470593</v>
      </c>
      <c r="AU83" s="100">
        <v>8105.4316847435293</v>
      </c>
      <c r="AV83" s="100">
        <v>3.123978821434775</v>
      </c>
      <c r="AW83" s="100">
        <v>2687.8713779624804</v>
      </c>
      <c r="AX83" s="100">
        <v>8.3745992183548701</v>
      </c>
      <c r="AY83" s="100">
        <v>7205.50516747253</v>
      </c>
      <c r="AZ83" s="100">
        <v>9.816210731420373</v>
      </c>
      <c r="BA83" s="100">
        <v>8445.8677133140882</v>
      </c>
      <c r="BB83" s="100">
        <v>8.2347628105224473</v>
      </c>
      <c r="BC83" s="100">
        <v>7085.1899221735139</v>
      </c>
      <c r="BD83" s="100">
        <v>7.8581054981128995</v>
      </c>
      <c r="BE83" s="100">
        <v>6761.1139705763389</v>
      </c>
      <c r="BF83" s="100">
        <v>7.8230246699963235</v>
      </c>
      <c r="BG83" s="100">
        <v>6730.9304260648369</v>
      </c>
      <c r="BH83" s="100">
        <v>7.8385774029386619</v>
      </c>
      <c r="BI83" s="100">
        <v>6744.3119974884248</v>
      </c>
      <c r="BJ83" s="100">
        <v>4.1164834180094791</v>
      </c>
      <c r="BK83" s="100">
        <v>3541.8223328553559</v>
      </c>
      <c r="BL83" s="100">
        <v>2.2048744186437417</v>
      </c>
      <c r="BM83" s="100">
        <v>1897.0739498010753</v>
      </c>
      <c r="BN83" s="100">
        <v>16.780929854466439</v>
      </c>
      <c r="BO83" s="100">
        <v>14438.312046782925</v>
      </c>
      <c r="BP83" s="100">
        <v>7.3918343338547956</v>
      </c>
      <c r="BQ83" s="100">
        <v>6359.9342608486659</v>
      </c>
      <c r="BR83" s="100">
        <v>5.8116299345636921</v>
      </c>
      <c r="BS83" s="100">
        <v>5000.3263956986002</v>
      </c>
      <c r="BT83" s="100">
        <v>5.9443376868760858</v>
      </c>
      <c r="BU83" s="100">
        <v>5114.5081457881843</v>
      </c>
      <c r="BV83" s="100">
        <v>3.1510562431887958</v>
      </c>
      <c r="BW83" s="100">
        <v>2711.1687916396399</v>
      </c>
      <c r="BX83" s="100">
        <v>3.8760971620553364</v>
      </c>
      <c r="BY83" s="100">
        <v>3334.9939982324113</v>
      </c>
      <c r="BZ83" s="100">
        <v>7.9239243632993688</v>
      </c>
      <c r="CA83" s="100">
        <v>6817.7445221827766</v>
      </c>
      <c r="CB83" s="100">
        <v>6.9624309627260565</v>
      </c>
      <c r="CC83" s="100">
        <v>5990.4756003294988</v>
      </c>
      <c r="CD83" s="100">
        <v>8.0883118667934859</v>
      </c>
      <c r="CE83" s="100">
        <v>6959.1835301891151</v>
      </c>
      <c r="CF83" s="100">
        <v>6.6254660920490966</v>
      </c>
      <c r="CG83" s="100">
        <v>5700.551025599043</v>
      </c>
      <c r="CH83" s="100">
        <v>2.0841711161106873</v>
      </c>
      <c r="CI83" s="100">
        <v>1793.2208283016353</v>
      </c>
      <c r="CJ83" s="100">
        <v>10.00547630007188</v>
      </c>
      <c r="CK83" s="100">
        <v>8608.7118085818456</v>
      </c>
      <c r="CL83" s="100">
        <v>0</v>
      </c>
      <c r="CM83" s="100">
        <v>0</v>
      </c>
      <c r="CN83" s="100">
        <v>7.0305216693246804</v>
      </c>
      <c r="CO83" s="100">
        <v>6049.0608442869552</v>
      </c>
      <c r="CP83" s="100">
        <v>8.1625229535453059</v>
      </c>
      <c r="CQ83" s="100">
        <v>7023.0347492303808</v>
      </c>
      <c r="CR83" s="100">
        <v>12.716060900047284</v>
      </c>
      <c r="CS83" s="100">
        <v>10940.898798400682</v>
      </c>
      <c r="CT83" s="100">
        <v>1.0526707307833416</v>
      </c>
      <c r="CU83" s="100">
        <v>905.71789676598712</v>
      </c>
    </row>
    <row r="84" spans="2:99">
      <c r="C84" s="99" t="s">
        <v>250</v>
      </c>
      <c r="D84" s="100">
        <v>43</v>
      </c>
      <c r="E84" s="100">
        <v>33591.599999999999</v>
      </c>
      <c r="F84" s="100">
        <v>23</v>
      </c>
      <c r="G84" s="100">
        <v>17967.599999999999</v>
      </c>
      <c r="H84" s="100">
        <v>47</v>
      </c>
      <c r="I84" s="100">
        <v>36716.399999999994</v>
      </c>
      <c r="J84" s="100">
        <v>14.126886894083594</v>
      </c>
      <c r="K84" s="100">
        <v>11035.924041658103</v>
      </c>
      <c r="L84" s="100">
        <v>4.789512000000002</v>
      </c>
      <c r="M84" s="100">
        <v>3741.5667744000011</v>
      </c>
      <c r="N84" s="100">
        <v>8.4676503207810363</v>
      </c>
      <c r="O84" s="100">
        <v>6614.9284305941446</v>
      </c>
      <c r="P84" s="100">
        <v>4.391301426605505</v>
      </c>
      <c r="Q84" s="100">
        <v>3430.4846744642205</v>
      </c>
      <c r="R84" s="100">
        <v>9.4587253160229157</v>
      </c>
      <c r="S84" s="100">
        <v>7389.1562168771006</v>
      </c>
      <c r="T84" s="100">
        <v>5.1177289588297672</v>
      </c>
      <c r="U84" s="100">
        <v>3997.969862637814</v>
      </c>
      <c r="V84" s="100">
        <v>7.3091033413104345</v>
      </c>
      <c r="W84" s="100">
        <v>5709.8715302317105</v>
      </c>
      <c r="X84" s="100">
        <v>2.4457375337044587</v>
      </c>
      <c r="Y84" s="100">
        <v>1910.6101613299229</v>
      </c>
      <c r="Z84" s="100">
        <v>11.245022833969379</v>
      </c>
      <c r="AA84" s="100">
        <v>8784.6118378968786</v>
      </c>
      <c r="AB84" s="100">
        <v>1.9484566821297404</v>
      </c>
      <c r="AC84" s="100">
        <v>1522.1343600797532</v>
      </c>
      <c r="AD84" s="100">
        <v>11.679689150193306</v>
      </c>
      <c r="AE84" s="100">
        <v>9124.1731641310107</v>
      </c>
      <c r="AF84" s="100">
        <v>5.4707155635528339</v>
      </c>
      <c r="AG84" s="100">
        <v>4273.7229982474737</v>
      </c>
      <c r="AH84" s="100">
        <v>8.2622120198908533</v>
      </c>
      <c r="AI84" s="100">
        <v>6454.4400299387344</v>
      </c>
      <c r="AJ84" s="100">
        <v>7.4631921894343121</v>
      </c>
      <c r="AK84" s="100">
        <v>5830.2457383860838</v>
      </c>
      <c r="AL84" s="100">
        <v>5.186425365402406</v>
      </c>
      <c r="AM84" s="100">
        <v>4051.635495452359</v>
      </c>
      <c r="AN84" s="100">
        <v>8.7731939799743124</v>
      </c>
      <c r="AO84" s="100">
        <v>6853.6191371559325</v>
      </c>
      <c r="AP84" s="100">
        <v>4.4210526315789469</v>
      </c>
      <c r="AQ84" s="100">
        <v>3453.7263157894731</v>
      </c>
      <c r="AR84" s="100">
        <v>2.2840346603634636</v>
      </c>
      <c r="AS84" s="100">
        <v>1784.2878766759377</v>
      </c>
      <c r="AT84" s="100">
        <v>10.009322600000001</v>
      </c>
      <c r="AU84" s="100">
        <v>7819.2828151200001</v>
      </c>
      <c r="AV84" s="100">
        <v>2.8967803616940642</v>
      </c>
      <c r="AW84" s="100">
        <v>2262.9648185554029</v>
      </c>
      <c r="AX84" s="100">
        <v>8.6072269744202838</v>
      </c>
      <c r="AY84" s="100">
        <v>6723.9657124171254</v>
      </c>
      <c r="AZ84" s="100">
        <v>10.493190781863156</v>
      </c>
      <c r="BA84" s="100">
        <v>8197.280638791497</v>
      </c>
      <c r="BB84" s="100">
        <v>8.6007522687678879</v>
      </c>
      <c r="BC84" s="100">
        <v>6718.9076723614735</v>
      </c>
      <c r="BD84" s="100">
        <v>8.5129476229556396</v>
      </c>
      <c r="BE84" s="100">
        <v>6650.3146830529449</v>
      </c>
      <c r="BF84" s="100">
        <v>7.475334684663153</v>
      </c>
      <c r="BG84" s="100">
        <v>5839.7314556588544</v>
      </c>
      <c r="BH84" s="100">
        <v>7.8385774029386619</v>
      </c>
      <c r="BI84" s="100">
        <v>6123.496667175682</v>
      </c>
      <c r="BJ84" s="100">
        <v>3.9836936303317536</v>
      </c>
      <c r="BK84" s="100">
        <v>3112.0614640151657</v>
      </c>
      <c r="BL84" s="100">
        <v>2.6288887299213837</v>
      </c>
      <c r="BM84" s="100">
        <v>2053.6878758145849</v>
      </c>
      <c r="BN84" s="100">
        <v>17.852053036666426</v>
      </c>
      <c r="BO84" s="100">
        <v>13946.023832243811</v>
      </c>
      <c r="BP84" s="100">
        <v>6.4062564226741561</v>
      </c>
      <c r="BQ84" s="100">
        <v>5004.5675173930504</v>
      </c>
      <c r="BR84" s="100">
        <v>6.0053509323824814</v>
      </c>
      <c r="BS84" s="100">
        <v>4691.380148377194</v>
      </c>
      <c r="BT84" s="100">
        <v>5.0701703799825433</v>
      </c>
      <c r="BU84" s="100">
        <v>3960.8171008423624</v>
      </c>
      <c r="BV84" s="100">
        <v>2.6258802026573296</v>
      </c>
      <c r="BW84" s="100">
        <v>2051.3376143159057</v>
      </c>
      <c r="BX84" s="100">
        <v>3.4608010375494076</v>
      </c>
      <c r="BY84" s="100">
        <v>2703.5777705335968</v>
      </c>
      <c r="BZ84" s="100">
        <v>8.2069216619886323</v>
      </c>
      <c r="CA84" s="100">
        <v>6411.2472023455193</v>
      </c>
      <c r="CB84" s="100">
        <v>7.6586740589986606</v>
      </c>
      <c r="CC84" s="100">
        <v>5982.9561748897531</v>
      </c>
      <c r="CD84" s="100">
        <v>8.9136498123846586</v>
      </c>
      <c r="CE84" s="100">
        <v>6963.3432334348945</v>
      </c>
      <c r="CF84" s="100">
        <v>7.2466035381786993</v>
      </c>
      <c r="CG84" s="100">
        <v>5661.0466840251993</v>
      </c>
      <c r="CH84" s="100">
        <v>2.002438915478896</v>
      </c>
      <c r="CI84" s="100">
        <v>1564.3052807721133</v>
      </c>
      <c r="CJ84" s="100">
        <v>11.006023930079069</v>
      </c>
      <c r="CK84" s="100">
        <v>8597.9058941777675</v>
      </c>
      <c r="CL84" s="100">
        <v>0</v>
      </c>
      <c r="CM84" s="100">
        <v>0</v>
      </c>
      <c r="CN84" s="100">
        <v>7.2502254714910768</v>
      </c>
      <c r="CO84" s="100">
        <v>5663.8761383288283</v>
      </c>
      <c r="CP84" s="100">
        <v>7.5095211172616816</v>
      </c>
      <c r="CQ84" s="100">
        <v>5866.437896804825</v>
      </c>
      <c r="CR84" s="100">
        <v>12.986615387282333</v>
      </c>
      <c r="CS84" s="100">
        <v>10145.143940544958</v>
      </c>
      <c r="CT84" s="100">
        <v>1.1949235322405498</v>
      </c>
      <c r="CU84" s="100">
        <v>933.47426338631749</v>
      </c>
    </row>
    <row r="85" spans="2:99">
      <c r="C85" s="99" t="s">
        <v>251</v>
      </c>
      <c r="D85" s="100">
        <v>49</v>
      </c>
      <c r="E85" s="100">
        <v>7350</v>
      </c>
      <c r="F85" s="100">
        <v>28</v>
      </c>
      <c r="G85" s="100">
        <v>4200</v>
      </c>
      <c r="H85" s="100">
        <v>45</v>
      </c>
      <c r="I85" s="100">
        <v>6750</v>
      </c>
      <c r="J85" s="100">
        <v>14.126886894083594</v>
      </c>
      <c r="K85" s="100">
        <v>2119.0330341125391</v>
      </c>
      <c r="L85" s="100">
        <v>5.6276766000000018</v>
      </c>
      <c r="M85" s="100">
        <v>844.15149000000031</v>
      </c>
      <c r="N85" s="100">
        <v>10.421723471730505</v>
      </c>
      <c r="O85" s="100">
        <v>1563.2585207595757</v>
      </c>
      <c r="P85" s="100">
        <v>5.3552456422018349</v>
      </c>
      <c r="Q85" s="100">
        <v>803.28684633027524</v>
      </c>
      <c r="R85" s="100">
        <v>9.8612242656409101</v>
      </c>
      <c r="S85" s="100">
        <v>1479.1836398461364</v>
      </c>
      <c r="T85" s="100">
        <v>5.2598880965750396</v>
      </c>
      <c r="U85" s="100">
        <v>788.98321448625597</v>
      </c>
      <c r="V85" s="100">
        <v>7.9943317795582862</v>
      </c>
      <c r="W85" s="100">
        <v>1199.149766933743</v>
      </c>
      <c r="X85" s="100">
        <v>2.82788402334578</v>
      </c>
      <c r="Y85" s="100">
        <v>424.18260350186699</v>
      </c>
      <c r="Z85" s="100">
        <v>11.245022833969379</v>
      </c>
      <c r="AA85" s="100">
        <v>1686.753425095407</v>
      </c>
      <c r="AB85" s="100">
        <v>2.02639494941493</v>
      </c>
      <c r="AC85" s="100">
        <v>303.95924241223952</v>
      </c>
      <c r="AD85" s="100">
        <v>13.348216171649492</v>
      </c>
      <c r="AE85" s="100">
        <v>2002.2324257474238</v>
      </c>
      <c r="AF85" s="100">
        <v>5.5779844961715161</v>
      </c>
      <c r="AG85" s="100">
        <v>836.69767442572743</v>
      </c>
      <c r="AH85" s="100">
        <v>8.8386454166274255</v>
      </c>
      <c r="AI85" s="100">
        <v>1325.7968124941137</v>
      </c>
      <c r="AJ85" s="100">
        <v>7.8363517989060281</v>
      </c>
      <c r="AK85" s="100">
        <v>1175.4527698359043</v>
      </c>
      <c r="AL85" s="100">
        <v>5.6309761110083265</v>
      </c>
      <c r="AM85" s="100">
        <v>844.64641665124896</v>
      </c>
      <c r="AN85" s="100">
        <v>9.6505133779717429</v>
      </c>
      <c r="AO85" s="100">
        <v>1447.5770066957614</v>
      </c>
      <c r="AP85" s="100">
        <v>4.5473684210526315</v>
      </c>
      <c r="AQ85" s="100">
        <v>682.10526315789468</v>
      </c>
      <c r="AR85" s="100">
        <v>2.3601691490422452</v>
      </c>
      <c r="AS85" s="100">
        <v>354.02537235633679</v>
      </c>
      <c r="AT85" s="100">
        <v>10.892498123529414</v>
      </c>
      <c r="AU85" s="100">
        <v>1633.8747185294121</v>
      </c>
      <c r="AV85" s="100">
        <v>3.0671792064995973</v>
      </c>
      <c r="AW85" s="100">
        <v>460.07688097493957</v>
      </c>
      <c r="AX85" s="100">
        <v>8.8398547304856958</v>
      </c>
      <c r="AY85" s="100">
        <v>1325.9782095728544</v>
      </c>
      <c r="AZ85" s="100">
        <v>12.524130933191509</v>
      </c>
      <c r="BA85" s="100">
        <v>1878.6196399787264</v>
      </c>
      <c r="BB85" s="100">
        <v>9.1497364561360524</v>
      </c>
      <c r="BC85" s="100">
        <v>1372.4604684204078</v>
      </c>
      <c r="BD85" s="100">
        <v>9.0040792165876979</v>
      </c>
      <c r="BE85" s="100">
        <v>1350.6118824881546</v>
      </c>
      <c r="BF85" s="100">
        <v>7.8230246699963235</v>
      </c>
      <c r="BG85" s="100">
        <v>1173.4537004994486</v>
      </c>
      <c r="BH85" s="100">
        <v>8.056315664131402</v>
      </c>
      <c r="BI85" s="100">
        <v>1208.4473496197104</v>
      </c>
      <c r="BJ85" s="100">
        <v>4.9132221440758297</v>
      </c>
      <c r="BK85" s="100">
        <v>736.98332161137444</v>
      </c>
      <c r="BL85" s="100">
        <v>2.7984944544324413</v>
      </c>
      <c r="BM85" s="100">
        <v>419.77416816486618</v>
      </c>
      <c r="BN85" s="100">
        <v>20.708381522533056</v>
      </c>
      <c r="BO85" s="100">
        <v>3106.2572283799586</v>
      </c>
      <c r="BP85" s="100">
        <v>7.1454398560596353</v>
      </c>
      <c r="BQ85" s="100">
        <v>1071.8159784089453</v>
      </c>
      <c r="BR85" s="100">
        <v>5.8116299345636921</v>
      </c>
      <c r="BS85" s="100">
        <v>871.7444901845538</v>
      </c>
      <c r="BT85" s="100">
        <v>6.2940046096335021</v>
      </c>
      <c r="BU85" s="100">
        <v>944.10069144502529</v>
      </c>
      <c r="BV85" s="100">
        <v>2.9176446696192553</v>
      </c>
      <c r="BW85" s="100">
        <v>437.64670044288829</v>
      </c>
      <c r="BX85" s="100">
        <v>3.8760971620553364</v>
      </c>
      <c r="BY85" s="100">
        <v>581.41457430830042</v>
      </c>
      <c r="BZ85" s="100">
        <v>8.4899189606778958</v>
      </c>
      <c r="CA85" s="100">
        <v>1273.4878441016845</v>
      </c>
      <c r="CB85" s="100">
        <v>8.1808563812031156</v>
      </c>
      <c r="CC85" s="100">
        <v>1227.1284571804674</v>
      </c>
      <c r="CD85" s="100">
        <v>9.4088525797393618</v>
      </c>
      <c r="CE85" s="100">
        <v>1411.3278869609044</v>
      </c>
      <c r="CF85" s="100">
        <v>7.4536493535552335</v>
      </c>
      <c r="CG85" s="100">
        <v>1118.047403033285</v>
      </c>
      <c r="CH85" s="100">
        <v>2.1250372164265832</v>
      </c>
      <c r="CI85" s="100">
        <v>318.75558246398748</v>
      </c>
      <c r="CJ85" s="100">
        <v>13.007119190093446</v>
      </c>
      <c r="CK85" s="100">
        <v>1951.0678785140169</v>
      </c>
      <c r="CL85" s="100">
        <v>0</v>
      </c>
      <c r="CM85" s="100">
        <v>0</v>
      </c>
      <c r="CN85" s="100">
        <v>6.5911140649918876</v>
      </c>
      <c r="CO85" s="100">
        <v>988.6671097487831</v>
      </c>
      <c r="CP85" s="100">
        <v>8.6522743307580257</v>
      </c>
      <c r="CQ85" s="100">
        <v>1297.8411496137039</v>
      </c>
      <c r="CR85" s="100">
        <v>13.257169874517382</v>
      </c>
      <c r="CS85" s="100">
        <v>1988.5754811776073</v>
      </c>
      <c r="CT85" s="100">
        <v>1.2802752131148749</v>
      </c>
      <c r="CU85" s="100">
        <v>192.04128196723124</v>
      </c>
    </row>
    <row r="86" spans="2:99">
      <c r="C86" s="99" t="s">
        <v>252</v>
      </c>
      <c r="D86" s="100">
        <v>45</v>
      </c>
      <c r="E86" s="100">
        <v>24300</v>
      </c>
      <c r="F86" s="100">
        <v>24</v>
      </c>
      <c r="G86" s="100">
        <v>12960</v>
      </c>
      <c r="H86" s="100">
        <v>43</v>
      </c>
      <c r="I86" s="100">
        <v>23220</v>
      </c>
      <c r="J86" s="100">
        <v>13.56181141832025</v>
      </c>
      <c r="K86" s="100">
        <v>7323.3781658929347</v>
      </c>
      <c r="L86" s="100">
        <v>5.1487254000000018</v>
      </c>
      <c r="M86" s="100">
        <v>2780.3117160000011</v>
      </c>
      <c r="N86" s="100">
        <v>9.1190080377641909</v>
      </c>
      <c r="O86" s="100">
        <v>4924.2643403926631</v>
      </c>
      <c r="P86" s="100">
        <v>4.7126161651376144</v>
      </c>
      <c r="Q86" s="100">
        <v>2544.8127291743117</v>
      </c>
      <c r="R86" s="100">
        <v>10.666222164876904</v>
      </c>
      <c r="S86" s="100">
        <v>5759.7599690335283</v>
      </c>
      <c r="T86" s="100">
        <v>4.9755698210844965</v>
      </c>
      <c r="U86" s="100">
        <v>2686.807703385628</v>
      </c>
      <c r="V86" s="100">
        <v>7.080693861894483</v>
      </c>
      <c r="W86" s="100">
        <v>3823.574685423021</v>
      </c>
      <c r="X86" s="100">
        <v>2.3693082357761939</v>
      </c>
      <c r="Y86" s="100">
        <v>1279.4264473191447</v>
      </c>
      <c r="Z86" s="100">
        <v>11.596429797530922</v>
      </c>
      <c r="AA86" s="100">
        <v>6262.0720906666975</v>
      </c>
      <c r="AB86" s="100">
        <v>2.1822714839853092</v>
      </c>
      <c r="AC86" s="100">
        <v>1178.4266013520669</v>
      </c>
      <c r="AD86" s="100">
        <v>11.012278341610831</v>
      </c>
      <c r="AE86" s="100">
        <v>5946.6303044698489</v>
      </c>
      <c r="AF86" s="100">
        <v>5.0416398330781016</v>
      </c>
      <c r="AG86" s="100">
        <v>2722.4855098621747</v>
      </c>
      <c r="AH86" s="100">
        <v>7.1093452264177115</v>
      </c>
      <c r="AI86" s="100">
        <v>3839.0464222655642</v>
      </c>
      <c r="AJ86" s="100">
        <v>7.6497719941701696</v>
      </c>
      <c r="AK86" s="100">
        <v>4130.8768768518912</v>
      </c>
      <c r="AL86" s="100">
        <v>4.5936910379278455</v>
      </c>
      <c r="AM86" s="100">
        <v>2480.5931604810366</v>
      </c>
      <c r="AN86" s="100">
        <v>9.9429531773042186</v>
      </c>
      <c r="AO86" s="100">
        <v>5369.1947157442783</v>
      </c>
      <c r="AP86" s="100">
        <v>4.0421052631578949</v>
      </c>
      <c r="AQ86" s="100">
        <v>2182.7368421052633</v>
      </c>
      <c r="AR86" s="100">
        <v>2.5124381263998101</v>
      </c>
      <c r="AS86" s="100">
        <v>1356.7165882558975</v>
      </c>
      <c r="AT86" s="100">
        <v>8.8317552352941195</v>
      </c>
      <c r="AU86" s="100">
        <v>4769.147827058825</v>
      </c>
      <c r="AV86" s="100">
        <v>3.2375780513051309</v>
      </c>
      <c r="AW86" s="100">
        <v>1748.2921477047707</v>
      </c>
      <c r="AX86" s="100">
        <v>10.002993510812761</v>
      </c>
      <c r="AY86" s="100">
        <v>5401.6164958388908</v>
      </c>
      <c r="AZ86" s="100">
        <v>10.154700756641764</v>
      </c>
      <c r="BA86" s="100">
        <v>5483.5384085865526</v>
      </c>
      <c r="BB86" s="100">
        <v>8.6007522687678879</v>
      </c>
      <c r="BC86" s="100">
        <v>4644.4062251346595</v>
      </c>
      <c r="BD86" s="100">
        <v>8.8403686853770118</v>
      </c>
      <c r="BE86" s="100">
        <v>4773.7990901035864</v>
      </c>
      <c r="BF86" s="100">
        <v>8.5184046406626646</v>
      </c>
      <c r="BG86" s="100">
        <v>4599.938505957839</v>
      </c>
      <c r="BH86" s="100">
        <v>7.6208391417459218</v>
      </c>
      <c r="BI86" s="100">
        <v>4115.2531365427976</v>
      </c>
      <c r="BJ86" s="100">
        <v>4.5148527810426549</v>
      </c>
      <c r="BK86" s="100">
        <v>2438.0205017630337</v>
      </c>
      <c r="BL86" s="100">
        <v>2.7136915921769127</v>
      </c>
      <c r="BM86" s="100">
        <v>1465.3934597755328</v>
      </c>
      <c r="BN86" s="100">
        <v>18.566135158133083</v>
      </c>
      <c r="BO86" s="100">
        <v>10025.712985391865</v>
      </c>
      <c r="BP86" s="100">
        <v>7.1454398560596353</v>
      </c>
      <c r="BQ86" s="100">
        <v>3858.5375222722032</v>
      </c>
      <c r="BR86" s="100">
        <v>5.4241879389261127</v>
      </c>
      <c r="BS86" s="100">
        <v>2929.0614870201007</v>
      </c>
      <c r="BT86" s="100">
        <v>5.0701703799825433</v>
      </c>
      <c r="BU86" s="100">
        <v>2737.8920051905734</v>
      </c>
      <c r="BV86" s="100">
        <v>2.9759975630116409</v>
      </c>
      <c r="BW86" s="100">
        <v>1607.0386840262861</v>
      </c>
      <c r="BX86" s="100">
        <v>4.2913932865612656</v>
      </c>
      <c r="BY86" s="100">
        <v>2317.3523747430836</v>
      </c>
      <c r="BZ86" s="100">
        <v>8.7729162593671592</v>
      </c>
      <c r="CA86" s="100">
        <v>4737.374780058266</v>
      </c>
      <c r="CB86" s="100">
        <v>6.7883701886579049</v>
      </c>
      <c r="CC86" s="100">
        <v>3665.7199018752685</v>
      </c>
      <c r="CD86" s="100">
        <v>7.9232442776752521</v>
      </c>
      <c r="CE86" s="100">
        <v>4278.5519099446365</v>
      </c>
      <c r="CF86" s="100">
        <v>7.4536493535552335</v>
      </c>
      <c r="CG86" s="100">
        <v>4024.9706509198263</v>
      </c>
      <c r="CH86" s="100">
        <v>2.1250372164265832</v>
      </c>
      <c r="CI86" s="100">
        <v>1147.520096870355</v>
      </c>
      <c r="CJ86" s="100">
        <v>10.672508053410006</v>
      </c>
      <c r="CK86" s="100">
        <v>5763.1543488414036</v>
      </c>
      <c r="CL86" s="100">
        <v>0</v>
      </c>
      <c r="CM86" s="100">
        <v>0</v>
      </c>
      <c r="CN86" s="100">
        <v>6.1517064606590957</v>
      </c>
      <c r="CO86" s="100">
        <v>3321.9214887559115</v>
      </c>
      <c r="CP86" s="100">
        <v>9.1420257079707437</v>
      </c>
      <c r="CQ86" s="100">
        <v>4936.6938823042019</v>
      </c>
      <c r="CR86" s="100">
        <v>12.716060900047284</v>
      </c>
      <c r="CS86" s="100">
        <v>6866.6728860255334</v>
      </c>
      <c r="CT86" s="100">
        <v>1.1664729719491083</v>
      </c>
      <c r="CU86" s="100">
        <v>629.89540485251848</v>
      </c>
    </row>
    <row r="87" spans="2:99">
      <c r="B87" s="99" t="s">
        <v>131</v>
      </c>
      <c r="C87" s="99" t="s">
        <v>253</v>
      </c>
      <c r="D87" s="100">
        <v>24</v>
      </c>
      <c r="E87" s="100">
        <v>46915.199999999997</v>
      </c>
      <c r="F87" s="100">
        <v>25</v>
      </c>
      <c r="G87" s="100">
        <v>48870</v>
      </c>
      <c r="H87" s="100">
        <v>19</v>
      </c>
      <c r="I87" s="100">
        <v>37141.199999999997</v>
      </c>
      <c r="J87" s="100">
        <v>11.866584991030219</v>
      </c>
      <c r="K87" s="100">
        <v>23196.80034046587</v>
      </c>
      <c r="L87" s="100">
        <v>3.3526584000000015</v>
      </c>
      <c r="M87" s="100">
        <v>6553.776640320003</v>
      </c>
      <c r="N87" s="100">
        <v>9.770365754747349</v>
      </c>
      <c r="O87" s="100">
        <v>19099.110977380118</v>
      </c>
      <c r="P87" s="100">
        <v>2.4634129954128441</v>
      </c>
      <c r="Q87" s="100">
        <v>4815.4797234330272</v>
      </c>
      <c r="R87" s="100">
        <v>4.4274884457979606</v>
      </c>
      <c r="S87" s="100">
        <v>8654.8544138458528</v>
      </c>
      <c r="T87" s="100">
        <v>3.980455856867597</v>
      </c>
      <c r="U87" s="100">
        <v>7780.995109004778</v>
      </c>
      <c r="V87" s="100">
        <v>4.1113706294871193</v>
      </c>
      <c r="W87" s="100">
        <v>8036.9073065214207</v>
      </c>
      <c r="X87" s="100">
        <v>1.2992980647804935</v>
      </c>
      <c r="Y87" s="100">
        <v>2539.8678570329084</v>
      </c>
      <c r="Z87" s="100">
        <v>11.596429797530922</v>
      </c>
      <c r="AA87" s="100">
        <v>22668.700968213445</v>
      </c>
      <c r="AB87" s="100">
        <v>2.3381480185556884</v>
      </c>
      <c r="AC87" s="100">
        <v>4570.61174667266</v>
      </c>
      <c r="AD87" s="100">
        <v>7.0078134901159839</v>
      </c>
      <c r="AE87" s="100">
        <v>13698.873810478724</v>
      </c>
      <c r="AF87" s="100">
        <v>3.1107990459418073</v>
      </c>
      <c r="AG87" s="100">
        <v>6080.9899750070444</v>
      </c>
      <c r="AH87" s="100">
        <v>4.6114671738925699</v>
      </c>
      <c r="AI87" s="100">
        <v>9014.4960315251956</v>
      </c>
      <c r="AJ87" s="100">
        <v>6.3437133610191658</v>
      </c>
      <c r="AK87" s="100">
        <v>12400.690878120266</v>
      </c>
      <c r="AL87" s="100">
        <v>2.8154880555041633</v>
      </c>
      <c r="AM87" s="100">
        <v>5503.7160508995385</v>
      </c>
      <c r="AN87" s="100">
        <v>9.0656337793067898</v>
      </c>
      <c r="AO87" s="100">
        <v>17721.500911788913</v>
      </c>
      <c r="AP87" s="100">
        <v>3.0315789473684212</v>
      </c>
      <c r="AQ87" s="100">
        <v>5926.1305263157892</v>
      </c>
      <c r="AR87" s="100">
        <v>2.5124381263998101</v>
      </c>
      <c r="AS87" s="100">
        <v>4911.3140494863483</v>
      </c>
      <c r="AT87" s="100">
        <v>8.242971552941178</v>
      </c>
      <c r="AU87" s="100">
        <v>16113.360791689414</v>
      </c>
      <c r="AV87" s="100">
        <v>1.8175876779256874</v>
      </c>
      <c r="AW87" s="100">
        <v>3553.0203928091337</v>
      </c>
      <c r="AX87" s="100">
        <v>8.3745992183548701</v>
      </c>
      <c r="AY87" s="100">
        <v>16370.6665520401</v>
      </c>
      <c r="AZ87" s="100">
        <v>10.831680807084547</v>
      </c>
      <c r="BA87" s="100">
        <v>21173.769641688872</v>
      </c>
      <c r="BB87" s="100">
        <v>4.5748682280680262</v>
      </c>
      <c r="BC87" s="100">
        <v>8942.9524122273779</v>
      </c>
      <c r="BD87" s="100">
        <v>5.5661580611633035</v>
      </c>
      <c r="BE87" s="100">
        <v>10880.725777962025</v>
      </c>
      <c r="BF87" s="100">
        <v>4.5199698093312088</v>
      </c>
      <c r="BG87" s="100">
        <v>8835.6369832806467</v>
      </c>
      <c r="BH87" s="100">
        <v>4.7902417462402944</v>
      </c>
      <c r="BI87" s="100">
        <v>9363.9645655505265</v>
      </c>
      <c r="BJ87" s="100">
        <v>4.5148527810426549</v>
      </c>
      <c r="BK87" s="100">
        <v>8825.634216382181</v>
      </c>
      <c r="BL87" s="100">
        <v>1.9504658318771559</v>
      </c>
      <c r="BM87" s="100">
        <v>3812.7706081534643</v>
      </c>
      <c r="BN87" s="100">
        <v>6.0696980324665848</v>
      </c>
      <c r="BO87" s="100">
        <v>11865.04571386568</v>
      </c>
      <c r="BP87" s="100">
        <v>4.9278895559031968</v>
      </c>
      <c r="BQ87" s="100">
        <v>9633.0385038795685</v>
      </c>
      <c r="BR87" s="100">
        <v>6.1990719302012716</v>
      </c>
      <c r="BS87" s="100">
        <v>12117.945809157445</v>
      </c>
      <c r="BT87" s="100">
        <v>3.147002304816751</v>
      </c>
      <c r="BU87" s="100">
        <v>6151.7601054557845</v>
      </c>
      <c r="BV87" s="100">
        <v>1.6338810149867831</v>
      </c>
      <c r="BW87" s="100">
        <v>3193.9106080961633</v>
      </c>
      <c r="BX87" s="100">
        <v>2.9070728715415024</v>
      </c>
      <c r="BY87" s="100">
        <v>5682.7460492893288</v>
      </c>
      <c r="BZ87" s="100">
        <v>9.6219081554349479</v>
      </c>
      <c r="CA87" s="100">
        <v>18808.906062244238</v>
      </c>
      <c r="CB87" s="100">
        <v>5.7440055442489957</v>
      </c>
      <c r="CC87" s="100">
        <v>11228.382037897936</v>
      </c>
      <c r="CD87" s="100">
        <v>3.961622138837626</v>
      </c>
      <c r="CE87" s="100">
        <v>7744.1789569997909</v>
      </c>
      <c r="CF87" s="100">
        <v>7.6606951689317677</v>
      </c>
      <c r="CG87" s="100">
        <v>14975.126916227819</v>
      </c>
      <c r="CH87" s="100">
        <v>1.1442508088450831</v>
      </c>
      <c r="CI87" s="100">
        <v>2236.7814811303683</v>
      </c>
      <c r="CJ87" s="100">
        <v>8.0043810400575044</v>
      </c>
      <c r="CK87" s="100">
        <v>15646.964057104409</v>
      </c>
      <c r="CL87" s="100">
        <v>0</v>
      </c>
      <c r="CM87" s="100">
        <v>0</v>
      </c>
      <c r="CN87" s="100">
        <v>6.3714102628254912</v>
      </c>
      <c r="CO87" s="100">
        <v>12454.832781771271</v>
      </c>
      <c r="CP87" s="100">
        <v>5.2240146902689961</v>
      </c>
      <c r="CQ87" s="100">
        <v>10211.903916537833</v>
      </c>
      <c r="CR87" s="100">
        <v>5.140535257465924</v>
      </c>
      <c r="CS87" s="100">
        <v>10048.718321294387</v>
      </c>
      <c r="CT87" s="100">
        <v>0.88196736903469153</v>
      </c>
      <c r="CU87" s="100">
        <v>1724.069812989015</v>
      </c>
    </row>
    <row r="88" spans="2:99">
      <c r="C88" s="99" t="s">
        <v>254</v>
      </c>
      <c r="D88" s="100">
        <v>23</v>
      </c>
      <c r="E88" s="100">
        <v>43525.2</v>
      </c>
      <c r="F88" s="100">
        <v>26</v>
      </c>
      <c r="G88" s="100">
        <v>49202.399999999994</v>
      </c>
      <c r="H88" s="100">
        <v>18</v>
      </c>
      <c r="I88" s="100">
        <v>34063.199999999997</v>
      </c>
      <c r="J88" s="100">
        <v>11.301509515266876</v>
      </c>
      <c r="K88" s="100">
        <v>21386.976606691034</v>
      </c>
      <c r="L88" s="100">
        <v>3.4723962000000008</v>
      </c>
      <c r="M88" s="100">
        <v>6571.1625688800013</v>
      </c>
      <c r="N88" s="100">
        <v>8.4676503207810363</v>
      </c>
      <c r="O88" s="100">
        <v>16024.181467046032</v>
      </c>
      <c r="P88" s="100">
        <v>2.9989375596330277</v>
      </c>
      <c r="Q88" s="100">
        <v>5675.1894378495408</v>
      </c>
      <c r="R88" s="100">
        <v>4.4274884457979606</v>
      </c>
      <c r="S88" s="100">
        <v>8378.57913482806</v>
      </c>
      <c r="T88" s="100">
        <v>3.5539784436317832</v>
      </c>
      <c r="U88" s="100">
        <v>6725.5488067287861</v>
      </c>
      <c r="V88" s="100">
        <v>3.8829611500711678</v>
      </c>
      <c r="W88" s="100">
        <v>7348.1156803946778</v>
      </c>
      <c r="X88" s="100">
        <v>1.146439468923965</v>
      </c>
      <c r="Y88" s="100">
        <v>2169.5220509917112</v>
      </c>
      <c r="Z88" s="100">
        <v>10.893615870407835</v>
      </c>
      <c r="AA88" s="100">
        <v>20615.078673159787</v>
      </c>
      <c r="AB88" s="100">
        <v>2.4940245531260676</v>
      </c>
      <c r="AC88" s="100">
        <v>4719.6920643357698</v>
      </c>
      <c r="AD88" s="100">
        <v>7.3415188944072201</v>
      </c>
      <c r="AE88" s="100">
        <v>13893.090355776223</v>
      </c>
      <c r="AF88" s="100">
        <v>2.8962611807044412</v>
      </c>
      <c r="AG88" s="100">
        <v>5480.8846583650839</v>
      </c>
      <c r="AH88" s="100">
        <v>4.4193227083137128</v>
      </c>
      <c r="AI88" s="100">
        <v>8363.1262932128702</v>
      </c>
      <c r="AJ88" s="100">
        <v>5.4108143373398763</v>
      </c>
      <c r="AK88" s="100">
        <v>10239.425051981982</v>
      </c>
      <c r="AL88" s="100">
        <v>2.8154880555041633</v>
      </c>
      <c r="AM88" s="100">
        <v>5328.0295962360779</v>
      </c>
      <c r="AN88" s="100">
        <v>7.8958745819768801</v>
      </c>
      <c r="AO88" s="100">
        <v>14942.153058933047</v>
      </c>
      <c r="AP88" s="100">
        <v>2.7789473684210528</v>
      </c>
      <c r="AQ88" s="100">
        <v>5258.88</v>
      </c>
      <c r="AR88" s="100">
        <v>2.2079001716846816</v>
      </c>
      <c r="AS88" s="100">
        <v>4178.2302848960908</v>
      </c>
      <c r="AT88" s="100">
        <v>9.714930758823531</v>
      </c>
      <c r="AU88" s="100">
        <v>18384.53496799765</v>
      </c>
      <c r="AV88" s="100">
        <v>2.0447861376663985</v>
      </c>
      <c r="AW88" s="100">
        <v>3869.5532869198923</v>
      </c>
      <c r="AX88" s="100">
        <v>7.9093437062240444</v>
      </c>
      <c r="AY88" s="100">
        <v>14967.64202965838</v>
      </c>
      <c r="AZ88" s="100">
        <v>10.831680807084547</v>
      </c>
      <c r="BA88" s="100">
        <v>20497.872759326794</v>
      </c>
      <c r="BB88" s="100">
        <v>4.391873498945305</v>
      </c>
      <c r="BC88" s="100">
        <v>8311.1814094040947</v>
      </c>
      <c r="BD88" s="100">
        <v>4.7476054051098773</v>
      </c>
      <c r="BE88" s="100">
        <v>8984.3684686299312</v>
      </c>
      <c r="BF88" s="100">
        <v>4.5199698093312088</v>
      </c>
      <c r="BG88" s="100">
        <v>8553.5908671783782</v>
      </c>
      <c r="BH88" s="100">
        <v>4.7902417462402944</v>
      </c>
      <c r="BI88" s="100">
        <v>9065.053480585133</v>
      </c>
      <c r="BJ88" s="100">
        <v>4.7804323563981042</v>
      </c>
      <c r="BK88" s="100">
        <v>9046.4901912477708</v>
      </c>
      <c r="BL88" s="100">
        <v>1.8656629696216274</v>
      </c>
      <c r="BM88" s="100">
        <v>3530.5806037119673</v>
      </c>
      <c r="BN88" s="100">
        <v>6.0696980324665848</v>
      </c>
      <c r="BO88" s="100">
        <v>11486.296556639763</v>
      </c>
      <c r="BP88" s="100">
        <v>5.1742840336983562</v>
      </c>
      <c r="BQ88" s="100">
        <v>9791.8151053707679</v>
      </c>
      <c r="BR88" s="100">
        <v>6.5865139258388501</v>
      </c>
      <c r="BS88" s="100">
        <v>12464.31895325744</v>
      </c>
      <c r="BT88" s="100">
        <v>3.4966692275741678</v>
      </c>
      <c r="BU88" s="100">
        <v>6617.0968462613546</v>
      </c>
      <c r="BV88" s="100">
        <v>1.8089396951639383</v>
      </c>
      <c r="BW88" s="100">
        <v>3423.2374791282364</v>
      </c>
      <c r="BX88" s="100">
        <v>2.9070728715415024</v>
      </c>
      <c r="BY88" s="100">
        <v>5501.3447021051388</v>
      </c>
      <c r="BZ88" s="100">
        <v>9.9049054541242114</v>
      </c>
      <c r="CA88" s="100">
        <v>18744.043081384658</v>
      </c>
      <c r="CB88" s="100">
        <v>5.7440055442489957</v>
      </c>
      <c r="CC88" s="100">
        <v>10869.956091936798</v>
      </c>
      <c r="CD88" s="100">
        <v>3.961622138837626</v>
      </c>
      <c r="CE88" s="100">
        <v>7496.9737355363231</v>
      </c>
      <c r="CF88" s="100">
        <v>6.8325119074256309</v>
      </c>
      <c r="CG88" s="100">
        <v>12929.845533612262</v>
      </c>
      <c r="CH88" s="100">
        <v>1.185116909160979</v>
      </c>
      <c r="CI88" s="100">
        <v>2242.7152388962363</v>
      </c>
      <c r="CJ88" s="100">
        <v>8.6714127933956302</v>
      </c>
      <c r="CK88" s="100">
        <v>16409.78157022189</v>
      </c>
      <c r="CL88" s="100">
        <v>0</v>
      </c>
      <c r="CM88" s="100">
        <v>0</v>
      </c>
      <c r="CN88" s="100">
        <v>6.5911140649918876</v>
      </c>
      <c r="CO88" s="100">
        <v>12473.024256590646</v>
      </c>
      <c r="CP88" s="100">
        <v>5.7137660674817141</v>
      </c>
      <c r="CQ88" s="100">
        <v>10812.730906102395</v>
      </c>
      <c r="CR88" s="100">
        <v>6.2227532064061188</v>
      </c>
      <c r="CS88" s="100">
        <v>11775.938167802939</v>
      </c>
      <c r="CT88" s="100">
        <v>0.88196736903469153</v>
      </c>
      <c r="CU88" s="100">
        <v>1669.0350491612501</v>
      </c>
    </row>
    <row r="89" spans="2:99">
      <c r="C89" s="99" t="s">
        <v>255</v>
      </c>
      <c r="D89" s="100">
        <v>22</v>
      </c>
      <c r="E89" s="100">
        <v>52747.199999999997</v>
      </c>
      <c r="F89" s="100">
        <v>24</v>
      </c>
      <c r="G89" s="100">
        <v>57542.399999999994</v>
      </c>
      <c r="H89" s="100">
        <v>19</v>
      </c>
      <c r="I89" s="100">
        <v>45554.400000000001</v>
      </c>
      <c r="J89" s="100">
        <v>11.301509515266876</v>
      </c>
      <c r="K89" s="100">
        <v>27096.499213803861</v>
      </c>
      <c r="L89" s="100">
        <v>3.4723962000000008</v>
      </c>
      <c r="M89" s="100">
        <v>8325.4171291200018</v>
      </c>
      <c r="N89" s="100">
        <v>8.7933291792726127</v>
      </c>
      <c r="O89" s="100">
        <v>21082.886040224017</v>
      </c>
      <c r="P89" s="100">
        <v>2.6776228211009174</v>
      </c>
      <c r="Q89" s="100">
        <v>6419.868475871559</v>
      </c>
      <c r="R89" s="100">
        <v>5.031236870224955</v>
      </c>
      <c r="S89" s="100">
        <v>12062.893520051352</v>
      </c>
      <c r="T89" s="100">
        <v>3.6961375813770543</v>
      </c>
      <c r="U89" s="100">
        <v>8861.8594651096246</v>
      </c>
      <c r="V89" s="100">
        <v>4.3397801089030699</v>
      </c>
      <c r="W89" s="100">
        <v>10405.056789106</v>
      </c>
      <c r="X89" s="100">
        <v>1.2992980647804935</v>
      </c>
      <c r="Y89" s="100">
        <v>3115.1970401177109</v>
      </c>
      <c r="Z89" s="100">
        <v>10.893615870407835</v>
      </c>
      <c r="AA89" s="100">
        <v>26118.533410889824</v>
      </c>
      <c r="AB89" s="100">
        <v>2.2602097512704988</v>
      </c>
      <c r="AC89" s="100">
        <v>5419.0788996461479</v>
      </c>
      <c r="AD89" s="100">
        <v>7.3415188944072201</v>
      </c>
      <c r="AE89" s="100">
        <v>17602.025701230748</v>
      </c>
      <c r="AF89" s="100">
        <v>3.1107990459418073</v>
      </c>
      <c r="AG89" s="100">
        <v>7458.4517925500768</v>
      </c>
      <c r="AH89" s="100">
        <v>4.2271782427348557</v>
      </c>
      <c r="AI89" s="100">
        <v>10135.082554781089</v>
      </c>
      <c r="AJ89" s="100">
        <v>5.9705537515474498</v>
      </c>
      <c r="AK89" s="100">
        <v>14314.999674710165</v>
      </c>
      <c r="AL89" s="100">
        <v>2.8154880555041633</v>
      </c>
      <c r="AM89" s="100">
        <v>6750.4141618767817</v>
      </c>
      <c r="AN89" s="100">
        <v>8.7731939799743124</v>
      </c>
      <c r="AO89" s="100">
        <v>21034.60988638641</v>
      </c>
      <c r="AP89" s="100">
        <v>2.6526315789473682</v>
      </c>
      <c r="AQ89" s="100">
        <v>6359.9494736842098</v>
      </c>
      <c r="AR89" s="100">
        <v>1.9794967056483348</v>
      </c>
      <c r="AS89" s="100">
        <v>4746.0413014624473</v>
      </c>
      <c r="AT89" s="100">
        <v>9.714930758823531</v>
      </c>
      <c r="AU89" s="100">
        <v>23292.517987355295</v>
      </c>
      <c r="AV89" s="100">
        <v>1.9311869077960429</v>
      </c>
      <c r="AW89" s="100">
        <v>4630.2137301317925</v>
      </c>
      <c r="AX89" s="100">
        <v>7.9093437062240444</v>
      </c>
      <c r="AY89" s="100">
        <v>18963.44247004277</v>
      </c>
      <c r="AZ89" s="100">
        <v>8.8007406557561954</v>
      </c>
      <c r="BA89" s="100">
        <v>21100.655796241052</v>
      </c>
      <c r="BB89" s="100">
        <v>3.6598945824544207</v>
      </c>
      <c r="BC89" s="100">
        <v>8774.9632508927189</v>
      </c>
      <c r="BD89" s="100">
        <v>5.0750264675312478</v>
      </c>
      <c r="BE89" s="100">
        <v>12167.883458552918</v>
      </c>
      <c r="BF89" s="100">
        <v>4.8676597946643794</v>
      </c>
      <c r="BG89" s="100">
        <v>11670.701123687315</v>
      </c>
      <c r="BH89" s="100">
        <v>5.0079800074330345</v>
      </c>
      <c r="BI89" s="100">
        <v>12007.132865821442</v>
      </c>
      <c r="BJ89" s="100">
        <v>4.7804323563981042</v>
      </c>
      <c r="BK89" s="100">
        <v>11461.564617700094</v>
      </c>
      <c r="BL89" s="100">
        <v>1.9504658318771559</v>
      </c>
      <c r="BM89" s="100">
        <v>4676.436878508669</v>
      </c>
      <c r="BN89" s="100">
        <v>6.4267390931999131</v>
      </c>
      <c r="BO89" s="100">
        <v>15408.74964985611</v>
      </c>
      <c r="BP89" s="100">
        <v>4.435100600312877</v>
      </c>
      <c r="BQ89" s="100">
        <v>10633.597199310154</v>
      </c>
      <c r="BR89" s="100">
        <v>6.1990719302012716</v>
      </c>
      <c r="BS89" s="100">
        <v>14862.894859850569</v>
      </c>
      <c r="BT89" s="100">
        <v>3.3218357661954596</v>
      </c>
      <c r="BU89" s="100">
        <v>7964.4334330302336</v>
      </c>
      <c r="BV89" s="100">
        <v>1.5755281215943979</v>
      </c>
      <c r="BW89" s="100">
        <v>3777.4862243347284</v>
      </c>
      <c r="BX89" s="100">
        <v>2.9070728715415024</v>
      </c>
      <c r="BY89" s="100">
        <v>6969.9979168079062</v>
      </c>
      <c r="BZ89" s="100">
        <v>10.187902752813475</v>
      </c>
      <c r="CA89" s="100">
        <v>24426.515640145586</v>
      </c>
      <c r="CB89" s="100">
        <v>4.6996408998400874</v>
      </c>
      <c r="CC89" s="100">
        <v>11267.859021456594</v>
      </c>
      <c r="CD89" s="100">
        <v>3.3013517823646881</v>
      </c>
      <c r="CE89" s="100">
        <v>7915.3210333975758</v>
      </c>
      <c r="CF89" s="100">
        <v>6.8325119074256309</v>
      </c>
      <c r="CG89" s="100">
        <v>16381.630549243691</v>
      </c>
      <c r="CH89" s="100">
        <v>1.1033847085291875</v>
      </c>
      <c r="CI89" s="100">
        <v>2645.4751771695796</v>
      </c>
      <c r="CJ89" s="100">
        <v>7.6708651633884424</v>
      </c>
      <c r="CK89" s="100">
        <v>18391.666315740127</v>
      </c>
      <c r="CL89" s="100">
        <v>0</v>
      </c>
      <c r="CM89" s="100">
        <v>0</v>
      </c>
      <c r="CN89" s="100">
        <v>5.4925950541599065</v>
      </c>
      <c r="CO89" s="100">
        <v>13169.045901853791</v>
      </c>
      <c r="CP89" s="100">
        <v>5.2240146902689961</v>
      </c>
      <c r="CQ89" s="100">
        <v>12525.097621388944</v>
      </c>
      <c r="CR89" s="100">
        <v>5.140535257465924</v>
      </c>
      <c r="CS89" s="100">
        <v>12324.947333300299</v>
      </c>
      <c r="CT89" s="100">
        <v>0.82506624845180832</v>
      </c>
      <c r="CU89" s="100">
        <v>1978.1788372880555</v>
      </c>
    </row>
    <row r="90" spans="2:99">
      <c r="C90" s="99" t="s">
        <v>256</v>
      </c>
      <c r="D90" s="100">
        <v>22</v>
      </c>
      <c r="E90" s="100">
        <v>48338.399999999994</v>
      </c>
      <c r="F90" s="100">
        <v>23</v>
      </c>
      <c r="G90" s="100">
        <v>50535.6</v>
      </c>
      <c r="H90" s="100">
        <v>19</v>
      </c>
      <c r="I90" s="100">
        <v>41746.799999999996</v>
      </c>
      <c r="J90" s="100">
        <v>12.431660466793563</v>
      </c>
      <c r="K90" s="100">
        <v>27314.844377638816</v>
      </c>
      <c r="L90" s="100">
        <v>3.592134000000001</v>
      </c>
      <c r="M90" s="100">
        <v>7892.6368248000017</v>
      </c>
      <c r="N90" s="100">
        <v>8.1419714622894563</v>
      </c>
      <c r="O90" s="100">
        <v>17889.539696942393</v>
      </c>
      <c r="P90" s="100">
        <v>2.8918326467889912</v>
      </c>
      <c r="Q90" s="100">
        <v>6353.9346915247706</v>
      </c>
      <c r="R90" s="100">
        <v>4.4274884457979606</v>
      </c>
      <c r="S90" s="100">
        <v>9728.077613107278</v>
      </c>
      <c r="T90" s="100">
        <v>3.5539784436317832</v>
      </c>
      <c r="U90" s="100">
        <v>7808.8014363477532</v>
      </c>
      <c r="V90" s="100">
        <v>4.3397801089030699</v>
      </c>
      <c r="W90" s="100">
        <v>9535.3648552818249</v>
      </c>
      <c r="X90" s="100">
        <v>1.146439468923965</v>
      </c>
      <c r="Y90" s="100">
        <v>2518.9568011197357</v>
      </c>
      <c r="Z90" s="100">
        <v>10.893615870407835</v>
      </c>
      <c r="AA90" s="100">
        <v>23935.452790460095</v>
      </c>
      <c r="AB90" s="100">
        <v>2.416086285840878</v>
      </c>
      <c r="AC90" s="100">
        <v>5308.6247872495769</v>
      </c>
      <c r="AD90" s="100">
        <v>6.6741080858247459</v>
      </c>
      <c r="AE90" s="100">
        <v>14664.350286174131</v>
      </c>
      <c r="AF90" s="100">
        <v>2.8962611807044412</v>
      </c>
      <c r="AG90" s="100">
        <v>6363.6650662437978</v>
      </c>
      <c r="AH90" s="100">
        <v>4.4193227083137128</v>
      </c>
      <c r="AI90" s="100">
        <v>9710.1358547068885</v>
      </c>
      <c r="AJ90" s="100">
        <v>5.7839739468115923</v>
      </c>
      <c r="AK90" s="100">
        <v>12708.547555934429</v>
      </c>
      <c r="AL90" s="100">
        <v>2.9636716373728036</v>
      </c>
      <c r="AM90" s="100">
        <v>6511.779321635524</v>
      </c>
      <c r="AN90" s="100">
        <v>7.6034347826444035</v>
      </c>
      <c r="AO90" s="100">
        <v>16706.266904426284</v>
      </c>
      <c r="AP90" s="100">
        <v>2.6526315789473682</v>
      </c>
      <c r="AQ90" s="100">
        <v>5828.362105263157</v>
      </c>
      <c r="AR90" s="100">
        <v>2.2079001716846816</v>
      </c>
      <c r="AS90" s="100">
        <v>4851.198257225582</v>
      </c>
      <c r="AT90" s="100">
        <v>9.1261470764705894</v>
      </c>
      <c r="AU90" s="100">
        <v>20051.970356421178</v>
      </c>
      <c r="AV90" s="100">
        <v>1.9311869077960429</v>
      </c>
      <c r="AW90" s="100">
        <v>4243.2038738094652</v>
      </c>
      <c r="AX90" s="100">
        <v>7.211460438027804</v>
      </c>
      <c r="AY90" s="100">
        <v>15845.020874434689</v>
      </c>
      <c r="AZ90" s="100">
        <v>9.816210731420373</v>
      </c>
      <c r="BA90" s="100">
        <v>21568.178219076843</v>
      </c>
      <c r="BB90" s="100">
        <v>3.8428893115771419</v>
      </c>
      <c r="BC90" s="100">
        <v>8443.5963953972951</v>
      </c>
      <c r="BD90" s="100">
        <v>5.0750264675312478</v>
      </c>
      <c r="BE90" s="100">
        <v>11150.848154459656</v>
      </c>
      <c r="BF90" s="100">
        <v>4.5199698093312088</v>
      </c>
      <c r="BG90" s="100">
        <v>9931.277665062531</v>
      </c>
      <c r="BH90" s="100">
        <v>5.2257182686257746</v>
      </c>
      <c r="BI90" s="100">
        <v>11481.948179824551</v>
      </c>
      <c r="BJ90" s="100">
        <v>4.6476425687203804</v>
      </c>
      <c r="BK90" s="100">
        <v>10211.800251992419</v>
      </c>
      <c r="BL90" s="100">
        <v>1.9504658318771559</v>
      </c>
      <c r="BM90" s="100">
        <v>4285.5635258004868</v>
      </c>
      <c r="BN90" s="100">
        <v>7.1408212146665697</v>
      </c>
      <c r="BO90" s="100">
        <v>15689.812372865386</v>
      </c>
      <c r="BP90" s="100">
        <v>5.1742840336983562</v>
      </c>
      <c r="BQ90" s="100">
        <v>11368.936878842027</v>
      </c>
      <c r="BR90" s="100">
        <v>6.5865139258388501</v>
      </c>
      <c r="BS90" s="100">
        <v>14471.888397853119</v>
      </c>
      <c r="BT90" s="100">
        <v>3.147002304816751</v>
      </c>
      <c r="BU90" s="100">
        <v>6914.5934641433651</v>
      </c>
      <c r="BV90" s="100">
        <v>1.8089396951639383</v>
      </c>
      <c r="BW90" s="100">
        <v>3974.6022982142049</v>
      </c>
      <c r="BX90" s="100">
        <v>2.768640830039526</v>
      </c>
      <c r="BY90" s="100">
        <v>6083.2576317628464</v>
      </c>
      <c r="BZ90" s="100">
        <v>10.187902752813475</v>
      </c>
      <c r="CA90" s="100">
        <v>22384.859928481765</v>
      </c>
      <c r="CB90" s="100">
        <v>5.0477624479763907</v>
      </c>
      <c r="CC90" s="100">
        <v>11090.943650693725</v>
      </c>
      <c r="CD90" s="100">
        <v>3.7965545497193913</v>
      </c>
      <c r="CE90" s="100">
        <v>8341.7896566434465</v>
      </c>
      <c r="CF90" s="100">
        <v>7.4536493535552335</v>
      </c>
      <c r="CG90" s="100">
        <v>16377.158359631558</v>
      </c>
      <c r="CH90" s="100">
        <v>1.2259830094768749</v>
      </c>
      <c r="CI90" s="100">
        <v>2693.7298684225893</v>
      </c>
      <c r="CJ90" s="100">
        <v>8.6714127933956302</v>
      </c>
      <c r="CK90" s="100">
        <v>19052.828189648877</v>
      </c>
      <c r="CL90" s="100">
        <v>0</v>
      </c>
      <c r="CM90" s="100">
        <v>0</v>
      </c>
      <c r="CN90" s="100">
        <v>6.1517064606590957</v>
      </c>
      <c r="CO90" s="100">
        <v>13516.529435360164</v>
      </c>
      <c r="CP90" s="100">
        <v>4.8975137721271844</v>
      </c>
      <c r="CQ90" s="100">
        <v>10760.817260117848</v>
      </c>
      <c r="CR90" s="100">
        <v>5.4110897447009725</v>
      </c>
      <c r="CS90" s="100">
        <v>11889.246387056975</v>
      </c>
      <c r="CT90" s="100">
        <v>0.85351680874324998</v>
      </c>
      <c r="CU90" s="100">
        <v>1875.3471321706686</v>
      </c>
    </row>
    <row r="91" spans="2:99">
      <c r="C91" s="99" t="s">
        <v>257</v>
      </c>
      <c r="D91" s="100">
        <v>26</v>
      </c>
      <c r="E91" s="100">
        <v>59716.799999999996</v>
      </c>
      <c r="F91" s="100">
        <v>24</v>
      </c>
      <c r="G91" s="100">
        <v>55123.199999999997</v>
      </c>
      <c r="H91" s="100">
        <v>17</v>
      </c>
      <c r="I91" s="100">
        <v>39045.599999999999</v>
      </c>
      <c r="J91" s="100">
        <v>11.866584991030219</v>
      </c>
      <c r="K91" s="100">
        <v>27255.172407398204</v>
      </c>
      <c r="L91" s="100">
        <v>3.113182800000001</v>
      </c>
      <c r="M91" s="100">
        <v>7150.3582550400015</v>
      </c>
      <c r="N91" s="100">
        <v>7.8162926037978782</v>
      </c>
      <c r="O91" s="100">
        <v>17952.460852402965</v>
      </c>
      <c r="P91" s="100">
        <v>2.8918326467889912</v>
      </c>
      <c r="Q91" s="100">
        <v>6641.9612231449546</v>
      </c>
      <c r="R91" s="100">
        <v>4.4274884457979606</v>
      </c>
      <c r="S91" s="100">
        <v>10169.055462308756</v>
      </c>
      <c r="T91" s="100">
        <v>3.5539784436317832</v>
      </c>
      <c r="U91" s="100">
        <v>8162.7776893334785</v>
      </c>
      <c r="V91" s="100">
        <v>4.1113706294871193</v>
      </c>
      <c r="W91" s="100">
        <v>9442.996061806014</v>
      </c>
      <c r="X91" s="100">
        <v>1.146439468923965</v>
      </c>
      <c r="Y91" s="100">
        <v>2633.1421722245623</v>
      </c>
      <c r="Z91" s="100">
        <v>10.19080194328475</v>
      </c>
      <c r="AA91" s="100">
        <v>23406.233903336411</v>
      </c>
      <c r="AB91" s="100">
        <v>2.3381480185556884</v>
      </c>
      <c r="AC91" s="100">
        <v>5370.2583690187048</v>
      </c>
      <c r="AD91" s="100">
        <v>7.3415188944072201</v>
      </c>
      <c r="AE91" s="100">
        <v>16862.000596674501</v>
      </c>
      <c r="AF91" s="100">
        <v>2.7889922480857581</v>
      </c>
      <c r="AG91" s="100">
        <v>6405.7573954033687</v>
      </c>
      <c r="AH91" s="100">
        <v>4.6114671738925699</v>
      </c>
      <c r="AI91" s="100">
        <v>10591.617804996453</v>
      </c>
      <c r="AJ91" s="100">
        <v>5.5973941420757338</v>
      </c>
      <c r="AK91" s="100">
        <v>12856.094865519544</v>
      </c>
      <c r="AL91" s="100">
        <v>2.8154880555041633</v>
      </c>
      <c r="AM91" s="100">
        <v>6466.6129658819618</v>
      </c>
      <c r="AN91" s="100">
        <v>8.1883143813093575</v>
      </c>
      <c r="AO91" s="100">
        <v>18806.920470991328</v>
      </c>
      <c r="AP91" s="100">
        <v>3.0315789473684212</v>
      </c>
      <c r="AQ91" s="100">
        <v>6962.9305263157885</v>
      </c>
      <c r="AR91" s="100">
        <v>2.0556311943271171</v>
      </c>
      <c r="AS91" s="100">
        <v>4721.3737271305217</v>
      </c>
      <c r="AT91" s="100">
        <v>9.4205389176470593</v>
      </c>
      <c r="AU91" s="100">
        <v>21637.093786051762</v>
      </c>
      <c r="AV91" s="100">
        <v>1.6471888331201543</v>
      </c>
      <c r="AW91" s="100">
        <v>3783.2633119103698</v>
      </c>
      <c r="AX91" s="100">
        <v>6.978832681962392</v>
      </c>
      <c r="AY91" s="100">
        <v>16028.982903931221</v>
      </c>
      <c r="AZ91" s="100">
        <v>9.1392306809775867</v>
      </c>
      <c r="BA91" s="100">
        <v>20990.985028069317</v>
      </c>
      <c r="BB91" s="100">
        <v>3.6598945824544207</v>
      </c>
      <c r="BC91" s="100">
        <v>8406.0458769813122</v>
      </c>
      <c r="BD91" s="100">
        <v>5.5661580611633035</v>
      </c>
      <c r="BE91" s="100">
        <v>12784.351834879873</v>
      </c>
      <c r="BF91" s="100">
        <v>4.1722798239980401</v>
      </c>
      <c r="BG91" s="100">
        <v>9582.8922997586978</v>
      </c>
      <c r="BH91" s="100">
        <v>4.7902417462402944</v>
      </c>
      <c r="BI91" s="100">
        <v>11002.227242764708</v>
      </c>
      <c r="BJ91" s="100">
        <v>4.1164834180094791</v>
      </c>
      <c r="BK91" s="100">
        <v>9454.7391144841713</v>
      </c>
      <c r="BL91" s="100">
        <v>1.6960572451105704</v>
      </c>
      <c r="BM91" s="100">
        <v>3895.5042805699577</v>
      </c>
      <c r="BN91" s="100">
        <v>6.0696980324665848</v>
      </c>
      <c r="BO91" s="100">
        <v>13940.88244096925</v>
      </c>
      <c r="BP91" s="100">
        <v>5.1742840336983562</v>
      </c>
      <c r="BQ91" s="100">
        <v>11884.295568598383</v>
      </c>
      <c r="BR91" s="100">
        <v>6.9739559214764304</v>
      </c>
      <c r="BS91" s="100">
        <v>16017.781960447064</v>
      </c>
      <c r="BT91" s="100">
        <v>3.147002304816751</v>
      </c>
      <c r="BU91" s="100">
        <v>7228.0348937031131</v>
      </c>
      <c r="BV91" s="100">
        <v>1.7505868017715533</v>
      </c>
      <c r="BW91" s="100">
        <v>4020.7477663089035</v>
      </c>
      <c r="BX91" s="100">
        <v>2.9070728715415024</v>
      </c>
      <c r="BY91" s="100">
        <v>6676.9649713565223</v>
      </c>
      <c r="BZ91" s="100">
        <v>9.9049054541242114</v>
      </c>
      <c r="CA91" s="100">
        <v>22749.586847032486</v>
      </c>
      <c r="CB91" s="100">
        <v>5.2218232220445415</v>
      </c>
      <c r="CC91" s="100">
        <v>11993.483576391902</v>
      </c>
      <c r="CD91" s="100">
        <v>3.7965545497193913</v>
      </c>
      <c r="CE91" s="100">
        <v>8719.9264897954963</v>
      </c>
      <c r="CF91" s="100">
        <v>7.039557722802166</v>
      </c>
      <c r="CG91" s="100">
        <v>16168.456177732012</v>
      </c>
      <c r="CH91" s="100">
        <v>1.0216525078973957</v>
      </c>
      <c r="CI91" s="100">
        <v>2346.5314801387381</v>
      </c>
      <c r="CJ91" s="100">
        <v>8.3378969167265673</v>
      </c>
      <c r="CK91" s="100">
        <v>19150.481638337576</v>
      </c>
      <c r="CL91" s="100">
        <v>0</v>
      </c>
      <c r="CM91" s="100">
        <v>0</v>
      </c>
      <c r="CN91" s="100">
        <v>5.9320026584926984</v>
      </c>
      <c r="CO91" s="100">
        <v>13624.623706026028</v>
      </c>
      <c r="CP91" s="100">
        <v>5.0607642311980907</v>
      </c>
      <c r="CQ91" s="100">
        <v>11623.563286215773</v>
      </c>
      <c r="CR91" s="100">
        <v>5.4110897447009725</v>
      </c>
      <c r="CS91" s="100">
        <v>12428.190925629193</v>
      </c>
      <c r="CT91" s="100">
        <v>0.82506624845180832</v>
      </c>
      <c r="CU91" s="100">
        <v>1895.0121594441132</v>
      </c>
    </row>
    <row r="92" spans="2:99">
      <c r="C92" s="99" t="s">
        <v>258</v>
      </c>
      <c r="D92" s="100">
        <v>23</v>
      </c>
      <c r="E92" s="100">
        <v>32678.399999999998</v>
      </c>
      <c r="F92" s="100">
        <v>23</v>
      </c>
      <c r="G92" s="100">
        <v>32678.399999999998</v>
      </c>
      <c r="H92" s="100">
        <v>18</v>
      </c>
      <c r="I92" s="100">
        <v>25574.399999999998</v>
      </c>
      <c r="J92" s="100">
        <v>14.126886894083594</v>
      </c>
      <c r="K92" s="100">
        <v>20071.480899113969</v>
      </c>
      <c r="L92" s="100">
        <v>3.8316096000000011</v>
      </c>
      <c r="M92" s="100">
        <v>5443.9509196800009</v>
      </c>
      <c r="N92" s="100">
        <v>8.7933291792726127</v>
      </c>
      <c r="O92" s="100">
        <v>12493.562097910528</v>
      </c>
      <c r="P92" s="100">
        <v>2.6776228211009174</v>
      </c>
      <c r="Q92" s="100">
        <v>3804.3665042201833</v>
      </c>
      <c r="R92" s="100">
        <v>4.8299873954159569</v>
      </c>
      <c r="S92" s="100">
        <v>6862.4460914069914</v>
      </c>
      <c r="T92" s="100">
        <v>3.5539784436317832</v>
      </c>
      <c r="U92" s="100">
        <v>5049.4925727120371</v>
      </c>
      <c r="V92" s="100">
        <v>4.5681895883190213</v>
      </c>
      <c r="W92" s="100">
        <v>6490.483767083665</v>
      </c>
      <c r="X92" s="100">
        <v>1.2992980647804935</v>
      </c>
      <c r="Y92" s="100">
        <v>1846.0426904401252</v>
      </c>
      <c r="Z92" s="100">
        <v>10.542208906846293</v>
      </c>
      <c r="AA92" s="100">
        <v>14978.370414847212</v>
      </c>
      <c r="AB92" s="100">
        <v>2.4940245531260676</v>
      </c>
      <c r="AC92" s="100">
        <v>3543.510085081517</v>
      </c>
      <c r="AD92" s="100">
        <v>7.675224298698458</v>
      </c>
      <c r="AE92" s="100">
        <v>10904.958683590768</v>
      </c>
      <c r="AF92" s="100">
        <v>3.2180679785604904</v>
      </c>
      <c r="AG92" s="100">
        <v>4572.2309839387444</v>
      </c>
      <c r="AH92" s="100">
        <v>5.5721895017868555</v>
      </c>
      <c r="AI92" s="100">
        <v>7916.9668441387639</v>
      </c>
      <c r="AJ92" s="100">
        <v>5.4108143373398763</v>
      </c>
      <c r="AK92" s="100">
        <v>7687.6850104924961</v>
      </c>
      <c r="AL92" s="100">
        <v>2.8154880555041633</v>
      </c>
      <c r="AM92" s="100">
        <v>4000.2454292603152</v>
      </c>
      <c r="AN92" s="100">
        <v>8.7731939799743124</v>
      </c>
      <c r="AO92" s="100">
        <v>12464.954006747503</v>
      </c>
      <c r="AP92" s="100">
        <v>3.1578947368421053</v>
      </c>
      <c r="AQ92" s="100">
        <v>4486.7368421052633</v>
      </c>
      <c r="AR92" s="100">
        <v>2.5124381263998101</v>
      </c>
      <c r="AS92" s="100">
        <v>3569.6720899888501</v>
      </c>
      <c r="AT92" s="100">
        <v>10.303714441176473</v>
      </c>
      <c r="AU92" s="100">
        <v>14639.517478023532</v>
      </c>
      <c r="AV92" s="100">
        <v>1.8743872928608651</v>
      </c>
      <c r="AW92" s="100">
        <v>2663.129465696717</v>
      </c>
      <c r="AX92" s="100">
        <v>8.8398547304856958</v>
      </c>
      <c r="AY92" s="100">
        <v>12559.665601074075</v>
      </c>
      <c r="AZ92" s="100">
        <v>10.493190781863156</v>
      </c>
      <c r="BA92" s="100">
        <v>14908.725462871171</v>
      </c>
      <c r="BB92" s="100">
        <v>4.391873498945305</v>
      </c>
      <c r="BC92" s="100">
        <v>6239.973867301489</v>
      </c>
      <c r="BD92" s="100">
        <v>5.7298685923739887</v>
      </c>
      <c r="BE92" s="100">
        <v>8140.9972960449632</v>
      </c>
      <c r="BF92" s="100">
        <v>5.0415047873309646</v>
      </c>
      <c r="BG92" s="100">
        <v>7162.9700018398344</v>
      </c>
      <c r="BH92" s="100">
        <v>5.0079800074330345</v>
      </c>
      <c r="BI92" s="100">
        <v>7115.3379945608549</v>
      </c>
      <c r="BJ92" s="100">
        <v>5.1788017194312799</v>
      </c>
      <c r="BK92" s="100">
        <v>7358.0414829679621</v>
      </c>
      <c r="BL92" s="100">
        <v>2.1200715563882131</v>
      </c>
      <c r="BM92" s="100">
        <v>3012.1976673163731</v>
      </c>
      <c r="BN92" s="100">
        <v>7.497862275399898</v>
      </c>
      <c r="BO92" s="100">
        <v>10652.962720888176</v>
      </c>
      <c r="BP92" s="100">
        <v>4.9278895559031968</v>
      </c>
      <c r="BQ92" s="100">
        <v>7001.5454810272613</v>
      </c>
      <c r="BR92" s="100">
        <v>7.5551189149328</v>
      </c>
      <c r="BS92" s="100">
        <v>10734.312954336521</v>
      </c>
      <c r="BT92" s="100">
        <v>3.3218357661954596</v>
      </c>
      <c r="BU92" s="100">
        <v>4719.6642566105093</v>
      </c>
      <c r="BV92" s="100">
        <v>1.8089396951639383</v>
      </c>
      <c r="BW92" s="100">
        <v>2570.1415188889232</v>
      </c>
      <c r="BX92" s="100">
        <v>3.3223689960474312</v>
      </c>
      <c r="BY92" s="100">
        <v>4720.4218695841901</v>
      </c>
      <c r="BZ92" s="100">
        <v>11.602889246259789</v>
      </c>
      <c r="CA92" s="100">
        <v>16485.385041085909</v>
      </c>
      <c r="CB92" s="100">
        <v>5.3958839961126932</v>
      </c>
      <c r="CC92" s="100">
        <v>7666.4719816769139</v>
      </c>
      <c r="CD92" s="100">
        <v>3.961622138837626</v>
      </c>
      <c r="CE92" s="100">
        <v>5628.6727348604991</v>
      </c>
      <c r="CF92" s="100">
        <v>7.039557722802166</v>
      </c>
      <c r="CG92" s="100">
        <v>10001.803612557316</v>
      </c>
      <c r="CH92" s="100">
        <v>1.185116909160979</v>
      </c>
      <c r="CI92" s="100">
        <v>1683.8141045359189</v>
      </c>
      <c r="CJ92" s="100">
        <v>9.0049286700646931</v>
      </c>
      <c r="CK92" s="100">
        <v>12794.202654427916</v>
      </c>
      <c r="CL92" s="100">
        <v>0</v>
      </c>
      <c r="CM92" s="100">
        <v>0</v>
      </c>
      <c r="CN92" s="100">
        <v>6.3714102628254912</v>
      </c>
      <c r="CO92" s="100">
        <v>9052.4997014224573</v>
      </c>
      <c r="CP92" s="100">
        <v>5.8770165265526204</v>
      </c>
      <c r="CQ92" s="100">
        <v>8350.0650809259623</v>
      </c>
      <c r="CR92" s="100">
        <v>5.681644231936021</v>
      </c>
      <c r="CS92" s="100">
        <v>8072.4801247346986</v>
      </c>
      <c r="CT92" s="100">
        <v>0.99576961020045829</v>
      </c>
      <c r="CU92" s="100">
        <v>1414.789462172811</v>
      </c>
    </row>
    <row r="93" spans="2:99">
      <c r="C93" s="99" t="s">
        <v>259</v>
      </c>
      <c r="D93" s="100">
        <v>22</v>
      </c>
      <c r="E93" s="100">
        <v>38992.799999999996</v>
      </c>
      <c r="F93" s="100">
        <v>26</v>
      </c>
      <c r="G93" s="100">
        <v>46082.399999999994</v>
      </c>
      <c r="H93" s="100">
        <v>17</v>
      </c>
      <c r="I93" s="100">
        <v>30130.799999999999</v>
      </c>
      <c r="J93" s="100">
        <v>11.301509515266876</v>
      </c>
      <c r="K93" s="100">
        <v>20030.795464859009</v>
      </c>
      <c r="L93" s="100">
        <v>3.2329206000000013</v>
      </c>
      <c r="M93" s="100">
        <v>5730.0284714400013</v>
      </c>
      <c r="N93" s="100">
        <v>9.770365754747349</v>
      </c>
      <c r="O93" s="100">
        <v>17316.996263714202</v>
      </c>
      <c r="P93" s="100">
        <v>2.7847277339449543</v>
      </c>
      <c r="Q93" s="100">
        <v>4935.6514356440366</v>
      </c>
      <c r="R93" s="100">
        <v>4.6287379206069579</v>
      </c>
      <c r="S93" s="100">
        <v>8203.9750904837711</v>
      </c>
      <c r="T93" s="100">
        <v>3.980455856867597</v>
      </c>
      <c r="U93" s="100">
        <v>7054.9599607121281</v>
      </c>
      <c r="V93" s="100">
        <v>4.1113706294871193</v>
      </c>
      <c r="W93" s="100">
        <v>7286.9933037029696</v>
      </c>
      <c r="X93" s="100">
        <v>1.4521566606370222</v>
      </c>
      <c r="Y93" s="100">
        <v>2573.8024653130578</v>
      </c>
      <c r="Z93" s="100">
        <v>10.19080194328475</v>
      </c>
      <c r="AA93" s="100">
        <v>18062.17736427789</v>
      </c>
      <c r="AB93" s="100">
        <v>2.416086285840878</v>
      </c>
      <c r="AC93" s="100">
        <v>4282.2713330243723</v>
      </c>
      <c r="AD93" s="100">
        <v>7.0078134901159839</v>
      </c>
      <c r="AE93" s="100">
        <v>12420.648629881569</v>
      </c>
      <c r="AF93" s="100">
        <v>3.0035301133231243</v>
      </c>
      <c r="AG93" s="100">
        <v>5323.456772853905</v>
      </c>
      <c r="AH93" s="100">
        <v>4.9957561050502841</v>
      </c>
      <c r="AI93" s="100">
        <v>8854.4781205911222</v>
      </c>
      <c r="AJ93" s="100">
        <v>6.3437133610191658</v>
      </c>
      <c r="AK93" s="100">
        <v>11243.597561070368</v>
      </c>
      <c r="AL93" s="100">
        <v>2.9636716373728036</v>
      </c>
      <c r="AM93" s="100">
        <v>5252.8116100795569</v>
      </c>
      <c r="AN93" s="100">
        <v>9.0656337793067898</v>
      </c>
      <c r="AO93" s="100">
        <v>16067.929310443353</v>
      </c>
      <c r="AP93" s="100">
        <v>3.1578947368421053</v>
      </c>
      <c r="AQ93" s="100">
        <v>5597.0526315789466</v>
      </c>
      <c r="AR93" s="100">
        <v>2.5885726150785917</v>
      </c>
      <c r="AS93" s="100">
        <v>4587.9861029652957</v>
      </c>
      <c r="AT93" s="100">
        <v>9.1261470764705894</v>
      </c>
      <c r="AU93" s="100">
        <v>16175.183078336471</v>
      </c>
      <c r="AV93" s="100">
        <v>2.1015857526015762</v>
      </c>
      <c r="AW93" s="100">
        <v>3724.8505879110335</v>
      </c>
      <c r="AX93" s="100">
        <v>8.1419714622894563</v>
      </c>
      <c r="AY93" s="100">
        <v>14430.83021976183</v>
      </c>
      <c r="AZ93" s="100">
        <v>9.816210731420373</v>
      </c>
      <c r="BA93" s="100">
        <v>17398.251900369469</v>
      </c>
      <c r="BB93" s="100">
        <v>4.5748682280680262</v>
      </c>
      <c r="BC93" s="100">
        <v>8108.4964474277685</v>
      </c>
      <c r="BD93" s="100">
        <v>5.238736998741933</v>
      </c>
      <c r="BE93" s="100">
        <v>9285.1374565702008</v>
      </c>
      <c r="BF93" s="100">
        <v>5.0415047873309646</v>
      </c>
      <c r="BG93" s="100">
        <v>8935.5630850654015</v>
      </c>
      <c r="BH93" s="100">
        <v>5.8789330522039966</v>
      </c>
      <c r="BI93" s="100">
        <v>10419.820941726362</v>
      </c>
      <c r="BJ93" s="100">
        <v>4.9132221440758297</v>
      </c>
      <c r="BK93" s="100">
        <v>8708.1949281599991</v>
      </c>
      <c r="BL93" s="100">
        <v>2.1200715563882131</v>
      </c>
      <c r="BM93" s="100">
        <v>3757.6148265424686</v>
      </c>
      <c r="BN93" s="100">
        <v>7.1408212146665697</v>
      </c>
      <c r="BO93" s="100">
        <v>12656.391520875028</v>
      </c>
      <c r="BP93" s="100">
        <v>5.4206785114935165</v>
      </c>
      <c r="BQ93" s="100">
        <v>9607.6105937711072</v>
      </c>
      <c r="BR93" s="100">
        <v>6.1990719302012716</v>
      </c>
      <c r="BS93" s="100">
        <v>10987.235089088734</v>
      </c>
      <c r="BT93" s="100">
        <v>3.3218357661954596</v>
      </c>
      <c r="BU93" s="100">
        <v>5887.6217120048323</v>
      </c>
      <c r="BV93" s="100">
        <v>1.5755281215943979</v>
      </c>
      <c r="BW93" s="100">
        <v>2792.4660427139106</v>
      </c>
      <c r="BX93" s="100">
        <v>3.0455049130434784</v>
      </c>
      <c r="BY93" s="100">
        <v>5397.8529078782603</v>
      </c>
      <c r="BZ93" s="100">
        <v>9.055913558056421</v>
      </c>
      <c r="CA93" s="100">
        <v>16050.7011902992</v>
      </c>
      <c r="CB93" s="100">
        <v>5.9180663183171474</v>
      </c>
      <c r="CC93" s="100">
        <v>10489.180742585311</v>
      </c>
      <c r="CD93" s="100">
        <v>3.4664193714829228</v>
      </c>
      <c r="CE93" s="100">
        <v>6143.8816940163315</v>
      </c>
      <c r="CF93" s="100">
        <v>6.8325119074256309</v>
      </c>
      <c r="CG93" s="100">
        <v>12109.944104721188</v>
      </c>
      <c r="CH93" s="100">
        <v>1.2259830094768749</v>
      </c>
      <c r="CI93" s="100">
        <v>2172.9322859968129</v>
      </c>
      <c r="CJ93" s="100">
        <v>7.6708651633884424</v>
      </c>
      <c r="CK93" s="100">
        <v>13595.841415589673</v>
      </c>
      <c r="CL93" s="100">
        <v>0</v>
      </c>
      <c r="CM93" s="100">
        <v>0</v>
      </c>
      <c r="CN93" s="100">
        <v>6.3714102628254912</v>
      </c>
      <c r="CO93" s="100">
        <v>11292.6875498319</v>
      </c>
      <c r="CP93" s="100">
        <v>5.0607642311980907</v>
      </c>
      <c r="CQ93" s="100">
        <v>8969.6985233754949</v>
      </c>
      <c r="CR93" s="100">
        <v>5.4110897447009725</v>
      </c>
      <c r="CS93" s="100">
        <v>9590.615463508002</v>
      </c>
      <c r="CT93" s="100">
        <v>0.85351680874324998</v>
      </c>
      <c r="CU93" s="100">
        <v>1512.7731918165362</v>
      </c>
    </row>
    <row r="94" spans="2:99">
      <c r="C94" s="99" t="s">
        <v>260</v>
      </c>
      <c r="D94" s="100">
        <v>23</v>
      </c>
      <c r="E94" s="100">
        <v>55089.599999999999</v>
      </c>
      <c r="F94" s="100">
        <v>22</v>
      </c>
      <c r="G94" s="100">
        <v>52694.399999999994</v>
      </c>
      <c r="H94" s="100">
        <v>18</v>
      </c>
      <c r="I94" s="100">
        <v>43113.599999999999</v>
      </c>
      <c r="J94" s="100">
        <v>11.301509515266876</v>
      </c>
      <c r="K94" s="100">
        <v>27069.375590967218</v>
      </c>
      <c r="L94" s="100">
        <v>2.9934450000000008</v>
      </c>
      <c r="M94" s="100">
        <v>7169.899464000001</v>
      </c>
      <c r="N94" s="100">
        <v>7.8162926037978782</v>
      </c>
      <c r="O94" s="100">
        <v>18721.584044616677</v>
      </c>
      <c r="P94" s="100">
        <v>2.7847277339449543</v>
      </c>
      <c r="Q94" s="100">
        <v>6669.9798683449544</v>
      </c>
      <c r="R94" s="100">
        <v>4.6287379206069579</v>
      </c>
      <c r="S94" s="100">
        <v>11086.753067437785</v>
      </c>
      <c r="T94" s="100">
        <v>3.6961375813770543</v>
      </c>
      <c r="U94" s="100">
        <v>8852.9887349143191</v>
      </c>
      <c r="V94" s="100">
        <v>3.6545516706552172</v>
      </c>
      <c r="W94" s="100">
        <v>8753.3821615533761</v>
      </c>
      <c r="X94" s="100">
        <v>1.2992980647804935</v>
      </c>
      <c r="Y94" s="100">
        <v>3112.0787247622379</v>
      </c>
      <c r="Z94" s="100">
        <v>10.893615870407835</v>
      </c>
      <c r="AA94" s="100">
        <v>26092.388732800846</v>
      </c>
      <c r="AB94" s="100">
        <v>2.4940245531260676</v>
      </c>
      <c r="AC94" s="100">
        <v>5973.6876096475571</v>
      </c>
      <c r="AD94" s="100">
        <v>7.0078134901159839</v>
      </c>
      <c r="AE94" s="100">
        <v>16785.114871525802</v>
      </c>
      <c r="AF94" s="100">
        <v>3.0035301133231243</v>
      </c>
      <c r="AG94" s="100">
        <v>7194.0553274315471</v>
      </c>
      <c r="AH94" s="100">
        <v>4.4193227083137128</v>
      </c>
      <c r="AI94" s="100">
        <v>10585.161750953004</v>
      </c>
      <c r="AJ94" s="100">
        <v>5.0376547278681612</v>
      </c>
      <c r="AK94" s="100">
        <v>12066.190604189818</v>
      </c>
      <c r="AL94" s="100">
        <v>2.519120891766883</v>
      </c>
      <c r="AM94" s="100">
        <v>6033.7983599600375</v>
      </c>
      <c r="AN94" s="100">
        <v>8.4807541806418332</v>
      </c>
      <c r="AO94" s="100">
        <v>20313.102413473316</v>
      </c>
      <c r="AP94" s="100">
        <v>2.905263157894737</v>
      </c>
      <c r="AQ94" s="100">
        <v>6958.6863157894732</v>
      </c>
      <c r="AR94" s="100">
        <v>2.2079001716846816</v>
      </c>
      <c r="AS94" s="100">
        <v>5288.362491219149</v>
      </c>
      <c r="AT94" s="100">
        <v>8.5373633941176479</v>
      </c>
      <c r="AU94" s="100">
        <v>20448.692801590587</v>
      </c>
      <c r="AV94" s="100">
        <v>1.703988448055332</v>
      </c>
      <c r="AW94" s="100">
        <v>4081.3931307821308</v>
      </c>
      <c r="AX94" s="100">
        <v>7.4440881940932178</v>
      </c>
      <c r="AY94" s="100">
        <v>17830.080042492074</v>
      </c>
      <c r="AZ94" s="100">
        <v>9.816210731420373</v>
      </c>
      <c r="BA94" s="100">
        <v>23511.787943898074</v>
      </c>
      <c r="BB94" s="100">
        <v>4.0258840406998626</v>
      </c>
      <c r="BC94" s="100">
        <v>9642.7974542843094</v>
      </c>
      <c r="BD94" s="100">
        <v>4.9113159363205616</v>
      </c>
      <c r="BE94" s="100">
        <v>11763.583930675008</v>
      </c>
      <c r="BF94" s="100">
        <v>4.8676597946643794</v>
      </c>
      <c r="BG94" s="100">
        <v>11659.018740180121</v>
      </c>
      <c r="BH94" s="100">
        <v>4.7902417462402944</v>
      </c>
      <c r="BI94" s="100">
        <v>11473.587030594752</v>
      </c>
      <c r="BJ94" s="100">
        <v>4.1164834180094791</v>
      </c>
      <c r="BK94" s="100">
        <v>9859.8010828163042</v>
      </c>
      <c r="BL94" s="100">
        <v>2.0352686941326845</v>
      </c>
      <c r="BM94" s="100">
        <v>4874.8755761866059</v>
      </c>
      <c r="BN94" s="100">
        <v>6.0696980324665848</v>
      </c>
      <c r="BO94" s="100">
        <v>14538.140727363963</v>
      </c>
      <c r="BP94" s="100">
        <v>4.1887061225177167</v>
      </c>
      <c r="BQ94" s="100">
        <v>10032.788904654435</v>
      </c>
      <c r="BR94" s="100">
        <v>6.0053509323824814</v>
      </c>
      <c r="BS94" s="100">
        <v>14384.016553242518</v>
      </c>
      <c r="BT94" s="100">
        <v>3.4966692275741678</v>
      </c>
      <c r="BU94" s="100">
        <v>8375.2221338856452</v>
      </c>
      <c r="BV94" s="100">
        <v>1.7505868017715533</v>
      </c>
      <c r="BW94" s="100">
        <v>4193.005507603224</v>
      </c>
      <c r="BX94" s="100">
        <v>2.768640830039526</v>
      </c>
      <c r="BY94" s="100">
        <v>6631.4485161106722</v>
      </c>
      <c r="BZ94" s="100">
        <v>8.7729162593671592</v>
      </c>
      <c r="CA94" s="100">
        <v>21012.889024436219</v>
      </c>
      <c r="CB94" s="100">
        <v>4.8737016739082391</v>
      </c>
      <c r="CC94" s="100">
        <v>11673.490249345014</v>
      </c>
      <c r="CD94" s="100">
        <v>3.7965545497193913</v>
      </c>
      <c r="CE94" s="100">
        <v>9093.5074574878854</v>
      </c>
      <c r="CF94" s="100">
        <v>6.6254660920490966</v>
      </c>
      <c r="CG94" s="100">
        <v>15869.316383675996</v>
      </c>
      <c r="CH94" s="100">
        <v>1.0625186082132916</v>
      </c>
      <c r="CI94" s="100">
        <v>2544.9445703924757</v>
      </c>
      <c r="CJ94" s="100">
        <v>7.6708651633884424</v>
      </c>
      <c r="CK94" s="100">
        <v>18373.256239347997</v>
      </c>
      <c r="CL94" s="100">
        <v>0</v>
      </c>
      <c r="CM94" s="100">
        <v>0</v>
      </c>
      <c r="CN94" s="100">
        <v>5.4925950541599065</v>
      </c>
      <c r="CO94" s="100">
        <v>13155.863673723807</v>
      </c>
      <c r="CP94" s="100">
        <v>5.0607642311980907</v>
      </c>
      <c r="CQ94" s="100">
        <v>12121.542486565666</v>
      </c>
      <c r="CR94" s="100">
        <v>5.4110897447009725</v>
      </c>
      <c r="CS94" s="100">
        <v>12960.642156507769</v>
      </c>
      <c r="CT94" s="100">
        <v>0.91041792932613319</v>
      </c>
      <c r="CU94" s="100">
        <v>2180.6330243219541</v>
      </c>
    </row>
    <row r="95" spans="2:99">
      <c r="B95" s="99" t="s">
        <v>132</v>
      </c>
      <c r="C95" s="99" t="s">
        <v>261</v>
      </c>
      <c r="D95" s="100">
        <v>24</v>
      </c>
      <c r="E95" s="100">
        <v>41587.199999999997</v>
      </c>
      <c r="F95" s="100">
        <v>25</v>
      </c>
      <c r="G95" s="100">
        <v>43320</v>
      </c>
      <c r="H95" s="100">
        <v>24</v>
      </c>
      <c r="I95" s="100">
        <v>41587.199999999997</v>
      </c>
      <c r="J95" s="100">
        <v>8.4761321364501576</v>
      </c>
      <c r="K95" s="100">
        <v>14687.441766040833</v>
      </c>
      <c r="L95" s="100">
        <v>1.9158048000000005</v>
      </c>
      <c r="M95" s="100">
        <v>3319.7065574400008</v>
      </c>
      <c r="N95" s="100">
        <v>4.8851828773736745</v>
      </c>
      <c r="O95" s="100">
        <v>8465.0448899131025</v>
      </c>
      <c r="P95" s="100">
        <v>2.570517908256881</v>
      </c>
      <c r="Q95" s="100">
        <v>4454.1934314275231</v>
      </c>
      <c r="R95" s="100">
        <v>5.4337358198429513</v>
      </c>
      <c r="S95" s="100">
        <v>9415.5774286238666</v>
      </c>
      <c r="T95" s="100">
        <v>3.4118193058865116</v>
      </c>
      <c r="U95" s="100">
        <v>5912.0004932401471</v>
      </c>
      <c r="V95" s="100">
        <v>3.6545516706552172</v>
      </c>
      <c r="W95" s="100">
        <v>6332.6071349113599</v>
      </c>
      <c r="X95" s="100">
        <v>2.0635910440631369</v>
      </c>
      <c r="Y95" s="100">
        <v>3575.7905611526035</v>
      </c>
      <c r="Z95" s="100">
        <v>5.2711044534231464</v>
      </c>
      <c r="AA95" s="100">
        <v>9133.7697968916273</v>
      </c>
      <c r="AB95" s="100">
        <v>1.9484566821297404</v>
      </c>
      <c r="AC95" s="100">
        <v>3376.2857387944141</v>
      </c>
      <c r="AD95" s="100">
        <v>6.3404026815335088</v>
      </c>
      <c r="AE95" s="100">
        <v>10986.649766561264</v>
      </c>
      <c r="AF95" s="100">
        <v>2.4671854502297097</v>
      </c>
      <c r="AG95" s="100">
        <v>4275.1389481580409</v>
      </c>
      <c r="AH95" s="100">
        <v>3.6507448459982843</v>
      </c>
      <c r="AI95" s="100">
        <v>6326.0106691458268</v>
      </c>
      <c r="AJ95" s="100">
        <v>4.1047557041888716</v>
      </c>
      <c r="AK95" s="100">
        <v>7112.7206842184769</v>
      </c>
      <c r="AL95" s="100">
        <v>4.1491402923219249</v>
      </c>
      <c r="AM95" s="100">
        <v>7189.6302985354314</v>
      </c>
      <c r="AN95" s="100">
        <v>5.2639163879845876</v>
      </c>
      <c r="AO95" s="100">
        <v>9121.3143170996937</v>
      </c>
      <c r="AP95" s="100">
        <v>1.6421052631578947</v>
      </c>
      <c r="AQ95" s="100">
        <v>2845.44</v>
      </c>
      <c r="AR95" s="100">
        <v>1.4465552848968601</v>
      </c>
      <c r="AS95" s="100">
        <v>2506.5909976692792</v>
      </c>
      <c r="AT95" s="100">
        <v>4.4158776176470598</v>
      </c>
      <c r="AU95" s="100">
        <v>7651.8327358588249</v>
      </c>
      <c r="AV95" s="100">
        <v>1.079192683768377</v>
      </c>
      <c r="AW95" s="100">
        <v>1870.0250824338436</v>
      </c>
      <c r="AX95" s="100">
        <v>6.7462049258969783</v>
      </c>
      <c r="AY95" s="100">
        <v>11689.823895594283</v>
      </c>
      <c r="AZ95" s="100">
        <v>7.4467805548706272</v>
      </c>
      <c r="BA95" s="100">
        <v>12903.781345479822</v>
      </c>
      <c r="BB95" s="100">
        <v>3.8428893115771419</v>
      </c>
      <c r="BC95" s="100">
        <v>6658.9585991008717</v>
      </c>
      <c r="BD95" s="100">
        <v>3.1105000930030227</v>
      </c>
      <c r="BE95" s="100">
        <v>5389.8745611556378</v>
      </c>
      <c r="BF95" s="100">
        <v>3.9984348313314544</v>
      </c>
      <c r="BG95" s="100">
        <v>6928.4878757311444</v>
      </c>
      <c r="BH95" s="100">
        <v>4.3547652238548125</v>
      </c>
      <c r="BI95" s="100">
        <v>7545.937179895619</v>
      </c>
      <c r="BJ95" s="100">
        <v>1.9918468151658768</v>
      </c>
      <c r="BK95" s="100">
        <v>3451.4721613194311</v>
      </c>
      <c r="BL95" s="100">
        <v>1.5264515205995133</v>
      </c>
      <c r="BM95" s="100">
        <v>2645.0351948948364</v>
      </c>
      <c r="BN95" s="100">
        <v>6.7837801539332414</v>
      </c>
      <c r="BO95" s="100">
        <v>11754.93425073552</v>
      </c>
      <c r="BP95" s="100">
        <v>3.6959171669273978</v>
      </c>
      <c r="BQ95" s="100">
        <v>6404.2852668517944</v>
      </c>
      <c r="BR95" s="100">
        <v>3.0995359651006358</v>
      </c>
      <c r="BS95" s="100">
        <v>5370.8759203263817</v>
      </c>
      <c r="BT95" s="100">
        <v>4.8953369186038351</v>
      </c>
      <c r="BU95" s="100">
        <v>8482.6398125567248</v>
      </c>
      <c r="BV95" s="100">
        <v>1.3421165480248574</v>
      </c>
      <c r="BW95" s="100">
        <v>2325.619554417473</v>
      </c>
      <c r="BX95" s="100">
        <v>4.1529612450592888</v>
      </c>
      <c r="BY95" s="100">
        <v>7196.2512454387352</v>
      </c>
      <c r="BZ95" s="100">
        <v>5.3769486750960001</v>
      </c>
      <c r="CA95" s="100">
        <v>9317.1766642063485</v>
      </c>
      <c r="CB95" s="100">
        <v>3.1330939332267254</v>
      </c>
      <c r="CC95" s="100">
        <v>5429.0251674952697</v>
      </c>
      <c r="CD95" s="100">
        <v>3.7965545497193913</v>
      </c>
      <c r="CE95" s="100">
        <v>6578.669723753761</v>
      </c>
      <c r="CF95" s="100">
        <v>4.7620537536602887</v>
      </c>
      <c r="CG95" s="100">
        <v>8251.6867443425472</v>
      </c>
      <c r="CH95" s="100">
        <v>1.0625186082132916</v>
      </c>
      <c r="CI95" s="100">
        <v>1841.1322443119916</v>
      </c>
      <c r="CJ95" s="100">
        <v>4.669222273366878</v>
      </c>
      <c r="CK95" s="100">
        <v>8090.8283552901257</v>
      </c>
      <c r="CL95" s="100">
        <v>0</v>
      </c>
      <c r="CM95" s="100">
        <v>0</v>
      </c>
      <c r="CN95" s="100">
        <v>4.3940760433279253</v>
      </c>
      <c r="CO95" s="100">
        <v>7614.0549678786292</v>
      </c>
      <c r="CP95" s="100">
        <v>2.9385082632763102</v>
      </c>
      <c r="CQ95" s="100">
        <v>5091.8471186051902</v>
      </c>
      <c r="CR95" s="100">
        <v>6.2227532064061188</v>
      </c>
      <c r="CS95" s="100">
        <v>10782.786756060523</v>
      </c>
      <c r="CT95" s="100">
        <v>0.62591232641171657</v>
      </c>
      <c r="CU95" s="100">
        <v>1084.5808792062223</v>
      </c>
    </row>
    <row r="96" spans="2:99">
      <c r="C96" s="99" t="s">
        <v>262</v>
      </c>
      <c r="D96" s="100">
        <v>28</v>
      </c>
      <c r="E96" s="100">
        <v>23049.599999999999</v>
      </c>
      <c r="F96" s="100">
        <v>27</v>
      </c>
      <c r="G96" s="100">
        <v>22226.399999999998</v>
      </c>
      <c r="H96" s="100">
        <v>26</v>
      </c>
      <c r="I96" s="100">
        <v>21403.199999999997</v>
      </c>
      <c r="J96" s="100">
        <v>10.171358563740188</v>
      </c>
      <c r="K96" s="100">
        <v>8373.0623696709226</v>
      </c>
      <c r="L96" s="100">
        <v>2.0355426000000008</v>
      </c>
      <c r="M96" s="100">
        <v>1675.6586683200005</v>
      </c>
      <c r="N96" s="100">
        <v>5.53654059435683</v>
      </c>
      <c r="O96" s="100">
        <v>4557.680217274542</v>
      </c>
      <c r="P96" s="100">
        <v>2.9989375596330277</v>
      </c>
      <c r="Q96" s="100">
        <v>2468.725399089908</v>
      </c>
      <c r="R96" s="100">
        <v>6.4399831938879419</v>
      </c>
      <c r="S96" s="100">
        <v>5301.3941652085532</v>
      </c>
      <c r="T96" s="100">
        <v>3.4118193058865116</v>
      </c>
      <c r="U96" s="100">
        <v>2808.6096526057763</v>
      </c>
      <c r="V96" s="100">
        <v>4.5681895883190213</v>
      </c>
      <c r="W96" s="100">
        <v>3760.533669104218</v>
      </c>
      <c r="X96" s="100">
        <v>2.4457375337044587</v>
      </c>
      <c r="Y96" s="100">
        <v>2013.3311377455102</v>
      </c>
      <c r="Z96" s="100">
        <v>5.6225114169846897</v>
      </c>
      <c r="AA96" s="100">
        <v>4628.4513984617961</v>
      </c>
      <c r="AB96" s="100">
        <v>2.1043332167001196</v>
      </c>
      <c r="AC96" s="100">
        <v>1732.2871039875383</v>
      </c>
      <c r="AD96" s="100">
        <v>6.3404026815335088</v>
      </c>
      <c r="AE96" s="100">
        <v>5219.4194874383838</v>
      </c>
      <c r="AF96" s="100">
        <v>2.1453786523736604</v>
      </c>
      <c r="AG96" s="100">
        <v>1766.075706633997</v>
      </c>
      <c r="AH96" s="100">
        <v>3.8428893115771414</v>
      </c>
      <c r="AI96" s="100">
        <v>3163.4664812903025</v>
      </c>
      <c r="AJ96" s="100">
        <v>4.29133550892473</v>
      </c>
      <c r="AK96" s="100">
        <v>3532.6273909468373</v>
      </c>
      <c r="AL96" s="100">
        <v>4.4455074560592047</v>
      </c>
      <c r="AM96" s="100">
        <v>3659.5417378279371</v>
      </c>
      <c r="AN96" s="100">
        <v>5.2639163879845876</v>
      </c>
      <c r="AO96" s="100">
        <v>4333.2559705889125</v>
      </c>
      <c r="AP96" s="100">
        <v>2.1473684210526316</v>
      </c>
      <c r="AQ96" s="100">
        <v>1767.7136842105263</v>
      </c>
      <c r="AR96" s="100">
        <v>1.6749587509332065</v>
      </c>
      <c r="AS96" s="100">
        <v>1378.8260437682154</v>
      </c>
      <c r="AT96" s="100">
        <v>4.7102694588235297</v>
      </c>
      <c r="AU96" s="100">
        <v>3877.4938185035294</v>
      </c>
      <c r="AV96" s="100">
        <v>1.1359922987035547</v>
      </c>
      <c r="AW96" s="100">
        <v>935.14886029276613</v>
      </c>
      <c r="AX96" s="100">
        <v>6.7462049258969783</v>
      </c>
      <c r="AY96" s="100">
        <v>5553.4758949983925</v>
      </c>
      <c r="AZ96" s="100">
        <v>7.4467805548706272</v>
      </c>
      <c r="BA96" s="100">
        <v>6130.1897527695</v>
      </c>
      <c r="BB96" s="100">
        <v>4.391873498945305</v>
      </c>
      <c r="BC96" s="100">
        <v>3615.3902643317747</v>
      </c>
      <c r="BD96" s="100">
        <v>3.2742106242137079</v>
      </c>
      <c r="BE96" s="100">
        <v>2695.3301858527243</v>
      </c>
      <c r="BF96" s="100">
        <v>4.5199698093312088</v>
      </c>
      <c r="BG96" s="100">
        <v>3720.8391470414508</v>
      </c>
      <c r="BH96" s="100">
        <v>4.7902417462402944</v>
      </c>
      <c r="BI96" s="100">
        <v>3943.3270055050102</v>
      </c>
      <c r="BJ96" s="100">
        <v>2.2574263905213274</v>
      </c>
      <c r="BK96" s="100">
        <v>1858.3134046771565</v>
      </c>
      <c r="BL96" s="100">
        <v>1.5264515205995133</v>
      </c>
      <c r="BM96" s="100">
        <v>1256.5748917575193</v>
      </c>
      <c r="BN96" s="100">
        <v>6.7837801539332414</v>
      </c>
      <c r="BO96" s="100">
        <v>5584.4078227178443</v>
      </c>
      <c r="BP96" s="100">
        <v>3.9423116447225577</v>
      </c>
      <c r="BQ96" s="100">
        <v>3245.3109459356092</v>
      </c>
      <c r="BR96" s="100">
        <v>3.8744199563757951</v>
      </c>
      <c r="BS96" s="100">
        <v>3189.4225080885544</v>
      </c>
      <c r="BT96" s="100">
        <v>5.2450038413612514</v>
      </c>
      <c r="BU96" s="100">
        <v>4317.6871622085819</v>
      </c>
      <c r="BV96" s="100">
        <v>1.517175228202013</v>
      </c>
      <c r="BW96" s="100">
        <v>1248.938647855897</v>
      </c>
      <c r="BX96" s="100">
        <v>4.0145292035573128</v>
      </c>
      <c r="BY96" s="100">
        <v>3304.7604403683795</v>
      </c>
      <c r="BZ96" s="100">
        <v>6.5089378698530531</v>
      </c>
      <c r="CA96" s="100">
        <v>5358.1576544630325</v>
      </c>
      <c r="CB96" s="100">
        <v>2.9590331591585737</v>
      </c>
      <c r="CC96" s="100">
        <v>2435.8760966193377</v>
      </c>
      <c r="CD96" s="100">
        <v>3.961622138837626</v>
      </c>
      <c r="CE96" s="100">
        <v>3261.2073446911336</v>
      </c>
      <c r="CF96" s="100">
        <v>5.5902370151664256</v>
      </c>
      <c r="CG96" s="100">
        <v>4601.8831108850009</v>
      </c>
      <c r="CH96" s="100">
        <v>1.2259830094768749</v>
      </c>
      <c r="CI96" s="100">
        <v>1009.2292134013633</v>
      </c>
      <c r="CJ96" s="100">
        <v>5.6697699033740667</v>
      </c>
      <c r="CK96" s="100">
        <v>4667.354584457531</v>
      </c>
      <c r="CL96" s="100">
        <v>0</v>
      </c>
      <c r="CM96" s="100">
        <v>0</v>
      </c>
      <c r="CN96" s="100">
        <v>5.0531874498271137</v>
      </c>
      <c r="CO96" s="100">
        <v>4159.7839086976792</v>
      </c>
      <c r="CP96" s="100">
        <v>3.2650091814181228</v>
      </c>
      <c r="CQ96" s="100">
        <v>2687.7555581433985</v>
      </c>
      <c r="CR96" s="100">
        <v>5.9521987191710704</v>
      </c>
      <c r="CS96" s="100">
        <v>4899.8499856216249</v>
      </c>
      <c r="CT96" s="100">
        <v>0.56901120582883324</v>
      </c>
      <c r="CU96" s="100">
        <v>468.41002463829551</v>
      </c>
    </row>
    <row r="97" spans="2:99">
      <c r="C97" s="99" t="s">
        <v>263</v>
      </c>
      <c r="D97" s="100">
        <v>26</v>
      </c>
      <c r="E97" s="100">
        <v>47548.799999999996</v>
      </c>
      <c r="F97" s="100">
        <v>25</v>
      </c>
      <c r="G97" s="100">
        <v>45720</v>
      </c>
      <c r="H97" s="100">
        <v>23</v>
      </c>
      <c r="I97" s="100">
        <v>42062.400000000001</v>
      </c>
      <c r="J97" s="100">
        <v>9.0412076122135012</v>
      </c>
      <c r="K97" s="100">
        <v>16534.560481216049</v>
      </c>
      <c r="L97" s="100">
        <v>2.155280400000001</v>
      </c>
      <c r="M97" s="100">
        <v>3941.5767955200017</v>
      </c>
      <c r="N97" s="100">
        <v>4.5595040188820954</v>
      </c>
      <c r="O97" s="100">
        <v>8338.4209497315751</v>
      </c>
      <c r="P97" s="100">
        <v>2.7847277339449543</v>
      </c>
      <c r="Q97" s="100">
        <v>5092.7100798385327</v>
      </c>
      <c r="R97" s="100">
        <v>6.0374842442699466</v>
      </c>
      <c r="S97" s="100">
        <v>11041.351185920877</v>
      </c>
      <c r="T97" s="100">
        <v>3.1275010303959689</v>
      </c>
      <c r="U97" s="100">
        <v>5719.5738843881481</v>
      </c>
      <c r="V97" s="100">
        <v>4.1113706294871193</v>
      </c>
      <c r="W97" s="100">
        <v>7518.8746072060439</v>
      </c>
      <c r="X97" s="100">
        <v>2.29287893784793</v>
      </c>
      <c r="Y97" s="100">
        <v>4193.2170015362944</v>
      </c>
      <c r="Z97" s="100">
        <v>4.919697489861603</v>
      </c>
      <c r="AA97" s="100">
        <v>8997.1427694589001</v>
      </c>
      <c r="AB97" s="100">
        <v>1.792580147559361</v>
      </c>
      <c r="AC97" s="100">
        <v>3278.2705738565592</v>
      </c>
      <c r="AD97" s="100">
        <v>5.6729918729510347</v>
      </c>
      <c r="AE97" s="100">
        <v>10374.767537252852</v>
      </c>
      <c r="AF97" s="100">
        <v>2.4671854502297097</v>
      </c>
      <c r="AG97" s="100">
        <v>4511.9887513800932</v>
      </c>
      <c r="AH97" s="100">
        <v>3.2664559148405701</v>
      </c>
      <c r="AI97" s="100">
        <v>5973.6945770604343</v>
      </c>
      <c r="AJ97" s="100">
        <v>3.918175899453014</v>
      </c>
      <c r="AK97" s="100">
        <v>7165.5600849196717</v>
      </c>
      <c r="AL97" s="100">
        <v>3.8527731285846443</v>
      </c>
      <c r="AM97" s="100">
        <v>7045.9514975555976</v>
      </c>
      <c r="AN97" s="100">
        <v>4.3865969899871562</v>
      </c>
      <c r="AO97" s="100">
        <v>8022.2085752885114</v>
      </c>
      <c r="AP97" s="100">
        <v>1.7684210526315789</v>
      </c>
      <c r="AQ97" s="100">
        <v>3234.0884210526315</v>
      </c>
      <c r="AR97" s="100">
        <v>1.7510932396119885</v>
      </c>
      <c r="AS97" s="100">
        <v>3202.3993166024043</v>
      </c>
      <c r="AT97" s="100">
        <v>4.4158776176470598</v>
      </c>
      <c r="AU97" s="100">
        <v>8075.7569871529431</v>
      </c>
      <c r="AV97" s="100">
        <v>1.079192683768377</v>
      </c>
      <c r="AW97" s="100">
        <v>1973.6275800756077</v>
      </c>
      <c r="AX97" s="100">
        <v>6.978832681962392</v>
      </c>
      <c r="AY97" s="100">
        <v>12762.889208772822</v>
      </c>
      <c r="AZ97" s="100">
        <v>7.1082905296492349</v>
      </c>
      <c r="BA97" s="100">
        <v>12999.64172062252</v>
      </c>
      <c r="BB97" s="100">
        <v>4.0258840406998626</v>
      </c>
      <c r="BC97" s="100">
        <v>7362.5367336319086</v>
      </c>
      <c r="BD97" s="100">
        <v>2.7830790305816517</v>
      </c>
      <c r="BE97" s="100">
        <v>5089.6949311277249</v>
      </c>
      <c r="BF97" s="100">
        <v>3.9984348313314544</v>
      </c>
      <c r="BG97" s="100">
        <v>7312.3376195389637</v>
      </c>
      <c r="BH97" s="100">
        <v>4.3547652238548125</v>
      </c>
      <c r="BI97" s="100">
        <v>7963.9946413856806</v>
      </c>
      <c r="BJ97" s="100">
        <v>1.9918468151658768</v>
      </c>
      <c r="BK97" s="100">
        <v>3642.6894555753556</v>
      </c>
      <c r="BL97" s="100">
        <v>1.4416486583439849</v>
      </c>
      <c r="BM97" s="100">
        <v>2636.4870663794795</v>
      </c>
      <c r="BN97" s="100">
        <v>6.4267390931999131</v>
      </c>
      <c r="BO97" s="100">
        <v>11753.220453644</v>
      </c>
      <c r="BP97" s="100">
        <v>4.1887061225177167</v>
      </c>
      <c r="BQ97" s="100">
        <v>7660.3057568603999</v>
      </c>
      <c r="BR97" s="100">
        <v>3.293256962919425</v>
      </c>
      <c r="BS97" s="100">
        <v>6022.7083337870445</v>
      </c>
      <c r="BT97" s="100">
        <v>4.1960030730890017</v>
      </c>
      <c r="BU97" s="100">
        <v>7673.6504200651661</v>
      </c>
      <c r="BV97" s="100">
        <v>1.3421165480248574</v>
      </c>
      <c r="BW97" s="100">
        <v>2454.4627430278592</v>
      </c>
      <c r="BX97" s="100">
        <v>3.599233079051384</v>
      </c>
      <c r="BY97" s="100">
        <v>6582.2774549691712</v>
      </c>
      <c r="BZ97" s="100">
        <v>5.6599459737852635</v>
      </c>
      <c r="CA97" s="100">
        <v>10350.909196858489</v>
      </c>
      <c r="CB97" s="100">
        <v>2.7849723850904224</v>
      </c>
      <c r="CC97" s="100">
        <v>5093.1574978533645</v>
      </c>
      <c r="CD97" s="100">
        <v>3.961622138837626</v>
      </c>
      <c r="CE97" s="100">
        <v>7245.0145675062504</v>
      </c>
      <c r="CF97" s="100">
        <v>5.1761453844133563</v>
      </c>
      <c r="CG97" s="100">
        <v>9466.1346790151456</v>
      </c>
      <c r="CH97" s="100">
        <v>1.1033847085291875</v>
      </c>
      <c r="CI97" s="100">
        <v>2017.8699549581779</v>
      </c>
      <c r="CJ97" s="100">
        <v>5.3362540267050029</v>
      </c>
      <c r="CK97" s="100">
        <v>9758.9413640381099</v>
      </c>
      <c r="CL97" s="100">
        <v>0</v>
      </c>
      <c r="CM97" s="100">
        <v>0</v>
      </c>
      <c r="CN97" s="100">
        <v>4.8334836476607173</v>
      </c>
      <c r="CO97" s="100">
        <v>8839.4748948419201</v>
      </c>
      <c r="CP97" s="100">
        <v>2.6120073451344981</v>
      </c>
      <c r="CQ97" s="100">
        <v>4776.8390327819698</v>
      </c>
      <c r="CR97" s="100">
        <v>5.4110897447009725</v>
      </c>
      <c r="CS97" s="100">
        <v>9895.8009251091389</v>
      </c>
      <c r="CT97" s="100">
        <v>0.59746176612027491</v>
      </c>
      <c r="CU97" s="100">
        <v>1092.6380778807588</v>
      </c>
    </row>
    <row r="98" spans="2:99">
      <c r="C98" s="99" t="s">
        <v>264</v>
      </c>
      <c r="D98" s="100">
        <v>25</v>
      </c>
      <c r="E98" s="100">
        <v>31589.999999999996</v>
      </c>
      <c r="F98" s="100">
        <v>28</v>
      </c>
      <c r="G98" s="100">
        <v>35380.799999999996</v>
      </c>
      <c r="H98" s="100">
        <v>25</v>
      </c>
      <c r="I98" s="100">
        <v>31589.999999999996</v>
      </c>
      <c r="J98" s="100">
        <v>8.4761321364501576</v>
      </c>
      <c r="K98" s="100">
        <v>10710.440567618418</v>
      </c>
      <c r="L98" s="100">
        <v>1.9158048000000005</v>
      </c>
      <c r="M98" s="100">
        <v>2420.8109452800004</v>
      </c>
      <c r="N98" s="100">
        <v>4.5595040188820954</v>
      </c>
      <c r="O98" s="100">
        <v>5761.3892782594157</v>
      </c>
      <c r="P98" s="100">
        <v>2.7847277339449543</v>
      </c>
      <c r="Q98" s="100">
        <v>3518.7819646128441</v>
      </c>
      <c r="R98" s="100">
        <v>5.8362347694609475</v>
      </c>
      <c r="S98" s="100">
        <v>7374.6662546908528</v>
      </c>
      <c r="T98" s="100">
        <v>3.1275010303959689</v>
      </c>
      <c r="U98" s="100">
        <v>3951.9103020083462</v>
      </c>
      <c r="V98" s="100">
        <v>4.1113706294871193</v>
      </c>
      <c r="W98" s="100">
        <v>5195.1279274199233</v>
      </c>
      <c r="X98" s="100">
        <v>2.29287893784793</v>
      </c>
      <c r="Y98" s="100">
        <v>2897.2818258646439</v>
      </c>
      <c r="Z98" s="100">
        <v>5.6225114169846897</v>
      </c>
      <c r="AA98" s="100">
        <v>7104.6054265018538</v>
      </c>
      <c r="AB98" s="100">
        <v>2.02639494941493</v>
      </c>
      <c r="AC98" s="100">
        <v>2560.5526580807054</v>
      </c>
      <c r="AD98" s="100">
        <v>5.3392864686597967</v>
      </c>
      <c r="AE98" s="100">
        <v>6746.7223817985187</v>
      </c>
      <c r="AF98" s="100">
        <v>2.4671854502297097</v>
      </c>
      <c r="AG98" s="100">
        <v>3117.535534910261</v>
      </c>
      <c r="AH98" s="100">
        <v>3.6507448459982843</v>
      </c>
      <c r="AI98" s="100">
        <v>4613.0811874034316</v>
      </c>
      <c r="AJ98" s="100">
        <v>4.4779153136605867</v>
      </c>
      <c r="AK98" s="100">
        <v>5658.2937903415168</v>
      </c>
      <c r="AL98" s="100">
        <v>4.4455074560592047</v>
      </c>
      <c r="AM98" s="100">
        <v>5617.3432214764107</v>
      </c>
      <c r="AN98" s="100">
        <v>4.9714765886521093</v>
      </c>
      <c r="AO98" s="100">
        <v>6281.9578174208045</v>
      </c>
      <c r="AP98" s="100">
        <v>1.7684210526315789</v>
      </c>
      <c r="AQ98" s="100">
        <v>2234.576842105263</v>
      </c>
      <c r="AR98" s="100">
        <v>1.5226897735756422</v>
      </c>
      <c r="AS98" s="100">
        <v>1924.0707978901812</v>
      </c>
      <c r="AT98" s="100">
        <v>4.121485776470589</v>
      </c>
      <c r="AU98" s="100">
        <v>5207.9094271482363</v>
      </c>
      <c r="AV98" s="100">
        <v>1.1359922987035547</v>
      </c>
      <c r="AW98" s="100">
        <v>1435.4398686418115</v>
      </c>
      <c r="AX98" s="100">
        <v>6.7462049258969783</v>
      </c>
      <c r="AY98" s="100">
        <v>8524.5045443634208</v>
      </c>
      <c r="AZ98" s="100">
        <v>8.1237606053134108</v>
      </c>
      <c r="BA98" s="100">
        <v>10265.183900874024</v>
      </c>
      <c r="BB98" s="100">
        <v>4.0258840406998626</v>
      </c>
      <c r="BC98" s="100">
        <v>5087.1070738283461</v>
      </c>
      <c r="BD98" s="100">
        <v>2.6193684993709665</v>
      </c>
      <c r="BE98" s="100">
        <v>3309.8340358051532</v>
      </c>
      <c r="BF98" s="100">
        <v>3.6507448459982843</v>
      </c>
      <c r="BG98" s="100">
        <v>4613.0811874034316</v>
      </c>
      <c r="BH98" s="100">
        <v>4.1370269626620715</v>
      </c>
      <c r="BI98" s="100">
        <v>5227.5472700197934</v>
      </c>
      <c r="BJ98" s="100">
        <v>2.2574263905213274</v>
      </c>
      <c r="BK98" s="100">
        <v>2852.4839870627493</v>
      </c>
      <c r="BL98" s="100">
        <v>1.6960572451105704</v>
      </c>
      <c r="BM98" s="100">
        <v>2143.1379349217168</v>
      </c>
      <c r="BN98" s="100">
        <v>6.7837801539332414</v>
      </c>
      <c r="BO98" s="100">
        <v>8571.9846025100433</v>
      </c>
      <c r="BP98" s="100">
        <v>3.9423116447225577</v>
      </c>
      <c r="BQ98" s="100">
        <v>4981.5049942714231</v>
      </c>
      <c r="BR98" s="100">
        <v>3.6806989585570049</v>
      </c>
      <c r="BS98" s="100">
        <v>4650.9312040326313</v>
      </c>
      <c r="BT98" s="100">
        <v>5.2450038413612514</v>
      </c>
      <c r="BU98" s="100">
        <v>6627.5868539440771</v>
      </c>
      <c r="BV98" s="100">
        <v>1.4588223348096276</v>
      </c>
      <c r="BW98" s="100">
        <v>1843.3679022654453</v>
      </c>
      <c r="BX98" s="100">
        <v>4.2913932865612656</v>
      </c>
      <c r="BY98" s="100">
        <v>5422.6045568988147</v>
      </c>
      <c r="BZ98" s="100">
        <v>5.9429432724745261</v>
      </c>
      <c r="CA98" s="100">
        <v>7509.5031190988111</v>
      </c>
      <c r="CB98" s="100">
        <v>2.7849723850904224</v>
      </c>
      <c r="CC98" s="100">
        <v>3519.0911058002575</v>
      </c>
      <c r="CD98" s="100">
        <v>3.6314869606011575</v>
      </c>
      <c r="CE98" s="100">
        <v>4588.7469234156224</v>
      </c>
      <c r="CF98" s="100">
        <v>4.7620537536602887</v>
      </c>
      <c r="CG98" s="100">
        <v>6017.33112312514</v>
      </c>
      <c r="CH98" s="100">
        <v>1.2259830094768749</v>
      </c>
      <c r="CI98" s="100">
        <v>1549.152130774979</v>
      </c>
      <c r="CJ98" s="100">
        <v>5.3362540267050029</v>
      </c>
      <c r="CK98" s="100">
        <v>6742.8905881444416</v>
      </c>
      <c r="CL98" s="100">
        <v>0</v>
      </c>
      <c r="CM98" s="100">
        <v>0</v>
      </c>
      <c r="CN98" s="100">
        <v>4.3940760433279253</v>
      </c>
      <c r="CO98" s="100">
        <v>5552.3544883491659</v>
      </c>
      <c r="CP98" s="100">
        <v>2.9385082632763102</v>
      </c>
      <c r="CQ98" s="100">
        <v>3713.0990414759453</v>
      </c>
      <c r="CR98" s="100">
        <v>6.2227532064061188</v>
      </c>
      <c r="CS98" s="100">
        <v>7863.0709516147708</v>
      </c>
      <c r="CT98" s="100">
        <v>0.65436288670315823</v>
      </c>
      <c r="CU98" s="100">
        <v>826.85294363811067</v>
      </c>
    </row>
    <row r="99" spans="2:99">
      <c r="C99" s="99" t="s">
        <v>265</v>
      </c>
      <c r="D99" s="100">
        <v>20</v>
      </c>
      <c r="E99" s="100">
        <v>109631.99999999999</v>
      </c>
      <c r="F99" s="100">
        <v>20</v>
      </c>
      <c r="G99" s="100">
        <v>109631.99999999999</v>
      </c>
      <c r="H99" s="100">
        <v>17</v>
      </c>
      <c r="I99" s="100">
        <v>93187.199999999997</v>
      </c>
      <c r="J99" s="100">
        <v>6.2158302333967814</v>
      </c>
      <c r="K99" s="100">
        <v>34072.695007387796</v>
      </c>
      <c r="L99" s="100">
        <v>1.4368536000000005</v>
      </c>
      <c r="M99" s="100">
        <v>7876.2566937600022</v>
      </c>
      <c r="N99" s="100">
        <v>3.2567885849157827</v>
      </c>
      <c r="O99" s="100">
        <v>17852.412307074352</v>
      </c>
      <c r="P99" s="100">
        <v>2.0349933440366974</v>
      </c>
      <c r="Q99" s="100">
        <v>11155.01951467156</v>
      </c>
      <c r="R99" s="100">
        <v>4.4274884457979606</v>
      </c>
      <c r="S99" s="100">
        <v>24269.7206644861</v>
      </c>
      <c r="T99" s="100">
        <v>2.4167053416696125</v>
      </c>
      <c r="U99" s="100">
        <v>13247.412000896147</v>
      </c>
      <c r="V99" s="100">
        <v>2.9693232324073637</v>
      </c>
      <c r="W99" s="100">
        <v>16276.642230764204</v>
      </c>
      <c r="X99" s="100">
        <v>1.6814445544218153</v>
      </c>
      <c r="Y99" s="100">
        <v>9217.0064695186211</v>
      </c>
      <c r="Z99" s="100">
        <v>4.2168835627385173</v>
      </c>
      <c r="AA99" s="100">
        <v>23115.268937507455</v>
      </c>
      <c r="AB99" s="100">
        <v>1.3249505438482234</v>
      </c>
      <c r="AC99" s="100">
        <v>7262.8489011584206</v>
      </c>
      <c r="AD99" s="100">
        <v>4.3381702557860846</v>
      </c>
      <c r="AE99" s="100">
        <v>23780.114074116998</v>
      </c>
      <c r="AF99" s="100">
        <v>1.6090339892802452</v>
      </c>
      <c r="AG99" s="100">
        <v>8820.0807156385908</v>
      </c>
      <c r="AH99" s="100">
        <v>2.4978780525251421</v>
      </c>
      <c r="AI99" s="100">
        <v>13692.368332721817</v>
      </c>
      <c r="AJ99" s="100">
        <v>2.9852768757737249</v>
      </c>
      <c r="AK99" s="100">
        <v>16364.093722241249</v>
      </c>
      <c r="AL99" s="100">
        <v>2.9636716373728036</v>
      </c>
      <c r="AM99" s="100">
        <v>16245.662447422759</v>
      </c>
      <c r="AN99" s="100">
        <v>3.8017173913222018</v>
      </c>
      <c r="AO99" s="100">
        <v>20839.494052271781</v>
      </c>
      <c r="AP99" s="100">
        <v>1.263157894736842</v>
      </c>
      <c r="AQ99" s="100">
        <v>6924.1263157894728</v>
      </c>
      <c r="AR99" s="100">
        <v>1.2942863075392959</v>
      </c>
      <c r="AS99" s="100">
        <v>7094.759823407403</v>
      </c>
      <c r="AT99" s="100">
        <v>3.5327020941176475</v>
      </c>
      <c r="AU99" s="100">
        <v>19364.859799115293</v>
      </c>
      <c r="AV99" s="100">
        <v>0.851994224027666</v>
      </c>
      <c r="AW99" s="100">
        <v>4670.2915384300532</v>
      </c>
      <c r="AX99" s="100">
        <v>4.6525551213082608</v>
      </c>
      <c r="AY99" s="100">
        <v>25503.446152963359</v>
      </c>
      <c r="AZ99" s="100">
        <v>5.0773503783208822</v>
      </c>
      <c r="BA99" s="100">
        <v>27832.003833803745</v>
      </c>
      <c r="BB99" s="100">
        <v>2.7449209368408156</v>
      </c>
      <c r="BC99" s="100">
        <v>15046.558607386612</v>
      </c>
      <c r="BD99" s="100">
        <v>2.1282369057389099</v>
      </c>
      <c r="BE99" s="100">
        <v>11666.143422498408</v>
      </c>
      <c r="BF99" s="100">
        <v>2.9553648753319446</v>
      </c>
      <c r="BG99" s="100">
        <v>16200.128100619586</v>
      </c>
      <c r="BH99" s="100">
        <v>2.8305973955056283</v>
      </c>
      <c r="BI99" s="100">
        <v>15516.20268320365</v>
      </c>
      <c r="BJ99" s="100">
        <v>1.7262672398104268</v>
      </c>
      <c r="BK99" s="100">
        <v>9462.7065017448349</v>
      </c>
      <c r="BL99" s="100">
        <v>1.1872400715773992</v>
      </c>
      <c r="BM99" s="100">
        <v>6507.975176358671</v>
      </c>
      <c r="BN99" s="100">
        <v>4.998574850266599</v>
      </c>
      <c r="BO99" s="100">
        <v>27400.187899221386</v>
      </c>
      <c r="BP99" s="100">
        <v>2.7103392557467583</v>
      </c>
      <c r="BQ99" s="100">
        <v>14856.995664301428</v>
      </c>
      <c r="BR99" s="100">
        <v>2.5183729716442662</v>
      </c>
      <c r="BS99" s="100">
        <v>13804.713281365208</v>
      </c>
      <c r="BT99" s="100">
        <v>3.147002304816751</v>
      </c>
      <c r="BU99" s="100">
        <v>17250.607834083501</v>
      </c>
      <c r="BV99" s="100">
        <v>0.99199918767054684</v>
      </c>
      <c r="BW99" s="100">
        <v>5437.7427471348692</v>
      </c>
      <c r="BX99" s="100">
        <v>3.0455049130434784</v>
      </c>
      <c r="BY99" s="100">
        <v>16694.23973133913</v>
      </c>
      <c r="BZ99" s="100">
        <v>4.5279567790282105</v>
      </c>
      <c r="CA99" s="100">
        <v>24820.447879921037</v>
      </c>
      <c r="CB99" s="100">
        <v>2.0887292888178166</v>
      </c>
      <c r="CC99" s="100">
        <v>11449.578469583743</v>
      </c>
      <c r="CD99" s="100">
        <v>2.9712166041282191</v>
      </c>
      <c r="CE99" s="100">
        <v>16287.020937189243</v>
      </c>
      <c r="CF99" s="100">
        <v>3.9338704921541514</v>
      </c>
      <c r="CG99" s="100">
        <v>21563.904489792196</v>
      </c>
      <c r="CH99" s="100">
        <v>0.77645590600202075</v>
      </c>
      <c r="CI99" s="100">
        <v>4256.2206943406763</v>
      </c>
      <c r="CJ99" s="100">
        <v>4.0021905200287522</v>
      </c>
      <c r="CK99" s="100">
        <v>21938.407554589605</v>
      </c>
      <c r="CL99" s="100">
        <v>0</v>
      </c>
      <c r="CM99" s="100">
        <v>0</v>
      </c>
      <c r="CN99" s="100">
        <v>3.2955570324959438</v>
      </c>
      <c r="CO99" s="100">
        <v>18064.925429329764</v>
      </c>
      <c r="CP99" s="100">
        <v>1.9590055088508735</v>
      </c>
      <c r="CQ99" s="100">
        <v>10738.484597316947</v>
      </c>
      <c r="CR99" s="100">
        <v>4.599426282995827</v>
      </c>
      <c r="CS99" s="100">
        <v>25212.215112869922</v>
      </c>
      <c r="CT99" s="100">
        <v>0.42675840437162499</v>
      </c>
      <c r="CU99" s="100">
        <v>2339.3188694034993</v>
      </c>
    </row>
    <row r="100" spans="2:99">
      <c r="C100" s="99" t="s">
        <v>266</v>
      </c>
      <c r="D100" s="100">
        <v>25</v>
      </c>
      <c r="E100" s="100">
        <v>40560</v>
      </c>
      <c r="F100" s="100">
        <v>27</v>
      </c>
      <c r="G100" s="100">
        <v>43804.799999999996</v>
      </c>
      <c r="H100" s="100">
        <v>25</v>
      </c>
      <c r="I100" s="100">
        <v>40560</v>
      </c>
      <c r="J100" s="100">
        <v>8.4761321364501576</v>
      </c>
      <c r="K100" s="100">
        <v>13751.676778176734</v>
      </c>
      <c r="L100" s="100">
        <v>1.9158048000000005</v>
      </c>
      <c r="M100" s="100">
        <v>3108.2017075200006</v>
      </c>
      <c r="N100" s="100">
        <v>4.8851828773736745</v>
      </c>
      <c r="O100" s="100">
        <v>7925.7207002510486</v>
      </c>
      <c r="P100" s="100">
        <v>2.7847277339449543</v>
      </c>
      <c r="Q100" s="100">
        <v>4517.9422755522937</v>
      </c>
      <c r="R100" s="100">
        <v>6.0374842442699466</v>
      </c>
      <c r="S100" s="100">
        <v>9795.2144379035599</v>
      </c>
      <c r="T100" s="100">
        <v>3.5539784436317832</v>
      </c>
      <c r="U100" s="100">
        <v>5765.9746269482048</v>
      </c>
      <c r="V100" s="100">
        <v>4.3397801089030699</v>
      </c>
      <c r="W100" s="100">
        <v>7040.8592486843399</v>
      </c>
      <c r="X100" s="100">
        <v>2.2164496399196656</v>
      </c>
      <c r="Y100" s="100">
        <v>3595.9678958056652</v>
      </c>
      <c r="Z100" s="100">
        <v>5.2711044534231464</v>
      </c>
      <c r="AA100" s="100">
        <v>8551.8398652337128</v>
      </c>
      <c r="AB100" s="100">
        <v>1.9484566821297404</v>
      </c>
      <c r="AC100" s="100">
        <v>3161.1761210872905</v>
      </c>
      <c r="AD100" s="100">
        <v>5.3392864686597967</v>
      </c>
      <c r="AE100" s="100">
        <v>8662.4583667536535</v>
      </c>
      <c r="AF100" s="100">
        <v>2.1453786523736604</v>
      </c>
      <c r="AG100" s="100">
        <v>3480.6623256110265</v>
      </c>
      <c r="AH100" s="100">
        <v>3.8428893115771414</v>
      </c>
      <c r="AI100" s="100">
        <v>6234.7036191027537</v>
      </c>
      <c r="AJ100" s="100">
        <v>3.545016289981298</v>
      </c>
      <c r="AK100" s="100">
        <v>5751.4344288656575</v>
      </c>
      <c r="AL100" s="100">
        <v>4.4455074560592047</v>
      </c>
      <c r="AM100" s="100">
        <v>7212.3912967104534</v>
      </c>
      <c r="AN100" s="100">
        <v>4.9714765886521093</v>
      </c>
      <c r="AO100" s="100">
        <v>8065.7236174291811</v>
      </c>
      <c r="AP100" s="100">
        <v>1.8947368421052633</v>
      </c>
      <c r="AQ100" s="100">
        <v>3074.0210526315791</v>
      </c>
      <c r="AR100" s="100">
        <v>1.5226897735756422</v>
      </c>
      <c r="AS100" s="100">
        <v>2470.4118886491215</v>
      </c>
      <c r="AT100" s="100">
        <v>4.7102694588235297</v>
      </c>
      <c r="AU100" s="100">
        <v>7641.9411699952934</v>
      </c>
      <c r="AV100" s="100">
        <v>1.1927919136387324</v>
      </c>
      <c r="AW100" s="100">
        <v>1935.1856006874793</v>
      </c>
      <c r="AX100" s="100">
        <v>6.5135771698315654</v>
      </c>
      <c r="AY100" s="100">
        <v>10567.62760033473</v>
      </c>
      <c r="AZ100" s="100">
        <v>7.4467805548706272</v>
      </c>
      <c r="BA100" s="100">
        <v>12081.656772222104</v>
      </c>
      <c r="BB100" s="100">
        <v>4.2088787698225838</v>
      </c>
      <c r="BC100" s="100">
        <v>6828.4849161601596</v>
      </c>
      <c r="BD100" s="100">
        <v>3.1105000930030227</v>
      </c>
      <c r="BE100" s="100">
        <v>5046.4753508881031</v>
      </c>
      <c r="BF100" s="100">
        <v>3.9984348313314544</v>
      </c>
      <c r="BG100" s="100">
        <v>6487.0606703521507</v>
      </c>
      <c r="BH100" s="100">
        <v>3.7015504402765909</v>
      </c>
      <c r="BI100" s="100">
        <v>6005.3954343047408</v>
      </c>
      <c r="BJ100" s="100">
        <v>1.9918468151658768</v>
      </c>
      <c r="BK100" s="100">
        <v>3231.5722729251183</v>
      </c>
      <c r="BL100" s="100">
        <v>1.4416486583439849</v>
      </c>
      <c r="BM100" s="100">
        <v>2338.9307832972809</v>
      </c>
      <c r="BN100" s="100">
        <v>6.0696980324665848</v>
      </c>
      <c r="BO100" s="100">
        <v>9847.4780878737856</v>
      </c>
      <c r="BP100" s="100">
        <v>4.1887061225177167</v>
      </c>
      <c r="BQ100" s="100">
        <v>6795.756813172743</v>
      </c>
      <c r="BR100" s="100">
        <v>3.4869779607382152</v>
      </c>
      <c r="BS100" s="100">
        <v>5657.2730435016801</v>
      </c>
      <c r="BT100" s="100">
        <v>4.1960030730890017</v>
      </c>
      <c r="BU100" s="100">
        <v>6807.5953857795957</v>
      </c>
      <c r="BV100" s="100">
        <v>1.2837636546324724</v>
      </c>
      <c r="BW100" s="100">
        <v>2082.7781532757231</v>
      </c>
      <c r="BX100" s="100">
        <v>4.0145292035573128</v>
      </c>
      <c r="BY100" s="100">
        <v>6513.1721798513836</v>
      </c>
      <c r="BZ100" s="100">
        <v>5.6599459737852635</v>
      </c>
      <c r="CA100" s="100">
        <v>9182.6963478692105</v>
      </c>
      <c r="CB100" s="100">
        <v>3.1330939332267254</v>
      </c>
      <c r="CC100" s="100">
        <v>5083.1315972670391</v>
      </c>
      <c r="CD100" s="100">
        <v>3.961622138837626</v>
      </c>
      <c r="CE100" s="100">
        <v>6427.3357580501643</v>
      </c>
      <c r="CF100" s="100">
        <v>4.7620537536602887</v>
      </c>
      <c r="CG100" s="100">
        <v>7725.9560099384516</v>
      </c>
      <c r="CH100" s="100">
        <v>1.185116909160979</v>
      </c>
      <c r="CI100" s="100">
        <v>1922.7336734227722</v>
      </c>
      <c r="CJ100" s="100">
        <v>5.3362540267050029</v>
      </c>
      <c r="CK100" s="100">
        <v>8657.5385329261953</v>
      </c>
      <c r="CL100" s="100">
        <v>0</v>
      </c>
      <c r="CM100" s="100">
        <v>0</v>
      </c>
      <c r="CN100" s="100">
        <v>4.3940760433279253</v>
      </c>
      <c r="CO100" s="100">
        <v>7128.9489726952252</v>
      </c>
      <c r="CP100" s="100">
        <v>2.7752578042054044</v>
      </c>
      <c r="CQ100" s="100">
        <v>4502.5782615428479</v>
      </c>
      <c r="CR100" s="100">
        <v>5.9521987191710704</v>
      </c>
      <c r="CS100" s="100">
        <v>9656.8472019831443</v>
      </c>
      <c r="CT100" s="100">
        <v>0.62591232641171657</v>
      </c>
      <c r="CU100" s="100">
        <v>1015.4801583703688</v>
      </c>
    </row>
    <row r="101" spans="2:99">
      <c r="C101" s="99" t="s">
        <v>267</v>
      </c>
      <c r="D101" s="100">
        <v>29</v>
      </c>
      <c r="E101" s="100">
        <v>34521.599999999999</v>
      </c>
      <c r="F101" s="100">
        <v>27</v>
      </c>
      <c r="G101" s="100">
        <v>32140.799999999996</v>
      </c>
      <c r="H101" s="100">
        <v>26</v>
      </c>
      <c r="I101" s="100">
        <v>30950.399999999998</v>
      </c>
      <c r="J101" s="100">
        <v>8.4761321364501576</v>
      </c>
      <c r="K101" s="100">
        <v>10089.987695230266</v>
      </c>
      <c r="L101" s="100">
        <v>2.155280400000001</v>
      </c>
      <c r="M101" s="100">
        <v>2565.6457881600008</v>
      </c>
      <c r="N101" s="100">
        <v>4.5595040188820954</v>
      </c>
      <c r="O101" s="100">
        <v>5427.6335840772454</v>
      </c>
      <c r="P101" s="100">
        <v>2.6776228211009174</v>
      </c>
      <c r="Q101" s="100">
        <v>3187.4422062385315</v>
      </c>
      <c r="R101" s="100">
        <v>5.8362347694609475</v>
      </c>
      <c r="S101" s="100">
        <v>6947.4538695663114</v>
      </c>
      <c r="T101" s="100">
        <v>3.4118193058865116</v>
      </c>
      <c r="U101" s="100">
        <v>4061.4297017273029</v>
      </c>
      <c r="V101" s="100">
        <v>4.1113706294871193</v>
      </c>
      <c r="W101" s="100">
        <v>4894.1755973414665</v>
      </c>
      <c r="X101" s="100">
        <v>2.2164496399196656</v>
      </c>
      <c r="Y101" s="100">
        <v>2638.4616513603696</v>
      </c>
      <c r="Z101" s="100">
        <v>5.6225114169846897</v>
      </c>
      <c r="AA101" s="100">
        <v>6693.0375907785738</v>
      </c>
      <c r="AB101" s="100">
        <v>1.9484566821297404</v>
      </c>
      <c r="AC101" s="100">
        <v>2319.4428344072426</v>
      </c>
      <c r="AD101" s="100">
        <v>6.3404026815335088</v>
      </c>
      <c r="AE101" s="100">
        <v>7547.6153520974876</v>
      </c>
      <c r="AF101" s="100">
        <v>2.3599165176110266</v>
      </c>
      <c r="AG101" s="100">
        <v>2809.2446225641656</v>
      </c>
      <c r="AH101" s="100">
        <v>3.8428893115771414</v>
      </c>
      <c r="AI101" s="100">
        <v>4574.5754365014291</v>
      </c>
      <c r="AJ101" s="100">
        <v>3.918175899453014</v>
      </c>
      <c r="AK101" s="100">
        <v>4664.196590708867</v>
      </c>
      <c r="AL101" s="100">
        <v>4.1491402923219249</v>
      </c>
      <c r="AM101" s="100">
        <v>4939.1366039800187</v>
      </c>
      <c r="AN101" s="100">
        <v>5.5563561873170642</v>
      </c>
      <c r="AO101" s="100">
        <v>6614.2864053822323</v>
      </c>
      <c r="AP101" s="100">
        <v>2.0210526315789474</v>
      </c>
      <c r="AQ101" s="100">
        <v>2405.8610526315788</v>
      </c>
      <c r="AR101" s="100">
        <v>1.6749587509332065</v>
      </c>
      <c r="AS101" s="100">
        <v>1993.8708971108888</v>
      </c>
      <c r="AT101" s="100">
        <v>5.0046613000000004</v>
      </c>
      <c r="AU101" s="100">
        <v>5957.5488115199996</v>
      </c>
      <c r="AV101" s="100">
        <v>1.3063911435090878</v>
      </c>
      <c r="AW101" s="100">
        <v>1555.1280172332179</v>
      </c>
      <c r="AX101" s="100">
        <v>6.7462049258969783</v>
      </c>
      <c r="AY101" s="100">
        <v>8030.682343787762</v>
      </c>
      <c r="AZ101" s="100">
        <v>7.7852705800920186</v>
      </c>
      <c r="BA101" s="100">
        <v>9267.5860985415384</v>
      </c>
      <c r="BB101" s="100">
        <v>4.391873498945305</v>
      </c>
      <c r="BC101" s="100">
        <v>5228.0862131444901</v>
      </c>
      <c r="BD101" s="100">
        <v>2.7830790305816517</v>
      </c>
      <c r="BE101" s="100">
        <v>3312.9772780043977</v>
      </c>
      <c r="BF101" s="100">
        <v>3.9984348313314544</v>
      </c>
      <c r="BG101" s="100">
        <v>4759.7368232169629</v>
      </c>
      <c r="BH101" s="100">
        <v>4.5725034850475526</v>
      </c>
      <c r="BI101" s="100">
        <v>5443.108148600606</v>
      </c>
      <c r="BJ101" s="100">
        <v>2.3902161781990521</v>
      </c>
      <c r="BK101" s="100">
        <v>2845.3133385281512</v>
      </c>
      <c r="BL101" s="100">
        <v>1.4416486583439849</v>
      </c>
      <c r="BM101" s="100">
        <v>1716.1385628926794</v>
      </c>
      <c r="BN101" s="100">
        <v>6.4267390931999131</v>
      </c>
      <c r="BO101" s="100">
        <v>7650.3902165451755</v>
      </c>
      <c r="BP101" s="100">
        <v>3.9423116447225577</v>
      </c>
      <c r="BQ101" s="100">
        <v>4692.9277818777318</v>
      </c>
      <c r="BR101" s="100">
        <v>3.8744199563757951</v>
      </c>
      <c r="BS101" s="100">
        <v>4612.109516069746</v>
      </c>
      <c r="BT101" s="100">
        <v>4.720503457225127</v>
      </c>
      <c r="BU101" s="100">
        <v>5619.2873154807903</v>
      </c>
      <c r="BV101" s="100">
        <v>1.4588223348096276</v>
      </c>
      <c r="BW101" s="100">
        <v>1736.5821073573804</v>
      </c>
      <c r="BX101" s="100">
        <v>4.4298253280632416</v>
      </c>
      <c r="BY101" s="100">
        <v>5273.2640705264821</v>
      </c>
      <c r="BZ101" s="100">
        <v>6.7919351685423166</v>
      </c>
      <c r="CA101" s="100">
        <v>8085.1196246327727</v>
      </c>
      <c r="CB101" s="100">
        <v>2.7849723850904224</v>
      </c>
      <c r="CC101" s="100">
        <v>3315.2311272116385</v>
      </c>
      <c r="CD101" s="100">
        <v>3.961622138837626</v>
      </c>
      <c r="CE101" s="100">
        <v>4715.9149940723091</v>
      </c>
      <c r="CF101" s="100">
        <v>4.969099569036822</v>
      </c>
      <c r="CG101" s="100">
        <v>5915.2161269814324</v>
      </c>
      <c r="CH101" s="100">
        <v>1.0625186082132916</v>
      </c>
      <c r="CI101" s="100">
        <v>1264.8221512171021</v>
      </c>
      <c r="CJ101" s="100">
        <v>5.00273815003594</v>
      </c>
      <c r="CK101" s="100">
        <v>5955.2594938027823</v>
      </c>
      <c r="CL101" s="100">
        <v>0</v>
      </c>
      <c r="CM101" s="100">
        <v>0</v>
      </c>
      <c r="CN101" s="100">
        <v>4.8334836476607173</v>
      </c>
      <c r="CO101" s="100">
        <v>5753.7789341753169</v>
      </c>
      <c r="CP101" s="100">
        <v>3.1017587223472165</v>
      </c>
      <c r="CQ101" s="100">
        <v>3692.3335830821261</v>
      </c>
      <c r="CR101" s="100">
        <v>5.9521987191710704</v>
      </c>
      <c r="CS101" s="100">
        <v>7085.4973553012414</v>
      </c>
      <c r="CT101" s="100">
        <v>0.56901120582883324</v>
      </c>
      <c r="CU101" s="100">
        <v>677.35093941864307</v>
      </c>
    </row>
    <row r="102" spans="2:99">
      <c r="C102" s="99" t="s">
        <v>268</v>
      </c>
      <c r="D102" s="100">
        <v>25</v>
      </c>
      <c r="E102" s="100">
        <v>48479.999999999993</v>
      </c>
      <c r="F102" s="100">
        <v>24</v>
      </c>
      <c r="G102" s="100">
        <v>46540.799999999996</v>
      </c>
      <c r="H102" s="100">
        <v>21</v>
      </c>
      <c r="I102" s="100">
        <v>40723.199999999997</v>
      </c>
      <c r="J102" s="100">
        <v>8.4761321364501576</v>
      </c>
      <c r="K102" s="100">
        <v>16436.915439004144</v>
      </c>
      <c r="L102" s="100">
        <v>1.9158048000000005</v>
      </c>
      <c r="M102" s="100">
        <v>3715.1286681600009</v>
      </c>
      <c r="N102" s="100">
        <v>4.8851828773736745</v>
      </c>
      <c r="O102" s="100">
        <v>9473.3466358030291</v>
      </c>
      <c r="P102" s="100">
        <v>2.6776228211009174</v>
      </c>
      <c r="Q102" s="100">
        <v>5192.4461746788984</v>
      </c>
      <c r="R102" s="100">
        <v>5.2324863450339532</v>
      </c>
      <c r="S102" s="100">
        <v>10146.837520289841</v>
      </c>
      <c r="T102" s="100">
        <v>3.4118193058865116</v>
      </c>
      <c r="U102" s="100">
        <v>6616.1999979751226</v>
      </c>
      <c r="V102" s="100">
        <v>3.8829611500711678</v>
      </c>
      <c r="W102" s="100">
        <v>7529.8382622180079</v>
      </c>
      <c r="X102" s="100">
        <v>1.9871617461348727</v>
      </c>
      <c r="Y102" s="100">
        <v>3853.5040581047447</v>
      </c>
      <c r="Z102" s="100">
        <v>4.919697489861603</v>
      </c>
      <c r="AA102" s="100">
        <v>9540.2773723396203</v>
      </c>
      <c r="AB102" s="100">
        <v>1.9484566821297404</v>
      </c>
      <c r="AC102" s="100">
        <v>3778.4471979859923</v>
      </c>
      <c r="AD102" s="100">
        <v>6.0066972772422709</v>
      </c>
      <c r="AE102" s="100">
        <v>11648.187360028211</v>
      </c>
      <c r="AF102" s="100">
        <v>2.0381097197549773</v>
      </c>
      <c r="AG102" s="100">
        <v>3952.3023685488515</v>
      </c>
      <c r="AH102" s="100">
        <v>3.2664559148405701</v>
      </c>
      <c r="AI102" s="100">
        <v>6334.3113100588325</v>
      </c>
      <c r="AJ102" s="100">
        <v>4.1047557041888716</v>
      </c>
      <c r="AK102" s="100">
        <v>7959.9422615630592</v>
      </c>
      <c r="AL102" s="100">
        <v>3.7045895467160044</v>
      </c>
      <c r="AM102" s="100">
        <v>7183.9400489916752</v>
      </c>
      <c r="AN102" s="100">
        <v>5.2639163879845876</v>
      </c>
      <c r="AO102" s="100">
        <v>10207.786659579711</v>
      </c>
      <c r="AP102" s="100">
        <v>1.6421052631578947</v>
      </c>
      <c r="AQ102" s="100">
        <v>3184.370526315789</v>
      </c>
      <c r="AR102" s="100">
        <v>1.5988242622544242</v>
      </c>
      <c r="AS102" s="100">
        <v>3100.4400093637792</v>
      </c>
      <c r="AT102" s="100">
        <v>4.4158776176470598</v>
      </c>
      <c r="AU102" s="100">
        <v>8563.2698761411775</v>
      </c>
      <c r="AV102" s="100">
        <v>1.0223930688331992</v>
      </c>
      <c r="AW102" s="100">
        <v>1982.6246390813399</v>
      </c>
      <c r="AX102" s="100">
        <v>6.0483216577007397</v>
      </c>
      <c r="AY102" s="100">
        <v>11728.905358613274</v>
      </c>
      <c r="AZ102" s="100">
        <v>6.7698005044278418</v>
      </c>
      <c r="BA102" s="100">
        <v>13127.997138186469</v>
      </c>
      <c r="BB102" s="100">
        <v>3.6598945824544207</v>
      </c>
      <c r="BC102" s="100">
        <v>7097.2675742956117</v>
      </c>
      <c r="BD102" s="100">
        <v>2.9467895617923374</v>
      </c>
      <c r="BE102" s="100">
        <v>5714.4143182277003</v>
      </c>
      <c r="BF102" s="100">
        <v>3.9984348313314544</v>
      </c>
      <c r="BG102" s="100">
        <v>7753.7648249179556</v>
      </c>
      <c r="BH102" s="100">
        <v>3.7015504402765909</v>
      </c>
      <c r="BI102" s="100">
        <v>7178.0466137843641</v>
      </c>
      <c r="BJ102" s="100">
        <v>2.1246366028436023</v>
      </c>
      <c r="BK102" s="100">
        <v>4120.0953002343131</v>
      </c>
      <c r="BL102" s="100">
        <v>1.5264515205995133</v>
      </c>
      <c r="BM102" s="100">
        <v>2960.0947887465759</v>
      </c>
      <c r="BN102" s="100">
        <v>6.4267390931999131</v>
      </c>
      <c r="BO102" s="100">
        <v>12462.73244953327</v>
      </c>
      <c r="BP102" s="100">
        <v>3.6959171669273978</v>
      </c>
      <c r="BQ102" s="100">
        <v>7167.1225701056092</v>
      </c>
      <c r="BR102" s="100">
        <v>3.0995359651006358</v>
      </c>
      <c r="BS102" s="100">
        <v>6010.6201435231524</v>
      </c>
      <c r="BT102" s="100">
        <v>4.545669995846418</v>
      </c>
      <c r="BU102" s="100">
        <v>8814.963255945373</v>
      </c>
      <c r="BV102" s="100">
        <v>1.3421165480248574</v>
      </c>
      <c r="BW102" s="100">
        <v>2602.6324099298031</v>
      </c>
      <c r="BX102" s="100">
        <v>4.2913932865612656</v>
      </c>
      <c r="BY102" s="100">
        <v>8321.869861299605</v>
      </c>
      <c r="BZ102" s="100">
        <v>5.3769486750960001</v>
      </c>
      <c r="CA102" s="100">
        <v>10426.978870746163</v>
      </c>
      <c r="CB102" s="100">
        <v>2.6109116110222708</v>
      </c>
      <c r="CC102" s="100">
        <v>5063.0797960943873</v>
      </c>
      <c r="CD102" s="100">
        <v>3.4664193714829228</v>
      </c>
      <c r="CE102" s="100">
        <v>6722.080445179683</v>
      </c>
      <c r="CF102" s="100">
        <v>4.5550079382837545</v>
      </c>
      <c r="CG102" s="100">
        <v>8833.0713939198558</v>
      </c>
      <c r="CH102" s="100">
        <v>1.1033847085291875</v>
      </c>
      <c r="CI102" s="100">
        <v>2139.6836267798003</v>
      </c>
      <c r="CJ102" s="100">
        <v>4.669222273366878</v>
      </c>
      <c r="CK102" s="100">
        <v>9054.5558325130496</v>
      </c>
      <c r="CL102" s="100">
        <v>0</v>
      </c>
      <c r="CM102" s="100">
        <v>0</v>
      </c>
      <c r="CN102" s="100">
        <v>4.6137798454943217</v>
      </c>
      <c r="CO102" s="100">
        <v>8947.0418763825874</v>
      </c>
      <c r="CP102" s="100">
        <v>2.9385082632763102</v>
      </c>
      <c r="CQ102" s="100">
        <v>5698.3552241454199</v>
      </c>
      <c r="CR102" s="100">
        <v>5.9521987191710704</v>
      </c>
      <c r="CS102" s="100">
        <v>11542.503756216538</v>
      </c>
      <c r="CT102" s="100">
        <v>0.62591232641171657</v>
      </c>
      <c r="CU102" s="100">
        <v>1213.7691833776007</v>
      </c>
    </row>
    <row r="103" spans="2:99">
      <c r="C103" s="99" t="s">
        <v>269</v>
      </c>
      <c r="D103" s="100">
        <v>28</v>
      </c>
      <c r="E103" s="100">
        <v>56784</v>
      </c>
      <c r="F103" s="100">
        <v>23</v>
      </c>
      <c r="G103" s="100">
        <v>46644</v>
      </c>
      <c r="H103" s="100">
        <v>24</v>
      </c>
      <c r="I103" s="100">
        <v>48672</v>
      </c>
      <c r="J103" s="100">
        <v>8.4761321364501576</v>
      </c>
      <c r="K103" s="100">
        <v>17189.595972720919</v>
      </c>
      <c r="L103" s="100">
        <v>1.9158048000000005</v>
      </c>
      <c r="M103" s="100">
        <v>3885.2521344000011</v>
      </c>
      <c r="N103" s="100">
        <v>4.2338251603905181</v>
      </c>
      <c r="O103" s="100">
        <v>8586.1974252719701</v>
      </c>
      <c r="P103" s="100">
        <v>2.6776228211009174</v>
      </c>
      <c r="Q103" s="100">
        <v>5430.2190811926603</v>
      </c>
      <c r="R103" s="100">
        <v>5.8362347694609475</v>
      </c>
      <c r="S103" s="100">
        <v>11835.884112466802</v>
      </c>
      <c r="T103" s="100">
        <v>3.1275010303959689</v>
      </c>
      <c r="U103" s="100">
        <v>6342.5720896430248</v>
      </c>
      <c r="V103" s="100">
        <v>3.8829611500711678</v>
      </c>
      <c r="W103" s="100">
        <v>7874.6452123443287</v>
      </c>
      <c r="X103" s="100">
        <v>1.9871617461348727</v>
      </c>
      <c r="Y103" s="100">
        <v>4029.9640211615219</v>
      </c>
      <c r="Z103" s="100">
        <v>5.2711044534231464</v>
      </c>
      <c r="AA103" s="100">
        <v>10689.799831542141</v>
      </c>
      <c r="AB103" s="100">
        <v>1.9484566821297404</v>
      </c>
      <c r="AC103" s="100">
        <v>3951.4701513591135</v>
      </c>
      <c r="AD103" s="100">
        <v>5.3392864686597967</v>
      </c>
      <c r="AE103" s="100">
        <v>10828.072958442068</v>
      </c>
      <c r="AF103" s="100">
        <v>1.9308407871362943</v>
      </c>
      <c r="AG103" s="100">
        <v>3915.7451163124047</v>
      </c>
      <c r="AH103" s="100">
        <v>3.6507448459982843</v>
      </c>
      <c r="AI103" s="100">
        <v>7403.7105476845209</v>
      </c>
      <c r="AJ103" s="100">
        <v>4.1047557041888716</v>
      </c>
      <c r="AK103" s="100">
        <v>8324.4445680950321</v>
      </c>
      <c r="AL103" s="100">
        <v>4.4455074560592047</v>
      </c>
      <c r="AM103" s="100">
        <v>9015.4891208880672</v>
      </c>
      <c r="AN103" s="100">
        <v>4.3865969899871562</v>
      </c>
      <c r="AO103" s="100">
        <v>8896.0186956939524</v>
      </c>
      <c r="AP103" s="100">
        <v>1.6421052631578947</v>
      </c>
      <c r="AQ103" s="100">
        <v>3330.1894736842105</v>
      </c>
      <c r="AR103" s="100">
        <v>1.4465552848968601</v>
      </c>
      <c r="AS103" s="100">
        <v>2933.6141177708323</v>
      </c>
      <c r="AT103" s="100">
        <v>4.4158776176470598</v>
      </c>
      <c r="AU103" s="100">
        <v>8955.3998085882376</v>
      </c>
      <c r="AV103" s="100">
        <v>1.1927919136387324</v>
      </c>
      <c r="AW103" s="100">
        <v>2418.9820008593492</v>
      </c>
      <c r="AX103" s="100">
        <v>6.7462049258969783</v>
      </c>
      <c r="AY103" s="100">
        <v>13681.303589719071</v>
      </c>
      <c r="AZ103" s="100">
        <v>7.4467805548706272</v>
      </c>
      <c r="BA103" s="100">
        <v>15102.070965277631</v>
      </c>
      <c r="BB103" s="100">
        <v>3.6598945824544207</v>
      </c>
      <c r="BC103" s="100">
        <v>7422.2662132175656</v>
      </c>
      <c r="BD103" s="100">
        <v>2.6193684993709665</v>
      </c>
      <c r="BE103" s="100">
        <v>5312.0793167243201</v>
      </c>
      <c r="BF103" s="100">
        <v>3.3030548606651147</v>
      </c>
      <c r="BG103" s="100">
        <v>6698.5952574288522</v>
      </c>
      <c r="BH103" s="100">
        <v>4.3547652238548125</v>
      </c>
      <c r="BI103" s="100">
        <v>8831.4638739775601</v>
      </c>
      <c r="BJ103" s="100">
        <v>1.8590570274881519</v>
      </c>
      <c r="BK103" s="100">
        <v>3770.1676517459723</v>
      </c>
      <c r="BL103" s="100">
        <v>1.3568457960884563</v>
      </c>
      <c r="BM103" s="100">
        <v>2751.6832744673893</v>
      </c>
      <c r="BN103" s="100">
        <v>5.7126569717332556</v>
      </c>
      <c r="BO103" s="100">
        <v>11585.268338675043</v>
      </c>
      <c r="BP103" s="100">
        <v>3.6959171669273978</v>
      </c>
      <c r="BQ103" s="100">
        <v>7495.3200145287628</v>
      </c>
      <c r="BR103" s="100">
        <v>3.4869779607382152</v>
      </c>
      <c r="BS103" s="100">
        <v>7071.5913043771006</v>
      </c>
      <c r="BT103" s="100">
        <v>4.545669995846418</v>
      </c>
      <c r="BU103" s="100">
        <v>9218.6187515765359</v>
      </c>
      <c r="BV103" s="100">
        <v>1.3421165480248574</v>
      </c>
      <c r="BW103" s="100">
        <v>2721.8123593944106</v>
      </c>
      <c r="BX103" s="100">
        <v>4.1529612450592888</v>
      </c>
      <c r="BY103" s="100">
        <v>8422.2054049802373</v>
      </c>
      <c r="BZ103" s="100">
        <v>5.9429432724745261</v>
      </c>
      <c r="CA103" s="100">
        <v>12052.288956578339</v>
      </c>
      <c r="CB103" s="100">
        <v>2.6109116110222708</v>
      </c>
      <c r="CC103" s="100">
        <v>5294.9287471531652</v>
      </c>
      <c r="CD103" s="100">
        <v>3.3013517823646881</v>
      </c>
      <c r="CE103" s="100">
        <v>6695.1414146355874</v>
      </c>
      <c r="CF103" s="100">
        <v>4.969099569036822</v>
      </c>
      <c r="CG103" s="100">
        <v>10077.333926006675</v>
      </c>
      <c r="CH103" s="100">
        <v>1.0625186082132916</v>
      </c>
      <c r="CI103" s="100">
        <v>2154.7877374565555</v>
      </c>
      <c r="CJ103" s="100">
        <v>4.669222273366878</v>
      </c>
      <c r="CK103" s="100">
        <v>9469.1827703880281</v>
      </c>
      <c r="CL103" s="100">
        <v>0</v>
      </c>
      <c r="CM103" s="100">
        <v>0</v>
      </c>
      <c r="CN103" s="100">
        <v>4.8334836476607173</v>
      </c>
      <c r="CO103" s="100">
        <v>9802.3048374559348</v>
      </c>
      <c r="CP103" s="100">
        <v>2.9385082632763102</v>
      </c>
      <c r="CQ103" s="100">
        <v>5959.2947579243573</v>
      </c>
      <c r="CR103" s="100">
        <v>6.2227532064061188</v>
      </c>
      <c r="CS103" s="100">
        <v>12619.743502591609</v>
      </c>
      <c r="CT103" s="100">
        <v>0.59746176612027491</v>
      </c>
      <c r="CU103" s="100">
        <v>1211.6524616919176</v>
      </c>
    </row>
    <row r="104" spans="2:99">
      <c r="C104" s="99" t="s">
        <v>270</v>
      </c>
      <c r="D104" s="100">
        <v>24</v>
      </c>
      <c r="E104" s="100">
        <v>49737.600000000006</v>
      </c>
      <c r="F104" s="100">
        <v>25</v>
      </c>
      <c r="G104" s="100">
        <v>51810</v>
      </c>
      <c r="H104" s="100">
        <v>25</v>
      </c>
      <c r="I104" s="100">
        <v>51810</v>
      </c>
      <c r="J104" s="100">
        <v>7.9110566606868131</v>
      </c>
      <c r="K104" s="100">
        <v>16394.873823607351</v>
      </c>
      <c r="L104" s="100">
        <v>1.9158048000000005</v>
      </c>
      <c r="M104" s="100">
        <v>3970.3138675200012</v>
      </c>
      <c r="N104" s="100">
        <v>4.8851828773736745</v>
      </c>
      <c r="O104" s="100">
        <v>10124.052995069203</v>
      </c>
      <c r="P104" s="100">
        <v>2.7847277339449543</v>
      </c>
      <c r="Q104" s="100">
        <v>5771.0697558275233</v>
      </c>
      <c r="R104" s="100">
        <v>5.8362347694609475</v>
      </c>
      <c r="S104" s="100">
        <v>12095.012936230869</v>
      </c>
      <c r="T104" s="100">
        <v>3.1275010303959689</v>
      </c>
      <c r="U104" s="100">
        <v>6481.4331353926063</v>
      </c>
      <c r="V104" s="100">
        <v>4.3397801089030699</v>
      </c>
      <c r="W104" s="100">
        <v>8993.7602976907219</v>
      </c>
      <c r="X104" s="100">
        <v>1.9107324482066081</v>
      </c>
      <c r="Y104" s="100">
        <v>3959.8019256633747</v>
      </c>
      <c r="Z104" s="100">
        <v>4.919697489861603</v>
      </c>
      <c r="AA104" s="100">
        <v>10195.581077989187</v>
      </c>
      <c r="AB104" s="100">
        <v>1.9484566821297404</v>
      </c>
      <c r="AC104" s="100">
        <v>4037.9816280456744</v>
      </c>
      <c r="AD104" s="100">
        <v>5.3392864686597967</v>
      </c>
      <c r="AE104" s="100">
        <v>11065.137277650563</v>
      </c>
      <c r="AF104" s="100">
        <v>2.0381097197549773</v>
      </c>
      <c r="AG104" s="100">
        <v>4223.7785832202153</v>
      </c>
      <c r="AH104" s="100">
        <v>3.2664559148405701</v>
      </c>
      <c r="AI104" s="100">
        <v>6769.4032379155979</v>
      </c>
      <c r="AJ104" s="100">
        <v>4.1047557041888716</v>
      </c>
      <c r="AK104" s="100">
        <v>8506.6957213610185</v>
      </c>
      <c r="AL104" s="100">
        <v>4.1491402923219249</v>
      </c>
      <c r="AM104" s="100">
        <v>8598.6783418079576</v>
      </c>
      <c r="AN104" s="100">
        <v>4.6790367893196327</v>
      </c>
      <c r="AO104" s="100">
        <v>9696.8358421860066</v>
      </c>
      <c r="AP104" s="100">
        <v>1.7684210526315789</v>
      </c>
      <c r="AQ104" s="100">
        <v>3664.8757894736841</v>
      </c>
      <c r="AR104" s="100">
        <v>1.6749587509332065</v>
      </c>
      <c r="AS104" s="100">
        <v>3471.1845154339771</v>
      </c>
      <c r="AT104" s="100">
        <v>4.7102694588235297</v>
      </c>
      <c r="AU104" s="100">
        <v>9761.5624264658836</v>
      </c>
      <c r="AV104" s="100">
        <v>1.079192683768377</v>
      </c>
      <c r="AW104" s="100">
        <v>2236.5189178415844</v>
      </c>
      <c r="AX104" s="100">
        <v>6.7462049258969783</v>
      </c>
      <c r="AY104" s="100">
        <v>13980.835088428899</v>
      </c>
      <c r="AZ104" s="100">
        <v>7.1082905296492349</v>
      </c>
      <c r="BA104" s="100">
        <v>14731.221293645074</v>
      </c>
      <c r="BB104" s="100">
        <v>3.8428893115771419</v>
      </c>
      <c r="BC104" s="100">
        <v>7964.0038093124695</v>
      </c>
      <c r="BD104" s="100">
        <v>2.9467895617923374</v>
      </c>
      <c r="BE104" s="100">
        <v>6106.9266878584403</v>
      </c>
      <c r="BF104" s="100">
        <v>3.9984348313314544</v>
      </c>
      <c r="BG104" s="100">
        <v>8286.3563444513056</v>
      </c>
      <c r="BH104" s="100">
        <v>3.7015504402765909</v>
      </c>
      <c r="BI104" s="100">
        <v>7671.0931324292069</v>
      </c>
      <c r="BJ104" s="100">
        <v>1.9918468151658768</v>
      </c>
      <c r="BK104" s="100">
        <v>4127.9033397497633</v>
      </c>
      <c r="BL104" s="100">
        <v>1.4416486583439849</v>
      </c>
      <c r="BM104" s="100">
        <v>2987.6726795520744</v>
      </c>
      <c r="BN104" s="100">
        <v>6.0696980324665848</v>
      </c>
      <c r="BO104" s="100">
        <v>12578.842202483751</v>
      </c>
      <c r="BP104" s="100">
        <v>3.9423116447225577</v>
      </c>
      <c r="BQ104" s="100">
        <v>8170.0466525230286</v>
      </c>
      <c r="BR104" s="100">
        <v>3.0995359651006358</v>
      </c>
      <c r="BS104" s="100">
        <v>6423.478334074558</v>
      </c>
      <c r="BT104" s="100">
        <v>4.0211696117102935</v>
      </c>
      <c r="BU104" s="100">
        <v>8333.4719033084129</v>
      </c>
      <c r="BV104" s="100">
        <v>1.2837636546324724</v>
      </c>
      <c r="BW104" s="100">
        <v>2660.4717978603362</v>
      </c>
      <c r="BX104" s="100">
        <v>3.8760971620553364</v>
      </c>
      <c r="BY104" s="100">
        <v>8032.8237586434798</v>
      </c>
      <c r="BZ104" s="100">
        <v>5.6599459737852635</v>
      </c>
      <c r="CA104" s="100">
        <v>11729.672036072581</v>
      </c>
      <c r="CB104" s="100">
        <v>2.7849723850904224</v>
      </c>
      <c r="CC104" s="100">
        <v>5771.5767708613921</v>
      </c>
      <c r="CD104" s="100">
        <v>3.4664193714829228</v>
      </c>
      <c r="CE104" s="100">
        <v>7183.8075054612091</v>
      </c>
      <c r="CF104" s="100">
        <v>5.1761453844133563</v>
      </c>
      <c r="CG104" s="100">
        <v>10727.043694658239</v>
      </c>
      <c r="CH104" s="100">
        <v>1.0216525078973957</v>
      </c>
      <c r="CI104" s="100">
        <v>2117.2726573665627</v>
      </c>
      <c r="CJ104" s="100">
        <v>5.00273815003594</v>
      </c>
      <c r="CK104" s="100">
        <v>10367.674542134482</v>
      </c>
      <c r="CL104" s="100">
        <v>0</v>
      </c>
      <c r="CM104" s="100">
        <v>0</v>
      </c>
      <c r="CN104" s="100">
        <v>4.8334836476607173</v>
      </c>
      <c r="CO104" s="100">
        <v>10016.91151141207</v>
      </c>
      <c r="CP104" s="100">
        <v>2.4487568860635922</v>
      </c>
      <c r="CQ104" s="100">
        <v>5074.8037706781888</v>
      </c>
      <c r="CR104" s="100">
        <v>5.4110897447009725</v>
      </c>
      <c r="CS104" s="100">
        <v>11213.942386918296</v>
      </c>
      <c r="CT104" s="100">
        <v>0.54056064553739158</v>
      </c>
      <c r="CU104" s="100">
        <v>1120.2578818116904</v>
      </c>
    </row>
    <row r="105" spans="2:99">
      <c r="C105" s="99" t="s">
        <v>271</v>
      </c>
      <c r="D105" s="100">
        <v>27</v>
      </c>
      <c r="E105" s="100">
        <v>53946</v>
      </c>
      <c r="F105" s="100">
        <v>23</v>
      </c>
      <c r="G105" s="100">
        <v>45954</v>
      </c>
      <c r="H105" s="100">
        <v>21</v>
      </c>
      <c r="I105" s="100">
        <v>41958</v>
      </c>
      <c r="J105" s="100">
        <v>7.9110566606868131</v>
      </c>
      <c r="K105" s="100">
        <v>15806.291208052253</v>
      </c>
      <c r="L105" s="100">
        <v>1.7960670000000005</v>
      </c>
      <c r="M105" s="100">
        <v>3588.5418660000009</v>
      </c>
      <c r="N105" s="100">
        <v>4.2338251603905181</v>
      </c>
      <c r="O105" s="100">
        <v>8459.1826704602554</v>
      </c>
      <c r="P105" s="100">
        <v>2.570517908256881</v>
      </c>
      <c r="Q105" s="100">
        <v>5135.8947806972483</v>
      </c>
      <c r="R105" s="100">
        <v>5.8362347694609475</v>
      </c>
      <c r="S105" s="100">
        <v>11660.797069382974</v>
      </c>
      <c r="T105" s="100">
        <v>3.5539784436317832</v>
      </c>
      <c r="U105" s="100">
        <v>7100.8489303763026</v>
      </c>
      <c r="V105" s="100">
        <v>3.8829611500711678</v>
      </c>
      <c r="W105" s="100">
        <v>7758.1563778421933</v>
      </c>
      <c r="X105" s="100">
        <v>2.2164496399196656</v>
      </c>
      <c r="Y105" s="100">
        <v>4428.4663805594919</v>
      </c>
      <c r="Z105" s="100">
        <v>4.919697489861603</v>
      </c>
      <c r="AA105" s="100">
        <v>9829.5555847434825</v>
      </c>
      <c r="AB105" s="100">
        <v>1.9484566821297404</v>
      </c>
      <c r="AC105" s="100">
        <v>3893.0164508952212</v>
      </c>
      <c r="AD105" s="100">
        <v>5.3392864686597967</v>
      </c>
      <c r="AE105" s="100">
        <v>10667.894364382273</v>
      </c>
      <c r="AF105" s="100">
        <v>2.0381097197549773</v>
      </c>
      <c r="AG105" s="100">
        <v>4072.1432200704448</v>
      </c>
      <c r="AH105" s="100">
        <v>3.4586003804194276</v>
      </c>
      <c r="AI105" s="100">
        <v>6910.2835600780163</v>
      </c>
      <c r="AJ105" s="100">
        <v>3.545016289981298</v>
      </c>
      <c r="AK105" s="100">
        <v>7082.9425473826332</v>
      </c>
      <c r="AL105" s="100">
        <v>3.8527731285846443</v>
      </c>
      <c r="AM105" s="100">
        <v>7697.840710912119</v>
      </c>
      <c r="AN105" s="100">
        <v>5.2639163879845876</v>
      </c>
      <c r="AO105" s="100">
        <v>10517.304943193207</v>
      </c>
      <c r="AP105" s="100">
        <v>1.6421052631578947</v>
      </c>
      <c r="AQ105" s="100">
        <v>3280.9263157894738</v>
      </c>
      <c r="AR105" s="100">
        <v>1.4465552848968601</v>
      </c>
      <c r="AS105" s="100">
        <v>2890.2174592239267</v>
      </c>
      <c r="AT105" s="100">
        <v>4.4158776176470598</v>
      </c>
      <c r="AU105" s="100">
        <v>8822.9234800588256</v>
      </c>
      <c r="AV105" s="100">
        <v>1.079192683768377</v>
      </c>
      <c r="AW105" s="100">
        <v>2156.2269821692171</v>
      </c>
      <c r="AX105" s="100">
        <v>6.7462049258969783</v>
      </c>
      <c r="AY105" s="100">
        <v>13478.917441942163</v>
      </c>
      <c r="AZ105" s="100">
        <v>7.4467805548706272</v>
      </c>
      <c r="BA105" s="100">
        <v>14878.667548631513</v>
      </c>
      <c r="BB105" s="100">
        <v>4.0258840406998626</v>
      </c>
      <c r="BC105" s="100">
        <v>8043.7163133183258</v>
      </c>
      <c r="BD105" s="100">
        <v>2.9467895617923374</v>
      </c>
      <c r="BE105" s="100">
        <v>5887.6855444610901</v>
      </c>
      <c r="BF105" s="100">
        <v>3.476899853331699</v>
      </c>
      <c r="BG105" s="100">
        <v>6946.8459069567343</v>
      </c>
      <c r="BH105" s="100">
        <v>3.9192887014693309</v>
      </c>
      <c r="BI105" s="100">
        <v>7830.7388255357237</v>
      </c>
      <c r="BJ105" s="100">
        <v>2.2574263905213274</v>
      </c>
      <c r="BK105" s="100">
        <v>4510.3379282616124</v>
      </c>
      <c r="BL105" s="100">
        <v>1.3568457960884563</v>
      </c>
      <c r="BM105" s="100">
        <v>2710.9779005847358</v>
      </c>
      <c r="BN105" s="100">
        <v>6.0696980324665848</v>
      </c>
      <c r="BO105" s="100">
        <v>12127.256668868236</v>
      </c>
      <c r="BP105" s="100">
        <v>3.9423116447225577</v>
      </c>
      <c r="BQ105" s="100">
        <v>7876.7386661556702</v>
      </c>
      <c r="BR105" s="100">
        <v>3.0995359651006358</v>
      </c>
      <c r="BS105" s="100">
        <v>6192.8728582710701</v>
      </c>
      <c r="BT105" s="100">
        <v>4.720503457225127</v>
      </c>
      <c r="BU105" s="100">
        <v>9431.5659075358035</v>
      </c>
      <c r="BV105" s="100">
        <v>1.2837636546324724</v>
      </c>
      <c r="BW105" s="100">
        <v>2564.9597819556798</v>
      </c>
      <c r="BX105" s="100">
        <v>3.73766512055336</v>
      </c>
      <c r="BY105" s="100">
        <v>7467.8549108656134</v>
      </c>
      <c r="BZ105" s="100">
        <v>6.2259405711637896</v>
      </c>
      <c r="CA105" s="100">
        <v>12439.429261185252</v>
      </c>
      <c r="CB105" s="100">
        <v>2.6109116110222708</v>
      </c>
      <c r="CC105" s="100">
        <v>5216.6013988224968</v>
      </c>
      <c r="CD105" s="100">
        <v>3.7965545497193913</v>
      </c>
      <c r="CE105" s="100">
        <v>7585.5159903393442</v>
      </c>
      <c r="CF105" s="100">
        <v>5.1761453844133563</v>
      </c>
      <c r="CG105" s="100">
        <v>10341.938478057886</v>
      </c>
      <c r="CH105" s="100">
        <v>1.0216525078973957</v>
      </c>
      <c r="CI105" s="100">
        <v>2041.2617107789965</v>
      </c>
      <c r="CJ105" s="100">
        <v>4.3357063966978151</v>
      </c>
      <c r="CK105" s="100">
        <v>8662.7413806022341</v>
      </c>
      <c r="CL105" s="100">
        <v>0</v>
      </c>
      <c r="CM105" s="100">
        <v>0</v>
      </c>
      <c r="CN105" s="100">
        <v>4.1743722411615289</v>
      </c>
      <c r="CO105" s="100">
        <v>8340.395737840734</v>
      </c>
      <c r="CP105" s="100">
        <v>2.9385082632763102</v>
      </c>
      <c r="CQ105" s="100">
        <v>5871.1395100260679</v>
      </c>
      <c r="CR105" s="100">
        <v>5.9521987191710704</v>
      </c>
      <c r="CS105" s="100">
        <v>11892.493040903799</v>
      </c>
      <c r="CT105" s="100">
        <v>0.59746176612027491</v>
      </c>
      <c r="CU105" s="100">
        <v>1193.7286087083094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185.92682103467061</v>
      </c>
      <c r="E109" s="100">
        <f>SUM(L$6:L$19)+SUM(N$6:N$19)+SUM(P$6:P$19)+SUM(R$6:R$19)</f>
        <v>841</v>
      </c>
      <c r="F109" s="100">
        <f>SUM(T$6:T$19)+SUM(V$6:V$19)+SUM(X$6:X$19)+SUM(Z$6:Z$19)</f>
        <v>620.43228669015366</v>
      </c>
      <c r="G109" s="100">
        <f>SUM(AB$6:AB$19)+SUM(AD$6:AD$19)+SUM(AF$6:AF$19)+SUM(AH$6:AH$19)</f>
        <v>809.5039353178131</v>
      </c>
      <c r="H109" s="100">
        <f>SUM(AJ$6:AJ$19)+SUM(AL$6:AL$19)+SUM(AN$6:AN$19)+SUM(AP$6:AP$19)</f>
        <v>514.77781244403707</v>
      </c>
      <c r="I109" s="100">
        <f>SUM(AR$6:AR$19)+SUM(AT$6:AT$19)+SUM(AV$6:AV$19)+SUM(AX$6:AX$19)</f>
        <v>797.45876809155106</v>
      </c>
      <c r="J109" s="100">
        <f>SUM(AZ$6:AZ$19)+SUM(BB$6:BB$19)+SUM(BD$6:BD$19)+SUM(BF$6:BF$19)</f>
        <v>898.21313709174933</v>
      </c>
      <c r="K109" s="100">
        <f>SUM(BH$6:BH$19)+SUM(BJ$6:BJ$19)+SUM(BL$6:BL$19)+SUM(BN$6:BN$19)</f>
        <v>585.30734022289505</v>
      </c>
      <c r="L109" s="100">
        <f>SUM(BP$6:BP$19)+SUM(BR$6:BR$19)+SUM(BT$6:BT$19)+SUM(BV$6:BV$19)</f>
        <v>617.91698090751038</v>
      </c>
      <c r="M109" s="100">
        <f>SUM(BX$6:BX$19)+SUM(BZ$6:BZ$19)+SUM(CB$6:CB$19)+SUM(CD$6:CD$19)</f>
        <v>797.12535431251172</v>
      </c>
      <c r="N109" s="100">
        <f>SUM(CF$6:CF$19)+SUM(CH$6:CH$19)+SUM(CJ$6:CJ$19)+SUM(CL$6:CL$19)</f>
        <v>728.02167891647139</v>
      </c>
      <c r="O109" s="100">
        <f>SUM(CN$6:CN$19)+SUM(CP$6:CP$19)+SUM(CR$6:CR$19)+SUM(CT$6:CT$19)</f>
        <v>806.4049812650992</v>
      </c>
    </row>
    <row r="110" spans="2:99">
      <c r="C110" s="99" t="s">
        <v>127</v>
      </c>
      <c r="D110" s="100">
        <f>SUM(D$20:D$36)+SUM(F$20:F$36)+SUM(H$20:H$36)+SUM(J$20:J$36)</f>
        <v>862.74287793509393</v>
      </c>
      <c r="E110" s="100">
        <f>SUM(L$20:L$36)+SUM(N$20:N$36)+SUM(P$20:P$36)+SUM(R$20:R$36)</f>
        <v>2942</v>
      </c>
      <c r="F110" s="100">
        <f>SUM(T$20:T$36)+SUM(V$20:V$36)+SUM(X$20:X$36)+SUM(Z$20:Z$36)</f>
        <v>1911.4854804984047</v>
      </c>
      <c r="G110" s="100">
        <f>SUM(AB$20:AB$36)+SUM(AD$20:AD$36)+SUM(AF$20:AF$36)+SUM(AH$20:AH$36)</f>
        <v>2097.7426721136089</v>
      </c>
      <c r="H110" s="100">
        <f>SUM(AJ$20:AJ$36)+SUM(AL$20:AL$36)+SUM(AN$20:AN$36)+SUM(AP$20:AP$36)</f>
        <v>1859.3618147672323</v>
      </c>
      <c r="I110" s="100">
        <f>SUM(AR$20:AR$36)+SUM(AT$20:AT$36)+SUM(AV$20:AV$36)+SUM(AX$20:AX$36)</f>
        <v>2082.8005350219023</v>
      </c>
      <c r="J110" s="100">
        <f>SUM(AZ$20:AZ$36)+SUM(BB$20:BB$36)+SUM(BD$20:BD$36)+SUM(BF$20:BF$36)</f>
        <v>2774.4322638109275</v>
      </c>
      <c r="K110" s="100">
        <f>SUM(BH$20:BH$36)+SUM(BJ$20:BJ$36)+SUM(BL$20:BL$36)+SUM(BN$20:BN$36)</f>
        <v>2199.4002851792984</v>
      </c>
      <c r="L110" s="100">
        <f>SUM(BP$20:BP$36)+SUM(BR$20:BR$36)+SUM(BT$20:BT$36)+SUM(BV$20:BV$36)</f>
        <v>2045.748176254534</v>
      </c>
      <c r="M110" s="100">
        <f>SUM(BX$20:BX$36)+SUM(BZ$20:BZ$36)+SUM(CB$20:CB$36)+SUM(CD$20:CD$36)</f>
        <v>2365.2285414159032</v>
      </c>
      <c r="N110" s="100">
        <f>SUM(CF$20:CF$36)+SUM(CH$20:CH$36)+SUM(CJ$20:CJ$36)+SUM(CL$20:CL$36)</f>
        <v>2259.379976495447</v>
      </c>
      <c r="O110" s="100">
        <f>SUM(CN$20:CN$36)+SUM(CP$20:CP$36)+SUM(CR$20:CR$36)+SUM(CT$20:CT$36)</f>
        <v>2201.8398882267452</v>
      </c>
    </row>
    <row r="111" spans="2:99">
      <c r="C111" s="99" t="s">
        <v>128</v>
      </c>
      <c r="D111" s="100">
        <f>SUM(D$37:D$48)+SUM(F$37:F$48)+SUM(H$37:H$48)+SUM(J$37:J$48)</f>
        <v>379.85946906850677</v>
      </c>
      <c r="E111" s="100">
        <f>SUM(L$37:L$48)+SUM(N$37:N$48)+SUM(P$37:P$48)+SUM(R$37:R$48)</f>
        <v>1341</v>
      </c>
      <c r="F111" s="100">
        <f>SUM(T$37:T$48)+SUM(V$37:V$48)+SUM(X$37:X$48)+SUM(Z$37:Z$48)</f>
        <v>1086.683851807983</v>
      </c>
      <c r="G111" s="100">
        <f>SUM(AB$37:AB$48)+SUM(AD$37:AD$48)+SUM(AF$37:AF$48)+SUM(AH$37:AH$48)</f>
        <v>1078.4516516627302</v>
      </c>
      <c r="H111" s="100">
        <f>SUM(AJ$37:AJ$48)+SUM(AL$37:AL$48)+SUM(AN$37:AN$48)+SUM(AP$37:AP$48)</f>
        <v>1114.8258337534039</v>
      </c>
      <c r="I111" s="100">
        <f>SUM(AR$37:AR$48)+SUM(AT$37:AT$48)+SUM(AV$37:AV$48)+SUM(AX$37:AX$48)</f>
        <v>1362.1717051905341</v>
      </c>
      <c r="J111" s="100">
        <f>SUM(AZ$37:AZ$48)+SUM(BB$37:BB$48)+SUM(BD$37:BD$48)+SUM(BF$37:BF$48)</f>
        <v>1489.6705836485805</v>
      </c>
      <c r="K111" s="100">
        <f>SUM(BH$37:BH$48)+SUM(BJ$37:BJ$48)+SUM(BL$37:BL$48)+SUM(BN$37:BN$48)</f>
        <v>890.18746607722278</v>
      </c>
      <c r="L111" s="100">
        <f>SUM(BP$37:BP$48)+SUM(BR$37:BR$48)+SUM(BT$37:BT$48)+SUM(BV$37:BV$48)</f>
        <v>1136.1626968833953</v>
      </c>
      <c r="M111" s="100">
        <f>SUM(BX$37:BX$48)+SUM(BZ$37:BZ$48)+SUM(CB$37:CB$48)+SUM(CD$37:CD$48)</f>
        <v>1602.3679867162905</v>
      </c>
      <c r="N111" s="100">
        <f>SUM(CF$37:CF$48)+SUM(CH$37:CH$48)+SUM(CJ$37:CJ$48)+SUM(CL$37:CL$48)</f>
        <v>1065.3632999060594</v>
      </c>
      <c r="O111" s="100">
        <f>SUM(CN$37:CN$48)+SUM(CP$37:CP$48)+SUM(CR$37:CR$48)+SUM(CT$37:CT$48)</f>
        <v>978.44174057825046</v>
      </c>
    </row>
    <row r="112" spans="2:99">
      <c r="C112" s="99" t="s">
        <v>129</v>
      </c>
      <c r="D112" s="100">
        <f>SUM(D$49:D$70)+SUM(F$49:F$70)+SUM(H$49:H$70)+SUM(J$49:J$70)</f>
        <v>943.49080244782272</v>
      </c>
      <c r="E112" s="100">
        <f>SUM(L$49:L$70)+SUM(N$49:N$70)+SUM(P$49:P$70)+SUM(R$49:R$70)</f>
        <v>2335.7934626254614</v>
      </c>
      <c r="F112" s="100">
        <f>SUM(T$49:T$70)+SUM(V$49:V$70)+SUM(X$49:X$70)+SUM(Z$49:Z$70)</f>
        <v>1504.5731818936331</v>
      </c>
      <c r="G112" s="100">
        <f>SUM(AB$49:AB$70)+SUM(AD$49:AD$70)+SUM(AF$49:AF$70)+SUM(AH$49:AH$70)</f>
        <v>1689.337052412043</v>
      </c>
      <c r="H112" s="100">
        <f>SUM(AJ$49:AJ$70)+SUM(AL$49:AL$70)+SUM(AN$49:AN$70)+SUM(AP$49:AP$70)</f>
        <v>1183.7026417087436</v>
      </c>
      <c r="I112" s="100">
        <f>SUM(AR$49:AR$70)+SUM(AT$49:AT$70)+SUM(AV$49:AV$70)+SUM(AX$49:AX$70)</f>
        <v>1446.8805650505635</v>
      </c>
      <c r="J112" s="100">
        <f>SUM(AZ$49:AZ$70)+SUM(BB$49:BB$70)+SUM(BD$49:BD$70)+SUM(BF$49:BF$70)</f>
        <v>1666.2656614219434</v>
      </c>
      <c r="K112" s="100">
        <f>SUM(BH$49:BH$70)+SUM(BJ$49:BJ$70)+SUM(BL$49:BL$70)+SUM(BN$49:BN$70)</f>
        <v>1245.3118556476368</v>
      </c>
      <c r="L112" s="100">
        <f>SUM(BP$49:BP$70)+SUM(BR$49:BR$70)+SUM(BT$49:BT$70)+SUM(BV$49:BV$70)</f>
        <v>1358.161788421161</v>
      </c>
      <c r="M112" s="100">
        <f>SUM(BX$49:BX$70)+SUM(BZ$49:BZ$70)+SUM(CB$49:CB$70)+SUM(CD$49:CD$70)</f>
        <v>1652.8318141439322</v>
      </c>
      <c r="N112" s="100">
        <f>SUM(CF$49:CF$70)+SUM(CH$49:CH$70)+SUM(CJ$49:CJ$70)+SUM(CL$49:CL$70)</f>
        <v>1123.8264404084539</v>
      </c>
      <c r="O112" s="100">
        <f>SUM(CN$49:CN$70)+SUM(CP$49:CP$70)+SUM(CR$49:CR$70)+SUM(CT$49:CT$70)</f>
        <v>1138.1320700848205</v>
      </c>
    </row>
    <row r="113" spans="2:15">
      <c r="C113" s="99" t="s">
        <v>130</v>
      </c>
      <c r="D113" s="100">
        <f>SUM(D$71:D$86)+SUM(F$71:F$86)+SUM(H$71:H$86)+SUM(J$71:J$86)</f>
        <v>2108.3316998206042</v>
      </c>
      <c r="E113" s="100">
        <f>SUM(L$71:L$86)+SUM(N$71:N$86)+SUM(P$71:P$86)+SUM(R$71:R$86)</f>
        <v>468.96806200123365</v>
      </c>
      <c r="F113" s="100">
        <f>SUM(T$71:T$86)+SUM(V$71:V$86)+SUM(X$71:X$86)+SUM(Z$71:Z$86)</f>
        <v>426.44994796673461</v>
      </c>
      <c r="G113" s="100">
        <f>SUM(AB$71:AB$86)+SUM(AD$71:AD$86)+SUM(AF$71:AF$86)+SUM(AH$71:AH$86)</f>
        <v>438.41648262823185</v>
      </c>
      <c r="H113" s="100">
        <f>SUM(AJ$71:AJ$86)+SUM(AL$71:AL$86)+SUM(AN$71:AN$86)+SUM(AP$71:AP$86)</f>
        <v>421.96930893094884</v>
      </c>
      <c r="I113" s="100">
        <f>SUM(AR$71:AR$86)+SUM(AT$71:AT$86)+SUM(AV$71:AV$86)+SUM(AX$71:AX$86)</f>
        <v>388.86308981712926</v>
      </c>
      <c r="J113" s="100">
        <f>SUM(AZ$71:AZ$86)+SUM(BB$71:BB$86)+SUM(BD$71:BD$86)+SUM(BF$71:BF$86)</f>
        <v>566.94058204439273</v>
      </c>
      <c r="K113" s="100">
        <f>SUM(BH$71:BH$86)+SUM(BJ$71:BJ$86)+SUM(BL$71:BL$86)+SUM(BN$71:BN$86)</f>
        <v>527.52019897487583</v>
      </c>
      <c r="L113" s="100">
        <f>SUM(BP$71:BP$86)+SUM(BR$71:BR$86)+SUM(BT$71:BT$86)+SUM(BV$71:BV$86)</f>
        <v>346.48614160340037</v>
      </c>
      <c r="M113" s="100">
        <f>SUM(BX$71:BX$86)+SUM(BZ$71:BZ$86)+SUM(CB$71:CB$86)+SUM(CD$71:CD$86)</f>
        <v>448.77149395089322</v>
      </c>
      <c r="N113" s="100">
        <f>SUM(CF$71:CF$86)+SUM(CH$71:CH$86)+SUM(CJ$71:CJ$86)+SUM(CL$71:CL$86)</f>
        <v>328.41418961604745</v>
      </c>
      <c r="O113" s="100">
        <f>SUM(CN$71:CN$86)+SUM(CP$71:CP$86)+SUM(CR$71:CR$86)+SUM(CT$71:CT$86)</f>
        <v>456.79018284066279</v>
      </c>
    </row>
    <row r="114" spans="2:15">
      <c r="C114" s="99" t="s">
        <v>131</v>
      </c>
      <c r="D114" s="100">
        <f>SUM(D$87:D$94)+SUM(F$87:F$94)+SUM(H$87:H$94)+SUM(J$87:J$94)</f>
        <v>618.49775540400515</v>
      </c>
      <c r="E114" s="100">
        <f>SUM(L$87:L$94)+SUM(N$87:N$94)+SUM(P$87:P$94)+SUM(R$87:R$94)</f>
        <v>155.42971050746846</v>
      </c>
      <c r="F114" s="100">
        <f>SUM(T$87:T$94)+SUM(V$87:V$94)+SUM(X$87:X$94)+SUM(Z$87:Z$94)</f>
        <v>158.87184856543831</v>
      </c>
      <c r="G114" s="100">
        <f>SUM(AB$87:AB$94)+SUM(AD$87:AD$94)+SUM(AF$87:AF$94)+SUM(AH$87:AH$94)</f>
        <v>137.95234878641793</v>
      </c>
      <c r="H114" s="100">
        <f>SUM(AJ$87:AJ$94)+SUM(AL$87:AL$94)+SUM(AN$87:AN$94)+SUM(AP$87:AP$94)</f>
        <v>159.63699090682061</v>
      </c>
      <c r="I114" s="100">
        <f>SUM(AR$87:AR$94)+SUM(AT$87:AT$94)+SUM(AV$87:AV$94)+SUM(AX$87:AX$94)</f>
        <v>170.32041335486193</v>
      </c>
      <c r="J114" s="100">
        <f>SUM(AZ$87:AZ$94)+SUM(BB$87:BB$94)+SUM(BD$87:BD$94)+SUM(BF$87:BF$94)</f>
        <v>192.12761630415747</v>
      </c>
      <c r="K114" s="100">
        <f>SUM(BH$87:BH$94)+SUM(BJ$87:BJ$94)+SUM(BL$87:BL$94)+SUM(BN$87:BN$94)</f>
        <v>145.50349452781438</v>
      </c>
      <c r="L114" s="100">
        <f>SUM(BP$87:BP$94)+SUM(BR$87:BR$94)+SUM(BT$87:BT$94)+SUM(BV$87:BV$94)</f>
        <v>131.84056847369428</v>
      </c>
      <c r="M114" s="100">
        <f>SUM(BX$87:BX$94)+SUM(BZ$87:BZ$94)+SUM(CB$87:CB$94)+SUM(CD$87:CD$94)</f>
        <v>175.4598815545454</v>
      </c>
      <c r="N114" s="100">
        <f>SUM(CF$87:CF$94)+SUM(CH$87:CH$94)+SUM(CJ$87:CJ$94)+SUM(CL$87:CL$94)</f>
        <v>131.17309595698333</v>
      </c>
      <c r="O114" s="100">
        <f>SUM(CN$87:CN$94)+SUM(CP$87:CP$94)+SUM(CR$87:CR$94)+SUM(CT$87:CT$94)</f>
        <v>141.74997784529774</v>
      </c>
    </row>
    <row r="115" spans="2:15">
      <c r="C115" s="99" t="s">
        <v>132</v>
      </c>
      <c r="D115" s="100">
        <f>SUM(D$95:D$105)+SUM(F$95:F$105)+SUM(H$95:H$105)+SUM(J$95:J$105)</f>
        <v>904.10730254942507</v>
      </c>
      <c r="E115" s="100">
        <f>SUM(L$95:L$105)+SUM(N$95:N$105)+SUM(P$95:P$105)+SUM(R$95:R$105)</f>
        <v>163.69065812586814</v>
      </c>
      <c r="F115" s="100">
        <f>SUM(T$95:T$105)+SUM(V$95:V$105)+SUM(X$95:X$105)+SUM(Z$95:Z$105)</f>
        <v>159.42402062345477</v>
      </c>
      <c r="G115" s="100">
        <f>SUM(AB$95:AB$105)+SUM(AD$95:AD$105)+SUM(AF$95:AF$105)+SUM(AH$95:AH$105)</f>
        <v>144.56613818523124</v>
      </c>
      <c r="H115" s="100">
        <f>SUM(AJ$95:AJ$105)+SUM(AL$95:AL$105)+SUM(AN$95:AN$105)+SUM(AP$95:AP$105)</f>
        <v>160.71211611361963</v>
      </c>
      <c r="I115" s="100">
        <f>SUM(AR$95:AR$105)+SUM(AT$95:AT$105)+SUM(AV$95:AV$105)+SUM(AX$95:AX$105)</f>
        <v>149.49500980755118</v>
      </c>
      <c r="J115" s="100">
        <f>SUM(AZ$95:AZ$105)+SUM(BB$95:BB$105)+SUM(BD$95:BD$105)+SUM(BF$95:BF$105)</f>
        <v>195.19278721041036</v>
      </c>
      <c r="K115" s="100">
        <f>SUM(BH$95:BH$105)+SUM(BJ$95:BJ$105)+SUM(BL$95:BL$105)+SUM(BN$95:BN$105)</f>
        <v>151.75327052872623</v>
      </c>
      <c r="L115" s="100">
        <f>SUM(BP$95:BP$105)+SUM(BR$95:BR$105)+SUM(BT$95:BT$105)+SUM(BV$95:BV$105)</f>
        <v>142.62477562459159</v>
      </c>
      <c r="M115" s="100">
        <f>SUM(BX$95:BX$105)+SUM(BZ$95:BZ$105)+SUM(CB$95:CB$105)+SUM(CD$95:CD$105)</f>
        <v>177.84355171091431</v>
      </c>
      <c r="N115" s="100">
        <f>SUM(CF$95:CF$105)+SUM(CH$95:CH$105)+SUM(CJ$95:CJ$105)+SUM(CL$95:CL$105)</f>
        <v>119.71265310989685</v>
      </c>
      <c r="O115" s="100">
        <f>SUM(CN$95:CN$105)+SUM(CP$95:CP$105)+SUM(CR$95:CR$105)+SUM(CT$95:CT$105)</f>
        <v>150.7880816673441</v>
      </c>
    </row>
    <row r="116" spans="2:15">
      <c r="C116" s="99" t="s">
        <v>278</v>
      </c>
      <c r="D116" s="100">
        <f t="shared" ref="D116:O116" si="0">SUM(D$109:D$115)</f>
        <v>6002.9567282601283</v>
      </c>
      <c r="E116" s="100">
        <f t="shared" si="0"/>
        <v>8247.8818932600298</v>
      </c>
      <c r="F116" s="100">
        <f t="shared" si="0"/>
        <v>5867.9206180458013</v>
      </c>
      <c r="G116" s="100">
        <f t="shared" si="0"/>
        <v>6395.970281106077</v>
      </c>
      <c r="H116" s="100">
        <f t="shared" si="0"/>
        <v>5414.9865186248053</v>
      </c>
      <c r="I116" s="100">
        <f t="shared" si="0"/>
        <v>6397.9900863340936</v>
      </c>
      <c r="J116" s="100">
        <f t="shared" si="0"/>
        <v>7782.8426315321612</v>
      </c>
      <c r="K116" s="100">
        <f t="shared" si="0"/>
        <v>5744.9839111584688</v>
      </c>
      <c r="L116" s="100">
        <f t="shared" si="0"/>
        <v>5778.941128168286</v>
      </c>
      <c r="M116" s="100">
        <f t="shared" si="0"/>
        <v>7219.6286238049906</v>
      </c>
      <c r="N116" s="100">
        <f t="shared" si="0"/>
        <v>5755.8913344093589</v>
      </c>
      <c r="O116" s="100">
        <f t="shared" si="0"/>
        <v>5874.1469225082201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938404.91524563264</v>
      </c>
      <c r="E120" s="100">
        <f>E109*pricing!E15*2000</f>
        <v>4244672.8736055326</v>
      </c>
      <c r="F120" s="100">
        <f>F109*pricing!F15*2000</f>
        <v>3131429.3664955371</v>
      </c>
      <c r="G120" s="100">
        <f>G109*pricing!G15*2000</f>
        <v>4085706.7720813905</v>
      </c>
      <c r="H120" s="100">
        <f>H109*pricing!H15*2000</f>
        <v>2598172.9089360298</v>
      </c>
      <c r="I120" s="100">
        <f>I109*pricing!I15*2000</f>
        <v>4024912.7238253183</v>
      </c>
      <c r="J120" s="100">
        <f>J109*pricing!J15*2000</f>
        <v>4533437.5002728608</v>
      </c>
      <c r="K120" s="100">
        <f>K109*pricing!K15*2000</f>
        <v>2954147.6691632904</v>
      </c>
      <c r="L120" s="100">
        <f>L109*pricing!L15*2000</f>
        <v>3118734.1819243017</v>
      </c>
      <c r="M120" s="100">
        <f>M109*pricing!M15*2000</f>
        <v>4023229.9266510322</v>
      </c>
      <c r="N120" s="100">
        <f>N109*pricing!N15*2000</f>
        <v>3674451.6907176021</v>
      </c>
      <c r="O120" s="100">
        <f>O109*pricing!O15*2000</f>
        <v>4070065.8134558201</v>
      </c>
    </row>
    <row r="121" spans="2:15">
      <c r="C121" s="99" t="s">
        <v>127</v>
      </c>
      <c r="D121" s="100">
        <f>D110*pricing!D16*2000</f>
        <v>3682400.6972991144</v>
      </c>
      <c r="E121" s="100">
        <f>E110*pricing!E16*2000</f>
        <v>12557186.073078232</v>
      </c>
      <c r="F121" s="100">
        <f>F110*pricing!F16*2000</f>
        <v>8158694.3761406597</v>
      </c>
      <c r="G121" s="100">
        <f>G110*pricing!G16*2000</f>
        <v>8953686.2906753663</v>
      </c>
      <c r="H121" s="100">
        <f>H110*pricing!H16*2000</f>
        <v>7936217.6360328207</v>
      </c>
      <c r="I121" s="100">
        <f>I110*pricing!I16*2000</f>
        <v>8889909.5415965077</v>
      </c>
      <c r="J121" s="100">
        <f>J110*pricing!J16*2000</f>
        <v>11841965.392190853</v>
      </c>
      <c r="K121" s="100">
        <f>K110*pricing!K16*2000</f>
        <v>9387586.2101216093</v>
      </c>
      <c r="L121" s="100">
        <f>L110*pricing!L16*2000</f>
        <v>8731760.8796358351</v>
      </c>
      <c r="M121" s="100">
        <f>M110*pricing!M16*2000</f>
        <v>10095382.358910577</v>
      </c>
      <c r="N121" s="100">
        <f>N110*pricing!N16*2000</f>
        <v>9643594.4169410113</v>
      </c>
      <c r="O121" s="100">
        <f>O110*pricing!O16*2000</f>
        <v>9397999.0413286947</v>
      </c>
    </row>
    <row r="122" spans="2:15">
      <c r="C122" s="99" t="s">
        <v>128</v>
      </c>
      <c r="D122" s="100">
        <f>D111*pricing!D17*2000</f>
        <v>1499564.5539142038</v>
      </c>
      <c r="E122" s="100">
        <f>E111*pricing!E17*2000</f>
        <v>5293842.1457022652</v>
      </c>
      <c r="F122" s="100">
        <f>F111*pricing!F17*2000</f>
        <v>4289882.7544781324</v>
      </c>
      <c r="G122" s="100">
        <f>G111*pricing!G17*2000</f>
        <v>4257384.6425610594</v>
      </c>
      <c r="H122" s="100">
        <f>H111*pricing!H17*2000</f>
        <v>4400978.3622978646</v>
      </c>
      <c r="I122" s="100">
        <f>I111*pricing!I17*2000</f>
        <v>5377421.3144077342</v>
      </c>
      <c r="J122" s="100">
        <f>J111*pricing!J17*2000</f>
        <v>5880746.3974136822</v>
      </c>
      <c r="K122" s="100">
        <f>K111*pricing!K17*2000</f>
        <v>3514177.4239340103</v>
      </c>
      <c r="L122" s="100">
        <f>L111*pricing!L17*2000</f>
        <v>4485209.5220999746</v>
      </c>
      <c r="M122" s="100">
        <f>M111*pricing!M17*2000</f>
        <v>6325639.9560050601</v>
      </c>
      <c r="N122" s="100">
        <f>N111*pricing!N17*2000</f>
        <v>4205715.9862245638</v>
      </c>
      <c r="O122" s="100">
        <f>O111*pricing!O17*2000</f>
        <v>3862577.2732195561</v>
      </c>
    </row>
    <row r="123" spans="2:15">
      <c r="C123" s="99" t="s">
        <v>129</v>
      </c>
      <c r="D123" s="100">
        <f>D112*pricing!D18*2000</f>
        <v>3677987.4730475028</v>
      </c>
      <c r="E123" s="100">
        <f>E112*pricing!E18*2000</f>
        <v>9105567.4023253676</v>
      </c>
      <c r="F123" s="100">
        <f>F112*pricing!F18*2000</f>
        <v>5865241.4002668951</v>
      </c>
      <c r="G123" s="100">
        <f>G112*pricing!G18*2000</f>
        <v>6585501.9470315399</v>
      </c>
      <c r="H123" s="100">
        <f>H112*pricing!H18*2000</f>
        <v>4614399.501004952</v>
      </c>
      <c r="I123" s="100">
        <f>I112*pricing!I18*2000</f>
        <v>5640339.6614416512</v>
      </c>
      <c r="J123" s="100">
        <f>J112*pricing!J18*2000</f>
        <v>6495563.2991642654</v>
      </c>
      <c r="K123" s="100">
        <f>K112*pricing!K18*2000</f>
        <v>4854569.2159652459</v>
      </c>
      <c r="L123" s="100">
        <f>L112*pricing!L18*2000</f>
        <v>5294489.3911258606</v>
      </c>
      <c r="M123" s="100">
        <f>M112*pricing!M18*2000</f>
        <v>6443194.4558483912</v>
      </c>
      <c r="N123" s="100">
        <f>N112*pricing!N18*2000</f>
        <v>4380985.5474774987</v>
      </c>
      <c r="O123" s="100">
        <f>O112*pricing!O18*2000</f>
        <v>4436752.839121704</v>
      </c>
    </row>
    <row r="124" spans="2:15">
      <c r="C124" s="99" t="s">
        <v>130</v>
      </c>
      <c r="D124" s="100">
        <f>D113*pricing!D19*2000</f>
        <v>7618199.0390169015</v>
      </c>
      <c r="E124" s="100">
        <f>E113*pricing!E19*2000</f>
        <v>1694558.801905513</v>
      </c>
      <c r="F124" s="100">
        <f>F113*pricing!F19*2000</f>
        <v>1540924.7909450969</v>
      </c>
      <c r="G124" s="100">
        <f>G113*pricing!G19*2000</f>
        <v>1584164.4020870901</v>
      </c>
      <c r="H124" s="100">
        <f>H113*pricing!H19*2000</f>
        <v>1524734.5491536797</v>
      </c>
      <c r="I124" s="100">
        <f>I113*pricing!I19*2000</f>
        <v>1405109.2707120364</v>
      </c>
      <c r="J124" s="100">
        <f>J113*pricing!J19*2000</f>
        <v>2048570.5345500333</v>
      </c>
      <c r="K124" s="100">
        <f>K113*pricing!K19*2000</f>
        <v>1906129.7960061766</v>
      </c>
      <c r="L124" s="100">
        <f>L113*pricing!L19*2000</f>
        <v>1251985.3451998562</v>
      </c>
      <c r="M124" s="100">
        <f>M113*pricing!M19*2000</f>
        <v>1621580.9705113189</v>
      </c>
      <c r="N124" s="100">
        <f>N113*pricing!N19*2000</f>
        <v>1186684.5544016501</v>
      </c>
      <c r="O124" s="100">
        <f>O113*pricing!O19*2000</f>
        <v>1650555.5232344109</v>
      </c>
    </row>
    <row r="125" spans="2:15">
      <c r="C125" s="99" t="s">
        <v>131</v>
      </c>
      <c r="D125" s="100">
        <f>D114*pricing!D20*2000</f>
        <v>2271941.215869966</v>
      </c>
      <c r="E125" s="100">
        <f>E114*pricing!E20*2000</f>
        <v>570943.32580397266</v>
      </c>
      <c r="F125" s="100">
        <f>F114*pricing!F20*2000</f>
        <v>583587.40616851347</v>
      </c>
      <c r="G125" s="100">
        <f>G114*pricing!G20*2000</f>
        <v>506743.35403077584</v>
      </c>
      <c r="H125" s="100">
        <f>H114*pricing!H20*2000</f>
        <v>586398.02012176579</v>
      </c>
      <c r="I125" s="100">
        <f>I114*pricing!I20*2000</f>
        <v>625641.66744979983</v>
      </c>
      <c r="J125" s="100">
        <f>J114*pricing!J20*2000</f>
        <v>705746.5388910597</v>
      </c>
      <c r="K125" s="100">
        <f>K114*pricing!K20*2000</f>
        <v>534481.14141484385</v>
      </c>
      <c r="L125" s="100">
        <f>L114*pricing!L20*2000</f>
        <v>484292.81888574635</v>
      </c>
      <c r="M125" s="100">
        <f>M114*pricing!M20*2000</f>
        <v>644520.58742726478</v>
      </c>
      <c r="N125" s="100">
        <f>N114*pricing!N20*2000</f>
        <v>481840.97761724325</v>
      </c>
      <c r="O125" s="100">
        <f>O114*pricing!O20*2000</f>
        <v>520693.26719710365</v>
      </c>
    </row>
    <row r="126" spans="2:15">
      <c r="C126" s="99" t="s">
        <v>132</v>
      </c>
      <c r="D126" s="100">
        <f>D115*pricing!D21*2000</f>
        <v>4053421.2187113129</v>
      </c>
      <c r="E126" s="100">
        <f>E115*pricing!E21*2000</f>
        <v>733881.01730982447</v>
      </c>
      <c r="F126" s="100">
        <f>F115*pricing!F21*2000</f>
        <v>714752.22702567966</v>
      </c>
      <c r="G126" s="100">
        <f>G115*pricing!G21*2000</f>
        <v>648139.27547624672</v>
      </c>
      <c r="H126" s="100">
        <f>H115*pricing!H21*2000</f>
        <v>720527.19817881344</v>
      </c>
      <c r="I126" s="100">
        <f>I115*pricing!I21*2000</f>
        <v>670237.087054451</v>
      </c>
      <c r="J126" s="100">
        <f>J115*pricing!J21*2000</f>
        <v>875115.80006824119</v>
      </c>
      <c r="K126" s="100">
        <f>K115*pricing!K21*2000</f>
        <v>680361.63963662938</v>
      </c>
      <c r="L126" s="100">
        <f>L115*pricing!L21*2000</f>
        <v>639435.4853682376</v>
      </c>
      <c r="M126" s="100">
        <f>M115*pricing!M21*2000</f>
        <v>797333.26352221833</v>
      </c>
      <c r="N126" s="100">
        <f>N115*pricing!N21*2000</f>
        <v>536712.63012208184</v>
      </c>
      <c r="O126" s="100">
        <f>O115*pricing!O21*2000</f>
        <v>676034.36896891322</v>
      </c>
    </row>
    <row r="127" spans="2:15">
      <c r="C127" s="99" t="s">
        <v>278</v>
      </c>
      <c r="D127" s="100">
        <f t="shared" ref="D127:O127" si="1">SUM(D$120:D$126)</f>
        <v>23741919.113104634</v>
      </c>
      <c r="E127" s="100">
        <f t="shared" si="1"/>
        <v>34200651.639730707</v>
      </c>
      <c r="F127" s="100">
        <f t="shared" si="1"/>
        <v>24284512.321520515</v>
      </c>
      <c r="G127" s="100">
        <f t="shared" si="1"/>
        <v>26621326.683943469</v>
      </c>
      <c r="H127" s="100">
        <f t="shared" si="1"/>
        <v>22381428.175725922</v>
      </c>
      <c r="I127" s="100">
        <f t="shared" si="1"/>
        <v>26633571.266487494</v>
      </c>
      <c r="J127" s="100">
        <f t="shared" si="1"/>
        <v>32381145.462550994</v>
      </c>
      <c r="K127" s="100">
        <f t="shared" si="1"/>
        <v>23831453.096241806</v>
      </c>
      <c r="L127" s="100">
        <f t="shared" si="1"/>
        <v>24005907.624239814</v>
      </c>
      <c r="M127" s="100">
        <f t="shared" si="1"/>
        <v>29950881.518875863</v>
      </c>
      <c r="N127" s="100">
        <f t="shared" si="1"/>
        <v>24109985.803501651</v>
      </c>
      <c r="O127" s="100">
        <f t="shared" si="1"/>
        <v>24614678.126526199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93413.39052239529</v>
      </c>
      <c r="E131" s="106">
        <f>SUM(M$6:M$19)+SUM(O$6:O$19)+SUM(Q$6:Q$19)+SUM(S$6:S$19)</f>
        <v>423448.8</v>
      </c>
      <c r="F131" s="106">
        <f>SUM(U$6:U$19)+SUM(W$6:W$19)+SUM(Y$6:Y$19)+SUM(AA$6:AA$19)</f>
        <v>314583.97268836328</v>
      </c>
      <c r="G131" s="106">
        <f>SUM(AC$6:AC$19)+SUM(AE$6:AE$19)+SUM(AG$6:AG$19)+SUM(AI$6:AI$19)</f>
        <v>407790.25653916894</v>
      </c>
      <c r="H131" s="106">
        <f>SUM(AK$6:AK$19)+SUM(AM$6:AM$19)+SUM(AO$6:AO$19)+SUM(AQ$6:AQ$19)</f>
        <v>260398.69668401033</v>
      </c>
      <c r="I131" s="106">
        <f>SUM(AS$6:AS$19)+SUM(AU$6:AU$19)+SUM(AW$6:AW$19)+SUM(AY$6:AY$19)</f>
        <v>402891.32151372696</v>
      </c>
      <c r="J131" s="106">
        <f>SUM(BA$6:BA$19)+SUM(BC$6:BC$19)+SUM(BE$6:BE$19)+SUM(BG$6:BG$19)</f>
        <v>453970.02407909534</v>
      </c>
      <c r="K131" s="106">
        <f>SUM(BI$6:BI$19)+SUM(BK$6:BK$19)+SUM(BM$6:BM$19)+SUM(BO$6:BO$19)</f>
        <v>295344.43236808514</v>
      </c>
      <c r="L131" s="106">
        <f>SUM(BQ$6:BQ$19)+SUM(BS$6:BS$19)+SUM(BU$6:BU$19)+SUM(BW$6:BW$19)</f>
        <v>311887.96070481936</v>
      </c>
      <c r="M131" s="106">
        <f>SUM(BY$6:BY$19)+SUM(CA$6:CA$19)+SUM(CC$6:CC$19)+SUM(CE$6:CE$19)</f>
        <v>402538.33320836024</v>
      </c>
      <c r="N131" s="106">
        <f>SUM(CG$6:CG$19)+SUM(CI$6:CI$19)+SUM(CK$6:CK$19)+SUM(CM$6:CM$19)</f>
        <v>367244.59554416372</v>
      </c>
      <c r="O131" s="106">
        <f>SUM(CO$6:CO$19)+SUM(CQ$6:CQ$19)+SUM(CS$6:CS$19)+SUM(CU$6:CU$19)</f>
        <v>405509.33530042431</v>
      </c>
    </row>
    <row r="132" spans="2:15">
      <c r="C132" s="105" t="s">
        <v>127</v>
      </c>
      <c r="D132" s="106">
        <f>SUM(E$20:E$36)+SUM(G$20:G$36)+SUM(I$20:I$36)+SUM(K$20:K$36)</f>
        <v>368945.5953853305</v>
      </c>
      <c r="E132" s="106">
        <f>SUM(M$20:M$36)+SUM(O$20:O$36)+SUM(Q$20:Q$36)+SUM(S$20:S$36)</f>
        <v>1248735.5999999999</v>
      </c>
      <c r="F132" s="106">
        <f>SUM(U$20:U$36)+SUM(W$20:W$36)+SUM(Y$20:Y$36)+SUM(AA$20:AA$36)</f>
        <v>821832.04117430921</v>
      </c>
      <c r="G132" s="106">
        <f>SUM(AC$20:AC$36)+SUM(AE$20:AE$36)+SUM(AG$20:AG$36)+SUM(AI$20:AI$36)</f>
        <v>895412.27085294668</v>
      </c>
      <c r="H132" s="106">
        <f>SUM(AK$20:AK$36)+SUM(AM$20:AM$36)+SUM(AO$20:AO$36)+SUM(AQ$20:AQ$36)</f>
        <v>796467.57081527356</v>
      </c>
      <c r="I132" s="106">
        <f>SUM(AS$20:AS$36)+SUM(AU$20:AU$36)+SUM(AW$20:AW$36)+SUM(AY$20:AY$36)</f>
        <v>893187.96920346841</v>
      </c>
      <c r="J132" s="106">
        <f>SUM(BA$20:BA$36)+SUM(BC$20:BC$36)+SUM(BE$20:BE$36)+SUM(BG$20:BG$36)</f>
        <v>1186658.3057225293</v>
      </c>
      <c r="K132" s="106">
        <f>SUM(BI$20:BI$36)+SUM(BK$20:BK$36)+SUM(BM$20:BM$36)+SUM(BO$20:BO$36)</f>
        <v>937818.14546615491</v>
      </c>
      <c r="L132" s="106">
        <f>SUM(BQ$20:BQ$36)+SUM(BS$20:BS$36)+SUM(BU$20:BU$36)+SUM(BW$20:BW$36)</f>
        <v>870107.46972645202</v>
      </c>
      <c r="M132" s="106">
        <f>SUM(BY$20:BY$36)+SUM(CA$20:CA$36)+SUM(CC$20:CC$36)+SUM(CE$20:CE$36)</f>
        <v>1010715.3202569986</v>
      </c>
      <c r="N132" s="106">
        <f>SUM(CG$20:CG$36)+SUM(CI$20:CI$36)+SUM(CK$20:CK$36)+SUM(CM$20:CM$36)</f>
        <v>958261.88056709175</v>
      </c>
      <c r="O132" s="106">
        <f>SUM(CO$20:CO$36)+SUM(CQ$20:CQ$36)+SUM(CS$20:CS$36)+SUM(CU$20:CU$36)</f>
        <v>930773.10688785557</v>
      </c>
    </row>
    <row r="133" spans="2:15">
      <c r="C133" s="105" t="s">
        <v>128</v>
      </c>
      <c r="D133" s="106">
        <f>SUM(E$37:E$48)+SUM(G$37:G$48)+SUM(I$37:I$48)+SUM(K$37:K$48)</f>
        <v>396794.77269693709</v>
      </c>
      <c r="E133" s="106">
        <f>SUM(M$37:M$48)+SUM(O$37:O$48)+SUM(Q$37:Q$48)+SUM(S$37:S$48)</f>
        <v>1405273.2</v>
      </c>
      <c r="F133" s="106">
        <f>SUM(U$37:U$48)+SUM(W$37:W$48)+SUM(Y$37:Y$48)+SUM(AA$37:AA$48)</f>
        <v>1134661.4631819124</v>
      </c>
      <c r="G133" s="106">
        <f>SUM(AC$37:AC$48)+SUM(AE$37:AE$48)+SUM(AG$37:AG$48)+SUM(AI$37:AI$48)</f>
        <v>1132226.1863627431</v>
      </c>
      <c r="H133" s="106">
        <f>SUM(AK$37:AK$48)+SUM(AM$37:AM$48)+SUM(AO$37:AO$48)+SUM(AQ$37:AQ$48)</f>
        <v>1166330.3459329696</v>
      </c>
      <c r="I133" s="106">
        <f>SUM(AS$37:AS$48)+SUM(AU$37:AU$48)+SUM(AW$37:AW$48)+SUM(AY$37:AY$48)</f>
        <v>1428527.0267614797</v>
      </c>
      <c r="J133" s="106">
        <f>SUM(BA$37:BA$48)+SUM(BC$37:BC$48)+SUM(BE$37:BE$48)+SUM(BG$37:BG$48)</f>
        <v>1556990.8809941926</v>
      </c>
      <c r="K133" s="106">
        <f>SUM(BI$37:BI$48)+SUM(BK$37:BK$48)+SUM(BM$37:BM$48)+SUM(BO$37:BO$48)</f>
        <v>933209.54701662168</v>
      </c>
      <c r="L133" s="106">
        <f>SUM(BQ$37:BQ$48)+SUM(BS$37:BS$48)+SUM(BU$37:BU$48)+SUM(BW$37:BW$48)</f>
        <v>1193037.1253044538</v>
      </c>
      <c r="M133" s="106">
        <f>SUM(BY$37:BY$48)+SUM(CA$37:CA$48)+SUM(CC$37:CC$48)+SUM(CE$37:CE$48)</f>
        <v>1679756.1321129915</v>
      </c>
      <c r="N133" s="106">
        <f>SUM(CG$37:CG$48)+SUM(CI$37:CI$48)+SUM(CK$37:CK$48)+SUM(CM$37:CM$48)</f>
        <v>1113476.3020652691</v>
      </c>
      <c r="O133" s="106">
        <f>SUM(CO$37:CO$48)+SUM(CQ$37:CQ$48)+SUM(CS$37:CS$48)+SUM(CU$37:CU$48)</f>
        <v>1021143.0882041424</v>
      </c>
    </row>
    <row r="134" spans="2:15">
      <c r="C134" s="105" t="s">
        <v>129</v>
      </c>
      <c r="D134" s="106">
        <f>SUM(E$49:E$70)+SUM(G$49:G$70)+SUM(I$49:I$70)+SUM(K$49:K$70)</f>
        <v>839827.32415974187</v>
      </c>
      <c r="E134" s="106">
        <f>SUM(M$49:M$70)+SUM(O$49:O$70)+SUM(Q$49:Q$70)+SUM(S$49:S$70)</f>
        <v>1914694.7283519453</v>
      </c>
      <c r="F134" s="106">
        <f>SUM(U$49:U$70)+SUM(W$49:W$70)+SUM(Y$49:Y$70)+SUM(AA$49:AA$70)</f>
        <v>1238239.5414391784</v>
      </c>
      <c r="G134" s="106">
        <f>SUM(AC$49:AC$70)+SUM(AE$49:AE$70)+SUM(AG$49:AG$70)+SUM(AI$49:AI$70)</f>
        <v>1383541.2892772839</v>
      </c>
      <c r="H134" s="106">
        <f>SUM(AK$49:AK$70)+SUM(AM$49:AM$70)+SUM(AO$49:AO$70)+SUM(AQ$49:AQ$70)</f>
        <v>965268.05185199156</v>
      </c>
      <c r="I134" s="106">
        <f>SUM(AS$49:AS$70)+SUM(AU$49:AU$70)+SUM(AW$49:AW$70)+SUM(AY$49:AY$70)</f>
        <v>1175912.6386395253</v>
      </c>
      <c r="J134" s="106">
        <f>SUM(BA$49:BA$70)+SUM(BC$49:BC$70)+SUM(BE$49:BE$70)+SUM(BG$49:BG$70)</f>
        <v>1356901.7440765663</v>
      </c>
      <c r="K134" s="106">
        <f>SUM(BI$49:BI$70)+SUM(BK$49:BK$70)+SUM(BM$49:BM$70)+SUM(BO$49:BO$70)</f>
        <v>1015583.3126246984</v>
      </c>
      <c r="L134" s="106">
        <f>SUM(BQ$49:BQ$70)+SUM(BS$49:BS$70)+SUM(BU$49:BU$70)+SUM(BW$49:BW$70)</f>
        <v>1108604.3864758599</v>
      </c>
      <c r="M134" s="106">
        <f>SUM(BY$49:BY$70)+SUM(CA$49:CA$70)+SUM(CC$49:CC$70)+SUM(CE$49:CE$70)</f>
        <v>1347360.0176480147</v>
      </c>
      <c r="N134" s="106">
        <f>SUM(CG$49:CG$70)+SUM(CI$49:CI$70)+SUM(CK$49:CK$70)+SUM(CM$49:CM$70)</f>
        <v>920931.7221757787</v>
      </c>
      <c r="O134" s="106">
        <f>SUM(CO$49:CO$70)+SUM(CQ$49:CQ$70)+SUM(CS$49:CS$70)+SUM(CU$49:CU$70)</f>
        <v>931895.55665797705</v>
      </c>
    </row>
    <row r="135" spans="2:15">
      <c r="C135" s="105" t="s">
        <v>130</v>
      </c>
      <c r="D135" s="106">
        <f>SUM(E$71:E$86)+SUM(G$71:G$86)+SUM(I$71:I$86)+SUM(K$71:K$86)</f>
        <v>1175275.6530083923</v>
      </c>
      <c r="E135" s="106">
        <f>SUM(M$71:M$86)+SUM(O$71:O$86)+SUM(Q$71:Q$86)+SUM(S$71:S$86)</f>
        <v>261598.16167116578</v>
      </c>
      <c r="F135" s="106">
        <f>SUM(U$71:U$86)+SUM(W$71:W$86)+SUM(Y$71:Y$86)+SUM(AA$71:AA$86)</f>
        <v>237783.82213227559</v>
      </c>
      <c r="G135" s="106">
        <f>SUM(AC$71:AC$86)+SUM(AE$71:AE$86)+SUM(AG$71:AG$86)+SUM(AI$71:AI$86)</f>
        <v>242869.89922569785</v>
      </c>
      <c r="H135" s="106">
        <f>SUM(AK$71:AK$86)+SUM(AM$71:AM$86)+SUM(AO$71:AO$86)+SUM(AQ$71:AQ$86)</f>
        <v>235898.87217229555</v>
      </c>
      <c r="I135" s="106">
        <f>SUM(AS$71:AS$86)+SUM(AU$71:AU$86)+SUM(AW$71:AW$86)+SUM(AY$71:AY$86)</f>
        <v>217288.45351956418</v>
      </c>
      <c r="J135" s="106">
        <f>SUM(BA$71:BA$86)+SUM(BC$71:BC$86)+SUM(BE$71:BE$86)+SUM(BG$71:BG$86)</f>
        <v>315586.07732628344</v>
      </c>
      <c r="K135" s="106">
        <f>SUM(BI$71:BI$86)+SUM(BK$71:BK$86)+SUM(BM$71:BM$86)+SUM(BO$71:BO$86)</f>
        <v>294233.87847791205</v>
      </c>
      <c r="L135" s="106">
        <f>SUM(BQ$71:BQ$86)+SUM(BS$71:BS$86)+SUM(BU$71:BU$86)+SUM(BW$71:BW$86)</f>
        <v>194232.59632803878</v>
      </c>
      <c r="M135" s="106">
        <f>SUM(BY$71:BY$86)+SUM(CA$71:CA$86)+SUM(CC$71:CC$86)+SUM(CE$71:CE$86)</f>
        <v>250557.58038995182</v>
      </c>
      <c r="N135" s="106">
        <f>SUM(CG$71:CG$86)+SUM(CI$71:CI$86)+SUM(CK$71:CK$86)+SUM(CM$71:CM$86)</f>
        <v>182073.89460738629</v>
      </c>
      <c r="O135" s="106">
        <f>SUM(CO$71:CO$86)+SUM(CQ$71:CQ$86)+SUM(CS$71:CS$86)+SUM(CU$71:CU$86)</f>
        <v>254885.30689986679</v>
      </c>
    </row>
    <row r="136" spans="2:15">
      <c r="C136" s="105" t="s">
        <v>131</v>
      </c>
      <c r="D136" s="106">
        <f>SUM(E$87:E$94)+SUM(G$87:G$94)+SUM(I$87:I$94)+SUM(K$87:K$94)</f>
        <v>1260524.344900938</v>
      </c>
      <c r="E136" s="106">
        <f>SUM(M$87:M$94)+SUM(O$87:O$94)+SUM(Q$87:Q$94)+SUM(S$87:S$94)</f>
        <v>315880.61746701982</v>
      </c>
      <c r="F136" s="106">
        <f>SUM(U$87:U$94)+SUM(W$87:W$94)+SUM(Y$87:Y$94)+SUM(AA$87:AA$94)</f>
        <v>323982.26976030041</v>
      </c>
      <c r="G136" s="106">
        <f>SUM(AC$87:AC$94)+SUM(AE$87:AE$94)+SUM(AG$87:AG$94)+SUM(AI$87:AI$94)</f>
        <v>280069.35505670775</v>
      </c>
      <c r="H136" s="106">
        <f>SUM(AK$87:AK$94)+SUM(AM$87:AM$94)+SUM(AO$87:AO$94)+SUM(AQ$87:AQ$94)</f>
        <v>324800.80408209161</v>
      </c>
      <c r="I136" s="106">
        <f>SUM(AS$87:AS$94)+SUM(AU$87:AU$94)+SUM(AW$87:AW$94)+SUM(AY$87:AY$94)</f>
        <v>345142.00802524586</v>
      </c>
      <c r="J136" s="106">
        <f>SUM(BA$87:BA$94)+SUM(BC$87:BC$94)+SUM(BE$87:BE$94)+SUM(BG$87:BG$94)</f>
        <v>389509.78100928548</v>
      </c>
      <c r="K136" s="106">
        <f>SUM(BI$87:BI$94)+SUM(BK$87:BK$94)+SUM(BM$87:BM$94)+SUM(BO$87:BO$94)</f>
        <v>294939.16385729262</v>
      </c>
      <c r="L136" s="106">
        <f>SUM(BQ$87:BQ$94)+SUM(BS$87:BS$94)+SUM(BU$87:BU$94)+SUM(BW$87:BW$94)</f>
        <v>267798.04710307019</v>
      </c>
      <c r="M136" s="106">
        <f>SUM(BY$87:BY$94)+SUM(CA$87:CA$94)+SUM(CC$87:CC$94)+SUM(CE$87:CE$94)</f>
        <v>355690.9404907265</v>
      </c>
      <c r="N136" s="106">
        <f>SUM(CG$87:CG$94)+SUM(CI$87:CI$94)+SUM(CK$87:CK$94)+SUM(CM$87:CM$94)</f>
        <v>266795.22792450304</v>
      </c>
      <c r="O136" s="106">
        <f>SUM(CO$87:CO$94)+SUM(CQ$87:CQ$94)+SUM(CS$87:CS$94)+SUM(CU$87:CU$94)</f>
        <v>287455.14363700867</v>
      </c>
    </row>
    <row r="137" spans="2:15">
      <c r="C137" s="105" t="s">
        <v>132</v>
      </c>
      <c r="D137" s="106">
        <f>SUM(E$95:E$105)+SUM(G$95:G$105)+SUM(I$95:I$105)+SUM(K$95:K$105)</f>
        <v>1719161.5411087256</v>
      </c>
      <c r="E137" s="106">
        <f>SUM(M$95:M$105)+SUM(O$95:O$105)+SUM(Q$95:Q$105)+SUM(S$95:S$105)</f>
        <v>310846.52965386386</v>
      </c>
      <c r="F137" s="106">
        <f>SUM(U$95:U$105)+SUM(W$95:W$105)+SUM(Y$95:Y$105)+SUM(AA$95:AA$105)</f>
        <v>304065.30796064914</v>
      </c>
      <c r="G137" s="106">
        <f>SUM(AC$95:AC$105)+SUM(AE$95:AE$105)+SUM(AG$95:AG$105)+SUM(AI$95:AI$105)</f>
        <v>273819.12313819147</v>
      </c>
      <c r="H137" s="106">
        <f>SUM(AK$95:AK$105)+SUM(AM$95:AM$105)+SUM(AO$95:AO$105)+SUM(AQ$95:AQ$105)</f>
        <v>305070.9334865706</v>
      </c>
      <c r="I137" s="106">
        <f>SUM(AS$95:AS$105)+SUM(AU$95:AU$105)+SUM(AW$95:AW$105)+SUM(AY$95:AY$105)</f>
        <v>285518.4944147027</v>
      </c>
      <c r="J137" s="106">
        <f>SUM(BA$95:BA$105)+SUM(BC$95:BC$105)+SUM(BE$95:BE$105)+SUM(BG$95:BG$105)</f>
        <v>368913.04607804434</v>
      </c>
      <c r="K137" s="106">
        <f>SUM(BI$95:BI$105)+SUM(BK$95:BK$105)+SUM(BM$95:BM$105)+SUM(BO$95:BO$105)</f>
        <v>289001.32139712741</v>
      </c>
      <c r="L137" s="106">
        <f>SUM(BQ$95:BQ$105)+SUM(BS$95:BS$105)+SUM(BU$95:BU$105)+SUM(BW$95:BW$105)</f>
        <v>268609.95438096073</v>
      </c>
      <c r="M137" s="106">
        <f>SUM(BY$95:BY$105)+SUM(CA$95:CA$105)+SUM(CC$95:CC$105)+SUM(CE$95:CE$105)</f>
        <v>339465.43660586944</v>
      </c>
      <c r="N137" s="106">
        <f>SUM(CG$95:CG$105)+SUM(CI$95:CI$105)+SUM(CK$95:CK$105)+SUM(CM$95:CM$105)</f>
        <v>229201.04057041812</v>
      </c>
      <c r="O137" s="106">
        <f>SUM(CO$95:CO$105)+SUM(CQ$95:CQ$105)+SUM(CS$95:CS$105)+SUM(CU$95:CU$105)</f>
        <v>286935.2970181175</v>
      </c>
    </row>
    <row r="138" spans="2:15">
      <c r="C138" s="105" t="s">
        <v>278</v>
      </c>
      <c r="D138" s="100">
        <f t="shared" ref="D138:O138" si="2">SUM(D$131:D$137)</f>
        <v>5853942.6217824602</v>
      </c>
      <c r="E138" s="100">
        <f t="shared" si="2"/>
        <v>5880477.6371439938</v>
      </c>
      <c r="F138" s="100">
        <f t="shared" si="2"/>
        <v>4375148.4183369884</v>
      </c>
      <c r="G138" s="100">
        <f t="shared" si="2"/>
        <v>4615728.3804527391</v>
      </c>
      <c r="H138" s="100">
        <f t="shared" si="2"/>
        <v>4054235.2750252029</v>
      </c>
      <c r="I138" s="100">
        <f t="shared" si="2"/>
        <v>4748467.9120777128</v>
      </c>
      <c r="J138" s="100">
        <f t="shared" si="2"/>
        <v>5628529.8592859963</v>
      </c>
      <c r="K138" s="100">
        <f t="shared" si="2"/>
        <v>4060129.8012078926</v>
      </c>
      <c r="L138" s="100">
        <f t="shared" si="2"/>
        <v>4214277.5400236547</v>
      </c>
      <c r="M138" s="100">
        <f t="shared" si="2"/>
        <v>5386083.7607129132</v>
      </c>
      <c r="N138" s="100">
        <f t="shared" si="2"/>
        <v>4037984.6634546109</v>
      </c>
      <c r="O138" s="100">
        <f t="shared" si="2"/>
        <v>4118596.8346053921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281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4.0873232638122721</v>
      </c>
      <c r="E6" s="100">
        <v>2364.107775789018</v>
      </c>
      <c r="F6" s="100">
        <v>14.116628144984094</v>
      </c>
      <c r="G6" s="100">
        <v>8165.0577190588001</v>
      </c>
      <c r="H6" s="100">
        <v>10.315565739897041</v>
      </c>
      <c r="I6" s="100">
        <v>5966.5232239564484</v>
      </c>
      <c r="J6" s="100">
        <v>11</v>
      </c>
      <c r="K6" s="100">
        <v>6362.4</v>
      </c>
      <c r="L6" s="100">
        <v>10</v>
      </c>
      <c r="M6" s="100">
        <v>5784</v>
      </c>
      <c r="N6" s="100">
        <v>13</v>
      </c>
      <c r="O6" s="100">
        <v>7519.2</v>
      </c>
      <c r="P6" s="100">
        <v>11</v>
      </c>
      <c r="Q6" s="100">
        <v>6362.4</v>
      </c>
      <c r="R6" s="100">
        <v>13</v>
      </c>
      <c r="S6" s="100">
        <v>7519.2</v>
      </c>
      <c r="T6" s="100">
        <v>12.651609404963459</v>
      </c>
      <c r="U6" s="100">
        <v>7317.6908798308641</v>
      </c>
      <c r="V6" s="100">
        <v>13</v>
      </c>
      <c r="W6" s="100">
        <v>7519.2</v>
      </c>
      <c r="X6" s="100">
        <v>12</v>
      </c>
      <c r="Y6" s="100">
        <v>6940.7999999999993</v>
      </c>
      <c r="Z6" s="100">
        <v>11</v>
      </c>
      <c r="AA6" s="100">
        <v>6362.4</v>
      </c>
      <c r="AB6" s="100">
        <v>13</v>
      </c>
      <c r="AC6" s="100">
        <v>7519.2</v>
      </c>
      <c r="AD6" s="100">
        <v>11</v>
      </c>
      <c r="AE6" s="100">
        <v>6362.4</v>
      </c>
      <c r="AF6" s="100">
        <v>9</v>
      </c>
      <c r="AG6" s="100">
        <v>5205.5999999999995</v>
      </c>
      <c r="AH6" s="100">
        <v>13</v>
      </c>
      <c r="AI6" s="100">
        <v>7519.2</v>
      </c>
      <c r="AJ6" s="100">
        <v>12</v>
      </c>
      <c r="AK6" s="100">
        <v>6940.7999999999993</v>
      </c>
      <c r="AL6" s="100">
        <v>12</v>
      </c>
      <c r="AM6" s="100">
        <v>6940.7999999999993</v>
      </c>
      <c r="AN6" s="100">
        <v>9</v>
      </c>
      <c r="AO6" s="100">
        <v>5205.5999999999995</v>
      </c>
      <c r="AP6" s="100">
        <v>12</v>
      </c>
      <c r="AQ6" s="100">
        <v>6940.7999999999993</v>
      </c>
      <c r="AR6" s="100">
        <v>14</v>
      </c>
      <c r="AS6" s="100">
        <v>8097.5999999999995</v>
      </c>
      <c r="AT6" s="100">
        <v>8</v>
      </c>
      <c r="AU6" s="100">
        <v>4627.2</v>
      </c>
      <c r="AV6" s="100">
        <v>16</v>
      </c>
      <c r="AW6" s="100">
        <v>9254.4</v>
      </c>
      <c r="AX6" s="100">
        <v>13</v>
      </c>
      <c r="AY6" s="100">
        <v>7519.2</v>
      </c>
      <c r="AZ6" s="100">
        <v>14</v>
      </c>
      <c r="BA6" s="100">
        <v>8097.5999999999995</v>
      </c>
      <c r="BB6" s="100">
        <v>12</v>
      </c>
      <c r="BC6" s="100">
        <v>6940.7999999999993</v>
      </c>
      <c r="BD6" s="100">
        <v>13</v>
      </c>
      <c r="BE6" s="100">
        <v>7519.2</v>
      </c>
      <c r="BF6" s="100">
        <v>13</v>
      </c>
      <c r="BG6" s="100">
        <v>7519.2</v>
      </c>
      <c r="BH6" s="100">
        <v>13</v>
      </c>
      <c r="BI6" s="100">
        <v>7519.2</v>
      </c>
      <c r="BJ6" s="100">
        <v>15</v>
      </c>
      <c r="BK6" s="100">
        <v>8676</v>
      </c>
      <c r="BL6" s="100">
        <v>14</v>
      </c>
      <c r="BM6" s="100">
        <v>8097.5999999999995</v>
      </c>
      <c r="BN6" s="100">
        <v>13</v>
      </c>
      <c r="BO6" s="100">
        <v>7519.2</v>
      </c>
      <c r="BP6" s="100">
        <v>9</v>
      </c>
      <c r="BQ6" s="100">
        <v>5205.5999999999995</v>
      </c>
      <c r="BR6" s="100">
        <v>8</v>
      </c>
      <c r="BS6" s="100">
        <v>4627.2</v>
      </c>
      <c r="BT6" s="100">
        <v>10</v>
      </c>
      <c r="BU6" s="100">
        <v>5784</v>
      </c>
      <c r="BV6" s="100">
        <v>12</v>
      </c>
      <c r="BW6" s="100">
        <v>6940.7999999999993</v>
      </c>
      <c r="BX6" s="100">
        <v>17</v>
      </c>
      <c r="BY6" s="100">
        <v>9832.7999999999993</v>
      </c>
      <c r="BZ6" s="100">
        <v>12</v>
      </c>
      <c r="CA6" s="100">
        <v>6940.7999999999993</v>
      </c>
      <c r="CB6" s="100">
        <v>10</v>
      </c>
      <c r="CC6" s="100">
        <v>5784</v>
      </c>
      <c r="CD6" s="100">
        <v>10</v>
      </c>
      <c r="CE6" s="100">
        <v>5784</v>
      </c>
      <c r="CF6" s="100">
        <v>10</v>
      </c>
      <c r="CG6" s="100">
        <v>5784</v>
      </c>
      <c r="CH6" s="100">
        <v>10</v>
      </c>
      <c r="CI6" s="100">
        <v>5784</v>
      </c>
      <c r="CJ6" s="100">
        <v>9</v>
      </c>
      <c r="CK6" s="100">
        <v>5205.5999999999995</v>
      </c>
      <c r="CL6" s="100">
        <v>10</v>
      </c>
      <c r="CM6" s="100">
        <v>5784</v>
      </c>
      <c r="CN6" s="100">
        <v>15</v>
      </c>
      <c r="CO6" s="100">
        <v>8676</v>
      </c>
      <c r="CP6" s="100">
        <v>11</v>
      </c>
      <c r="CQ6" s="100">
        <v>6362.4</v>
      </c>
      <c r="CR6" s="100">
        <v>12</v>
      </c>
      <c r="CS6" s="100">
        <v>6940.7999999999993</v>
      </c>
      <c r="CT6" s="100">
        <v>16</v>
      </c>
      <c r="CU6" s="100">
        <v>9254.4</v>
      </c>
    </row>
    <row r="7" spans="1:99">
      <c r="C7" s="99" t="s">
        <v>173</v>
      </c>
      <c r="D7" s="100">
        <v>4.0873232638122721</v>
      </c>
      <c r="E7" s="100">
        <v>3222.4456611895953</v>
      </c>
      <c r="F7" s="100">
        <v>13.116628144984094</v>
      </c>
      <c r="G7" s="100">
        <v>10341.14962950546</v>
      </c>
      <c r="H7" s="100">
        <v>10.333097169891321</v>
      </c>
      <c r="I7" s="100">
        <v>8146.6138087423169</v>
      </c>
      <c r="J7" s="100">
        <v>11</v>
      </c>
      <c r="K7" s="100">
        <v>8672.4</v>
      </c>
      <c r="L7" s="100">
        <v>10</v>
      </c>
      <c r="M7" s="100">
        <v>7884</v>
      </c>
      <c r="N7" s="100">
        <v>15</v>
      </c>
      <c r="O7" s="100">
        <v>11826</v>
      </c>
      <c r="P7" s="100">
        <v>10</v>
      </c>
      <c r="Q7" s="100">
        <v>7884</v>
      </c>
      <c r="R7" s="100">
        <v>14</v>
      </c>
      <c r="S7" s="100">
        <v>11037.6</v>
      </c>
      <c r="T7" s="100">
        <v>13.651609404963459</v>
      </c>
      <c r="U7" s="100">
        <v>10762.928854873191</v>
      </c>
      <c r="V7" s="100">
        <v>14</v>
      </c>
      <c r="W7" s="100">
        <v>11037.6</v>
      </c>
      <c r="X7" s="100">
        <v>11</v>
      </c>
      <c r="Y7" s="100">
        <v>8672.4</v>
      </c>
      <c r="Z7" s="100">
        <v>10</v>
      </c>
      <c r="AA7" s="100">
        <v>7884</v>
      </c>
      <c r="AB7" s="100">
        <v>12</v>
      </c>
      <c r="AC7" s="100">
        <v>9460.7999999999993</v>
      </c>
      <c r="AD7" s="100">
        <v>10</v>
      </c>
      <c r="AE7" s="100">
        <v>7884</v>
      </c>
      <c r="AF7" s="100">
        <v>9</v>
      </c>
      <c r="AG7" s="100">
        <v>7095.5999999999995</v>
      </c>
      <c r="AH7" s="100">
        <v>12</v>
      </c>
      <c r="AI7" s="100">
        <v>9460.7999999999993</v>
      </c>
      <c r="AJ7" s="100">
        <v>11</v>
      </c>
      <c r="AK7" s="100">
        <v>8672.4</v>
      </c>
      <c r="AL7" s="100">
        <v>12</v>
      </c>
      <c r="AM7" s="100">
        <v>9460.7999999999993</v>
      </c>
      <c r="AN7" s="100">
        <v>8</v>
      </c>
      <c r="AO7" s="100">
        <v>6307.2</v>
      </c>
      <c r="AP7" s="100">
        <v>12</v>
      </c>
      <c r="AQ7" s="100">
        <v>9460.7999999999993</v>
      </c>
      <c r="AR7" s="100">
        <v>14</v>
      </c>
      <c r="AS7" s="100">
        <v>11037.6</v>
      </c>
      <c r="AT7" s="100">
        <v>9</v>
      </c>
      <c r="AU7" s="100">
        <v>7095.5999999999995</v>
      </c>
      <c r="AV7" s="100">
        <v>14</v>
      </c>
      <c r="AW7" s="100">
        <v>11037.6</v>
      </c>
      <c r="AX7" s="100">
        <v>15</v>
      </c>
      <c r="AY7" s="100">
        <v>11826</v>
      </c>
      <c r="AZ7" s="100">
        <v>15</v>
      </c>
      <c r="BA7" s="100">
        <v>11826</v>
      </c>
      <c r="BB7" s="100">
        <v>11</v>
      </c>
      <c r="BC7" s="100">
        <v>8672.4</v>
      </c>
      <c r="BD7" s="100">
        <v>12</v>
      </c>
      <c r="BE7" s="100">
        <v>9460.7999999999993</v>
      </c>
      <c r="BF7" s="100">
        <v>12</v>
      </c>
      <c r="BG7" s="100">
        <v>9460.7999999999993</v>
      </c>
      <c r="BH7" s="100">
        <v>13</v>
      </c>
      <c r="BI7" s="100">
        <v>10249.199999999999</v>
      </c>
      <c r="BJ7" s="100">
        <v>14</v>
      </c>
      <c r="BK7" s="100">
        <v>11037.6</v>
      </c>
      <c r="BL7" s="100">
        <v>15</v>
      </c>
      <c r="BM7" s="100">
        <v>11826</v>
      </c>
      <c r="BN7" s="100">
        <v>13</v>
      </c>
      <c r="BO7" s="100">
        <v>10249.199999999999</v>
      </c>
      <c r="BP7" s="100">
        <v>10</v>
      </c>
      <c r="BQ7" s="100">
        <v>7884</v>
      </c>
      <c r="BR7" s="100">
        <v>8</v>
      </c>
      <c r="BS7" s="100">
        <v>6307.2</v>
      </c>
      <c r="BT7" s="100">
        <v>9</v>
      </c>
      <c r="BU7" s="100">
        <v>7095.5999999999995</v>
      </c>
      <c r="BV7" s="100">
        <v>13</v>
      </c>
      <c r="BW7" s="100">
        <v>10249.199999999999</v>
      </c>
      <c r="BX7" s="100">
        <v>15</v>
      </c>
      <c r="BY7" s="100">
        <v>11826</v>
      </c>
      <c r="BZ7" s="100">
        <v>12</v>
      </c>
      <c r="CA7" s="100">
        <v>9460.7999999999993</v>
      </c>
      <c r="CB7" s="100">
        <v>10</v>
      </c>
      <c r="CC7" s="100">
        <v>7884</v>
      </c>
      <c r="CD7" s="100">
        <v>11</v>
      </c>
      <c r="CE7" s="100">
        <v>8672.4</v>
      </c>
      <c r="CF7" s="100">
        <v>9</v>
      </c>
      <c r="CG7" s="100">
        <v>7095.5999999999995</v>
      </c>
      <c r="CH7" s="100">
        <v>11</v>
      </c>
      <c r="CI7" s="100">
        <v>8672.4</v>
      </c>
      <c r="CJ7" s="100">
        <v>10</v>
      </c>
      <c r="CK7" s="100">
        <v>7884</v>
      </c>
      <c r="CL7" s="100">
        <v>11</v>
      </c>
      <c r="CM7" s="100">
        <v>8672.4</v>
      </c>
      <c r="CN7" s="100">
        <v>14</v>
      </c>
      <c r="CO7" s="100">
        <v>11037.6</v>
      </c>
      <c r="CP7" s="100">
        <v>12</v>
      </c>
      <c r="CQ7" s="100">
        <v>9460.7999999999993</v>
      </c>
      <c r="CR7" s="100">
        <v>10</v>
      </c>
      <c r="CS7" s="100">
        <v>7884</v>
      </c>
      <c r="CT7" s="100">
        <v>16</v>
      </c>
      <c r="CU7" s="100">
        <v>12614.4</v>
      </c>
    </row>
    <row r="8" spans="1:99">
      <c r="C8" s="99" t="s">
        <v>174</v>
      </c>
      <c r="D8" s="100">
        <v>3.6785909374310455</v>
      </c>
      <c r="E8" s="100">
        <v>1138.8917542286515</v>
      </c>
      <c r="F8" s="100">
        <v>13.109767665867382</v>
      </c>
      <c r="G8" s="100">
        <v>4058.7840693525413</v>
      </c>
      <c r="H8" s="100">
        <v>9.2980343099027607</v>
      </c>
      <c r="I8" s="100">
        <v>2878.6714223458944</v>
      </c>
      <c r="J8" s="100">
        <v>12</v>
      </c>
      <c r="K8" s="100">
        <v>3715.2</v>
      </c>
      <c r="L8" s="100">
        <v>11</v>
      </c>
      <c r="M8" s="100">
        <v>3405.5999999999995</v>
      </c>
      <c r="N8" s="100">
        <v>15</v>
      </c>
      <c r="O8" s="100">
        <v>4643.9999999999991</v>
      </c>
      <c r="P8" s="100">
        <v>10</v>
      </c>
      <c r="Q8" s="100">
        <v>3095.9999999999995</v>
      </c>
      <c r="R8" s="100">
        <v>15</v>
      </c>
      <c r="S8" s="100">
        <v>4643.9999999999991</v>
      </c>
      <c r="T8" s="100">
        <v>14.651609404963459</v>
      </c>
      <c r="U8" s="100">
        <v>4536.1382717766865</v>
      </c>
      <c r="V8" s="100">
        <v>15</v>
      </c>
      <c r="W8" s="100">
        <v>4643.9999999999991</v>
      </c>
      <c r="X8" s="100">
        <v>11</v>
      </c>
      <c r="Y8" s="100">
        <v>3405.5999999999995</v>
      </c>
      <c r="Z8" s="100">
        <v>12</v>
      </c>
      <c r="AA8" s="100">
        <v>3715.2</v>
      </c>
      <c r="AB8" s="100">
        <v>13</v>
      </c>
      <c r="AC8" s="100">
        <v>4024.7999999999997</v>
      </c>
      <c r="AD8" s="100">
        <v>10</v>
      </c>
      <c r="AE8" s="100">
        <v>3095.9999999999995</v>
      </c>
      <c r="AF8" s="100">
        <v>8</v>
      </c>
      <c r="AG8" s="100">
        <v>2476.7999999999997</v>
      </c>
      <c r="AH8" s="100">
        <v>13</v>
      </c>
      <c r="AI8" s="100">
        <v>4024.7999999999997</v>
      </c>
      <c r="AJ8" s="100">
        <v>12</v>
      </c>
      <c r="AK8" s="100">
        <v>3715.2</v>
      </c>
      <c r="AL8" s="100">
        <v>13</v>
      </c>
      <c r="AM8" s="100">
        <v>4024.7999999999997</v>
      </c>
      <c r="AN8" s="100">
        <v>9</v>
      </c>
      <c r="AO8" s="100">
        <v>2786.3999999999996</v>
      </c>
      <c r="AP8" s="100">
        <v>13</v>
      </c>
      <c r="AQ8" s="100">
        <v>4024.7999999999997</v>
      </c>
      <c r="AR8" s="100">
        <v>15</v>
      </c>
      <c r="AS8" s="100">
        <v>4643.9999999999991</v>
      </c>
      <c r="AT8" s="100">
        <v>9</v>
      </c>
      <c r="AU8" s="100">
        <v>2786.3999999999996</v>
      </c>
      <c r="AV8" s="100">
        <v>15</v>
      </c>
      <c r="AW8" s="100">
        <v>4643.9999999999991</v>
      </c>
      <c r="AX8" s="100">
        <v>16</v>
      </c>
      <c r="AY8" s="100">
        <v>4953.5999999999995</v>
      </c>
      <c r="AZ8" s="100">
        <v>15</v>
      </c>
      <c r="BA8" s="100">
        <v>4643.9999999999991</v>
      </c>
      <c r="BB8" s="100">
        <v>13</v>
      </c>
      <c r="BC8" s="100">
        <v>4024.7999999999997</v>
      </c>
      <c r="BD8" s="100">
        <v>12</v>
      </c>
      <c r="BE8" s="100">
        <v>3715.2</v>
      </c>
      <c r="BF8" s="100">
        <v>15</v>
      </c>
      <c r="BG8" s="100">
        <v>4643.9999999999991</v>
      </c>
      <c r="BH8" s="100">
        <v>15</v>
      </c>
      <c r="BI8" s="100">
        <v>4643.9999999999991</v>
      </c>
      <c r="BJ8" s="100">
        <v>14</v>
      </c>
      <c r="BK8" s="100">
        <v>4334.3999999999996</v>
      </c>
      <c r="BL8" s="100">
        <v>15</v>
      </c>
      <c r="BM8" s="100">
        <v>4643.9999999999991</v>
      </c>
      <c r="BN8" s="100">
        <v>14</v>
      </c>
      <c r="BO8" s="100">
        <v>4334.3999999999996</v>
      </c>
      <c r="BP8" s="100">
        <v>10</v>
      </c>
      <c r="BQ8" s="100">
        <v>3095.9999999999995</v>
      </c>
      <c r="BR8" s="100">
        <v>9</v>
      </c>
      <c r="BS8" s="100">
        <v>2786.3999999999996</v>
      </c>
      <c r="BT8" s="100">
        <v>8</v>
      </c>
      <c r="BU8" s="100">
        <v>2476.7999999999997</v>
      </c>
      <c r="BV8" s="100">
        <v>14</v>
      </c>
      <c r="BW8" s="100">
        <v>4334.3999999999996</v>
      </c>
      <c r="BX8" s="100">
        <v>16</v>
      </c>
      <c r="BY8" s="100">
        <v>4953.5999999999995</v>
      </c>
      <c r="BZ8" s="100">
        <v>14</v>
      </c>
      <c r="CA8" s="100">
        <v>4334.3999999999996</v>
      </c>
      <c r="CB8" s="100">
        <v>12</v>
      </c>
      <c r="CC8" s="100">
        <v>3715.2</v>
      </c>
      <c r="CD8" s="100">
        <v>11</v>
      </c>
      <c r="CE8" s="100">
        <v>3405.5999999999995</v>
      </c>
      <c r="CF8" s="100">
        <v>10</v>
      </c>
      <c r="CG8" s="100">
        <v>3095.9999999999995</v>
      </c>
      <c r="CH8" s="100">
        <v>11</v>
      </c>
      <c r="CI8" s="100">
        <v>3405.5999999999995</v>
      </c>
      <c r="CJ8" s="100">
        <v>10</v>
      </c>
      <c r="CK8" s="100">
        <v>3095.9999999999995</v>
      </c>
      <c r="CL8" s="100">
        <v>11</v>
      </c>
      <c r="CM8" s="100">
        <v>3405.5999999999995</v>
      </c>
      <c r="CN8" s="100">
        <v>15</v>
      </c>
      <c r="CO8" s="100">
        <v>4643.9999999999991</v>
      </c>
      <c r="CP8" s="100">
        <v>12</v>
      </c>
      <c r="CQ8" s="100">
        <v>3715.2</v>
      </c>
      <c r="CR8" s="100">
        <v>11</v>
      </c>
      <c r="CS8" s="100">
        <v>3405.5999999999995</v>
      </c>
      <c r="CT8" s="100">
        <v>18</v>
      </c>
      <c r="CU8" s="100">
        <v>5572.7999999999993</v>
      </c>
    </row>
    <row r="9" spans="1:99">
      <c r="C9" s="99" t="s">
        <v>175</v>
      </c>
      <c r="D9" s="100">
        <v>3.269858611049818</v>
      </c>
      <c r="E9" s="100">
        <v>2295.4407449569721</v>
      </c>
      <c r="F9" s="100">
        <v>12.10290718675067</v>
      </c>
      <c r="G9" s="100">
        <v>8496.2408450989697</v>
      </c>
      <c r="H9" s="100">
        <v>10.333097169891321</v>
      </c>
      <c r="I9" s="100">
        <v>7253.8342132637072</v>
      </c>
      <c r="J9" s="100">
        <v>12</v>
      </c>
      <c r="K9" s="100">
        <v>8424</v>
      </c>
      <c r="L9" s="100">
        <v>11</v>
      </c>
      <c r="M9" s="100">
        <v>7722</v>
      </c>
      <c r="N9" s="100">
        <v>15</v>
      </c>
      <c r="O9" s="100">
        <v>10530</v>
      </c>
      <c r="P9" s="100">
        <v>10</v>
      </c>
      <c r="Q9" s="100">
        <v>7020</v>
      </c>
      <c r="R9" s="100">
        <v>14</v>
      </c>
      <c r="S9" s="100">
        <v>9828</v>
      </c>
      <c r="T9" s="100">
        <v>14.651609404963459</v>
      </c>
      <c r="U9" s="100">
        <v>10285.429802284349</v>
      </c>
      <c r="V9" s="100">
        <v>12</v>
      </c>
      <c r="W9" s="100">
        <v>8424</v>
      </c>
      <c r="X9" s="100">
        <v>11</v>
      </c>
      <c r="Y9" s="100">
        <v>7722</v>
      </c>
      <c r="Z9" s="100">
        <v>10</v>
      </c>
      <c r="AA9" s="100">
        <v>7020</v>
      </c>
      <c r="AB9" s="100">
        <v>14</v>
      </c>
      <c r="AC9" s="100">
        <v>9828</v>
      </c>
      <c r="AD9" s="100">
        <v>10</v>
      </c>
      <c r="AE9" s="100">
        <v>7020</v>
      </c>
      <c r="AF9" s="100">
        <v>8</v>
      </c>
      <c r="AG9" s="100">
        <v>5616</v>
      </c>
      <c r="AH9" s="100">
        <v>14</v>
      </c>
      <c r="AI9" s="100">
        <v>9828</v>
      </c>
      <c r="AJ9" s="100">
        <v>11</v>
      </c>
      <c r="AK9" s="100">
        <v>7722</v>
      </c>
      <c r="AL9" s="100">
        <v>11</v>
      </c>
      <c r="AM9" s="100">
        <v>7722</v>
      </c>
      <c r="AN9" s="100">
        <v>8</v>
      </c>
      <c r="AO9" s="100">
        <v>5616</v>
      </c>
      <c r="AP9" s="100">
        <v>12</v>
      </c>
      <c r="AQ9" s="100">
        <v>8424</v>
      </c>
      <c r="AR9" s="100">
        <v>12</v>
      </c>
      <c r="AS9" s="100">
        <v>8424</v>
      </c>
      <c r="AT9" s="100">
        <v>9</v>
      </c>
      <c r="AU9" s="100">
        <v>6318</v>
      </c>
      <c r="AV9" s="100">
        <v>15</v>
      </c>
      <c r="AW9" s="100">
        <v>10530</v>
      </c>
      <c r="AX9" s="100">
        <v>14</v>
      </c>
      <c r="AY9" s="100">
        <v>9828</v>
      </c>
      <c r="AZ9" s="100">
        <v>15</v>
      </c>
      <c r="BA9" s="100">
        <v>10530</v>
      </c>
      <c r="BB9" s="100">
        <v>11</v>
      </c>
      <c r="BC9" s="100">
        <v>7722</v>
      </c>
      <c r="BD9" s="100">
        <v>12</v>
      </c>
      <c r="BE9" s="100">
        <v>8424</v>
      </c>
      <c r="BF9" s="100">
        <v>13</v>
      </c>
      <c r="BG9" s="100">
        <v>9126</v>
      </c>
      <c r="BH9" s="100">
        <v>13</v>
      </c>
      <c r="BI9" s="100">
        <v>9126</v>
      </c>
      <c r="BJ9" s="100">
        <v>14</v>
      </c>
      <c r="BK9" s="100">
        <v>9828</v>
      </c>
      <c r="BL9" s="100">
        <v>14</v>
      </c>
      <c r="BM9" s="100">
        <v>9828</v>
      </c>
      <c r="BN9" s="100">
        <v>13</v>
      </c>
      <c r="BO9" s="100">
        <v>9126</v>
      </c>
      <c r="BP9" s="100">
        <v>10</v>
      </c>
      <c r="BQ9" s="100">
        <v>7020</v>
      </c>
      <c r="BR9" s="100">
        <v>8</v>
      </c>
      <c r="BS9" s="100">
        <v>5616</v>
      </c>
      <c r="BT9" s="100">
        <v>8</v>
      </c>
      <c r="BU9" s="100">
        <v>5616</v>
      </c>
      <c r="BV9" s="100">
        <v>13</v>
      </c>
      <c r="BW9" s="100">
        <v>9126</v>
      </c>
      <c r="BX9" s="100">
        <v>14</v>
      </c>
      <c r="BY9" s="100">
        <v>9828</v>
      </c>
      <c r="BZ9" s="100">
        <v>13</v>
      </c>
      <c r="CA9" s="100">
        <v>9126</v>
      </c>
      <c r="CB9" s="100">
        <v>11</v>
      </c>
      <c r="CC9" s="100">
        <v>7722</v>
      </c>
      <c r="CD9" s="100">
        <v>10</v>
      </c>
      <c r="CE9" s="100">
        <v>7020</v>
      </c>
      <c r="CF9" s="100">
        <v>8</v>
      </c>
      <c r="CG9" s="100">
        <v>5616</v>
      </c>
      <c r="CH9" s="100">
        <v>10</v>
      </c>
      <c r="CI9" s="100">
        <v>7020</v>
      </c>
      <c r="CJ9" s="100">
        <v>9</v>
      </c>
      <c r="CK9" s="100">
        <v>6318</v>
      </c>
      <c r="CL9" s="100">
        <v>10</v>
      </c>
      <c r="CM9" s="100">
        <v>7020</v>
      </c>
      <c r="CN9" s="100">
        <v>14</v>
      </c>
      <c r="CO9" s="100">
        <v>9828</v>
      </c>
      <c r="CP9" s="100">
        <v>11</v>
      </c>
      <c r="CQ9" s="100">
        <v>7722</v>
      </c>
      <c r="CR9" s="100">
        <v>11</v>
      </c>
      <c r="CS9" s="100">
        <v>7722</v>
      </c>
      <c r="CT9" s="100">
        <v>15</v>
      </c>
      <c r="CU9" s="100">
        <v>10530</v>
      </c>
    </row>
    <row r="10" spans="1:99">
      <c r="C10" s="99" t="s">
        <v>176</v>
      </c>
      <c r="D10" s="100">
        <v>3.6785909374310455</v>
      </c>
      <c r="E10" s="100">
        <v>2004.0963427124334</v>
      </c>
      <c r="F10" s="100">
        <v>13.109767665867382</v>
      </c>
      <c r="G10" s="100">
        <v>7142.201424364549</v>
      </c>
      <c r="H10" s="100">
        <v>10.298034309902761</v>
      </c>
      <c r="I10" s="100">
        <v>5610.3690920350236</v>
      </c>
      <c r="J10" s="100">
        <v>11</v>
      </c>
      <c r="K10" s="100">
        <v>5992.7999999999993</v>
      </c>
      <c r="L10" s="100">
        <v>9</v>
      </c>
      <c r="M10" s="100">
        <v>4903.2</v>
      </c>
      <c r="N10" s="100">
        <v>15</v>
      </c>
      <c r="O10" s="100">
        <v>8171.9999999999991</v>
      </c>
      <c r="P10" s="100">
        <v>10</v>
      </c>
      <c r="Q10" s="100">
        <v>5448</v>
      </c>
      <c r="R10" s="100">
        <v>14</v>
      </c>
      <c r="S10" s="100">
        <v>7627.1999999999989</v>
      </c>
      <c r="T10" s="100">
        <v>12.698152933889419</v>
      </c>
      <c r="U10" s="100">
        <v>6917.9537183829552</v>
      </c>
      <c r="V10" s="100">
        <v>13</v>
      </c>
      <c r="W10" s="100">
        <v>7082.4</v>
      </c>
      <c r="X10" s="100">
        <v>13</v>
      </c>
      <c r="Y10" s="100">
        <v>7082.4</v>
      </c>
      <c r="Z10" s="100">
        <v>10</v>
      </c>
      <c r="AA10" s="100">
        <v>5448</v>
      </c>
      <c r="AB10" s="100">
        <v>14</v>
      </c>
      <c r="AC10" s="100">
        <v>7627.1999999999989</v>
      </c>
      <c r="AD10" s="100">
        <v>11</v>
      </c>
      <c r="AE10" s="100">
        <v>5992.7999999999993</v>
      </c>
      <c r="AF10" s="100">
        <v>8</v>
      </c>
      <c r="AG10" s="100">
        <v>4358.3999999999996</v>
      </c>
      <c r="AH10" s="100">
        <v>13</v>
      </c>
      <c r="AI10" s="100">
        <v>7082.4</v>
      </c>
      <c r="AJ10" s="100">
        <v>11</v>
      </c>
      <c r="AK10" s="100">
        <v>5992.7999999999993</v>
      </c>
      <c r="AL10" s="100">
        <v>12</v>
      </c>
      <c r="AM10" s="100">
        <v>6537.5999999999995</v>
      </c>
      <c r="AN10" s="100">
        <v>9</v>
      </c>
      <c r="AO10" s="100">
        <v>4903.2</v>
      </c>
      <c r="AP10" s="100">
        <v>12</v>
      </c>
      <c r="AQ10" s="100">
        <v>6537.5999999999995</v>
      </c>
      <c r="AR10" s="100">
        <v>12</v>
      </c>
      <c r="AS10" s="100">
        <v>6537.5999999999995</v>
      </c>
      <c r="AT10" s="100">
        <v>9</v>
      </c>
      <c r="AU10" s="100">
        <v>4903.2</v>
      </c>
      <c r="AV10" s="100">
        <v>15</v>
      </c>
      <c r="AW10" s="100">
        <v>8171.9999999999991</v>
      </c>
      <c r="AX10" s="100">
        <v>14</v>
      </c>
      <c r="AY10" s="100">
        <v>7627.1999999999989</v>
      </c>
      <c r="AZ10" s="100">
        <v>14</v>
      </c>
      <c r="BA10" s="100">
        <v>7627.1999999999989</v>
      </c>
      <c r="BB10" s="100">
        <v>11</v>
      </c>
      <c r="BC10" s="100">
        <v>5992.7999999999993</v>
      </c>
      <c r="BD10" s="100">
        <v>11</v>
      </c>
      <c r="BE10" s="100">
        <v>5992.7999999999993</v>
      </c>
      <c r="BF10" s="100">
        <v>14</v>
      </c>
      <c r="BG10" s="100">
        <v>7627.1999999999989</v>
      </c>
      <c r="BH10" s="100">
        <v>13</v>
      </c>
      <c r="BI10" s="100">
        <v>7082.4</v>
      </c>
      <c r="BJ10" s="100">
        <v>15</v>
      </c>
      <c r="BK10" s="100">
        <v>8171.9999999999991</v>
      </c>
      <c r="BL10" s="100">
        <v>15</v>
      </c>
      <c r="BM10" s="100">
        <v>8171.9999999999991</v>
      </c>
      <c r="BN10" s="100">
        <v>14</v>
      </c>
      <c r="BO10" s="100">
        <v>7627.1999999999989</v>
      </c>
      <c r="BP10" s="100">
        <v>10</v>
      </c>
      <c r="BQ10" s="100">
        <v>5448</v>
      </c>
      <c r="BR10" s="100">
        <v>9</v>
      </c>
      <c r="BS10" s="100">
        <v>4903.2</v>
      </c>
      <c r="BT10" s="100">
        <v>8</v>
      </c>
      <c r="BU10" s="100">
        <v>4358.3999999999996</v>
      </c>
      <c r="BV10" s="100">
        <v>12</v>
      </c>
      <c r="BW10" s="100">
        <v>6537.5999999999995</v>
      </c>
      <c r="BX10" s="100">
        <v>16</v>
      </c>
      <c r="BY10" s="100">
        <v>8716.7999999999993</v>
      </c>
      <c r="BZ10" s="100">
        <v>12</v>
      </c>
      <c r="CA10" s="100">
        <v>6537.5999999999995</v>
      </c>
      <c r="CB10" s="100">
        <v>11</v>
      </c>
      <c r="CC10" s="100">
        <v>5992.7999999999993</v>
      </c>
      <c r="CD10" s="100">
        <v>10</v>
      </c>
      <c r="CE10" s="100">
        <v>5448</v>
      </c>
      <c r="CF10" s="100">
        <v>9</v>
      </c>
      <c r="CG10" s="100">
        <v>4903.2</v>
      </c>
      <c r="CH10" s="100">
        <v>11</v>
      </c>
      <c r="CI10" s="100">
        <v>5992.7999999999993</v>
      </c>
      <c r="CJ10" s="100">
        <v>11</v>
      </c>
      <c r="CK10" s="100">
        <v>5992.7999999999993</v>
      </c>
      <c r="CL10" s="100">
        <v>10</v>
      </c>
      <c r="CM10" s="100">
        <v>5448</v>
      </c>
      <c r="CN10" s="100">
        <v>14</v>
      </c>
      <c r="CO10" s="100">
        <v>7627.1999999999989</v>
      </c>
      <c r="CP10" s="100">
        <v>12</v>
      </c>
      <c r="CQ10" s="100">
        <v>6537.5999999999995</v>
      </c>
      <c r="CR10" s="100">
        <v>12</v>
      </c>
      <c r="CS10" s="100">
        <v>6537.5999999999995</v>
      </c>
      <c r="CT10" s="100">
        <v>17</v>
      </c>
      <c r="CU10" s="100">
        <v>9261.5999999999985</v>
      </c>
    </row>
    <row r="11" spans="1:99">
      <c r="C11" s="99" t="s">
        <v>177</v>
      </c>
      <c r="D11" s="100">
        <v>3.6785909374310455</v>
      </c>
      <c r="E11" s="100">
        <v>1959.9532514632608</v>
      </c>
      <c r="F11" s="100">
        <v>12.109767665867382</v>
      </c>
      <c r="G11" s="100">
        <v>6452.0842123741404</v>
      </c>
      <c r="H11" s="100">
        <v>10.333097169891321</v>
      </c>
      <c r="I11" s="100">
        <v>5505.4741721180953</v>
      </c>
      <c r="J11" s="100">
        <v>11</v>
      </c>
      <c r="K11" s="100">
        <v>5860.7999999999993</v>
      </c>
      <c r="L11" s="100">
        <v>10</v>
      </c>
      <c r="M11" s="100">
        <v>5328</v>
      </c>
      <c r="N11" s="100">
        <v>15</v>
      </c>
      <c r="O11" s="100">
        <v>7991.9999999999991</v>
      </c>
      <c r="P11" s="100">
        <v>10</v>
      </c>
      <c r="Q11" s="100">
        <v>5328</v>
      </c>
      <c r="R11" s="100">
        <v>15</v>
      </c>
      <c r="S11" s="100">
        <v>7991.9999999999991</v>
      </c>
      <c r="T11" s="100">
        <v>12.744696462815382</v>
      </c>
      <c r="U11" s="100">
        <v>6790.3742753880351</v>
      </c>
      <c r="V11" s="100">
        <v>13</v>
      </c>
      <c r="W11" s="100">
        <v>6926.4</v>
      </c>
      <c r="X11" s="100">
        <v>13</v>
      </c>
      <c r="Y11" s="100">
        <v>6926.4</v>
      </c>
      <c r="Z11" s="100">
        <v>11</v>
      </c>
      <c r="AA11" s="100">
        <v>5860.7999999999993</v>
      </c>
      <c r="AB11" s="100">
        <v>13</v>
      </c>
      <c r="AC11" s="100">
        <v>6926.4</v>
      </c>
      <c r="AD11" s="100">
        <v>12</v>
      </c>
      <c r="AE11" s="100">
        <v>6393.5999999999995</v>
      </c>
      <c r="AF11" s="100">
        <v>9</v>
      </c>
      <c r="AG11" s="100">
        <v>4795.2</v>
      </c>
      <c r="AH11" s="100">
        <v>12</v>
      </c>
      <c r="AI11" s="100">
        <v>6393.5999999999995</v>
      </c>
      <c r="AJ11" s="100">
        <v>12</v>
      </c>
      <c r="AK11" s="100">
        <v>6393.5999999999995</v>
      </c>
      <c r="AL11" s="100">
        <v>13</v>
      </c>
      <c r="AM11" s="100">
        <v>6926.4</v>
      </c>
      <c r="AN11" s="100">
        <v>8</v>
      </c>
      <c r="AO11" s="100">
        <v>4262.3999999999996</v>
      </c>
      <c r="AP11" s="100">
        <v>13</v>
      </c>
      <c r="AQ11" s="100">
        <v>6926.4</v>
      </c>
      <c r="AR11" s="100">
        <v>13</v>
      </c>
      <c r="AS11" s="100">
        <v>6926.4</v>
      </c>
      <c r="AT11" s="100">
        <v>9</v>
      </c>
      <c r="AU11" s="100">
        <v>4795.2</v>
      </c>
      <c r="AV11" s="100">
        <v>14</v>
      </c>
      <c r="AW11" s="100">
        <v>7459.1999999999989</v>
      </c>
      <c r="AX11" s="100">
        <v>15</v>
      </c>
      <c r="AY11" s="100">
        <v>7991.9999999999991</v>
      </c>
      <c r="AZ11" s="100">
        <v>16</v>
      </c>
      <c r="BA11" s="100">
        <v>8524.7999999999993</v>
      </c>
      <c r="BB11" s="100">
        <v>13</v>
      </c>
      <c r="BC11" s="100">
        <v>6926.4</v>
      </c>
      <c r="BD11" s="100">
        <v>13</v>
      </c>
      <c r="BE11" s="100">
        <v>6926.4</v>
      </c>
      <c r="BF11" s="100">
        <v>14</v>
      </c>
      <c r="BG11" s="100">
        <v>7459.1999999999989</v>
      </c>
      <c r="BH11" s="100">
        <v>15</v>
      </c>
      <c r="BI11" s="100">
        <v>7991.9999999999991</v>
      </c>
      <c r="BJ11" s="100">
        <v>14</v>
      </c>
      <c r="BK11" s="100">
        <v>7459.1999999999989</v>
      </c>
      <c r="BL11" s="100">
        <v>14</v>
      </c>
      <c r="BM11" s="100">
        <v>7459.1999999999989</v>
      </c>
      <c r="BN11" s="100">
        <v>13</v>
      </c>
      <c r="BO11" s="100">
        <v>6926.4</v>
      </c>
      <c r="BP11" s="100">
        <v>10</v>
      </c>
      <c r="BQ11" s="100">
        <v>5328</v>
      </c>
      <c r="BR11" s="100">
        <v>9</v>
      </c>
      <c r="BS11" s="100">
        <v>4795.2</v>
      </c>
      <c r="BT11" s="100">
        <v>9</v>
      </c>
      <c r="BU11" s="100">
        <v>4795.2</v>
      </c>
      <c r="BV11" s="100">
        <v>13</v>
      </c>
      <c r="BW11" s="100">
        <v>6926.4</v>
      </c>
      <c r="BX11" s="100">
        <v>16</v>
      </c>
      <c r="BY11" s="100">
        <v>8524.7999999999993</v>
      </c>
      <c r="BZ11" s="100">
        <v>13</v>
      </c>
      <c r="CA11" s="100">
        <v>6926.4</v>
      </c>
      <c r="CB11" s="100">
        <v>12</v>
      </c>
      <c r="CC11" s="100">
        <v>6393.5999999999995</v>
      </c>
      <c r="CD11" s="100">
        <v>11</v>
      </c>
      <c r="CE11" s="100">
        <v>5860.7999999999993</v>
      </c>
      <c r="CF11" s="100">
        <v>10</v>
      </c>
      <c r="CG11" s="100">
        <v>5328</v>
      </c>
      <c r="CH11" s="100">
        <v>10</v>
      </c>
      <c r="CI11" s="100">
        <v>5328</v>
      </c>
      <c r="CJ11" s="100">
        <v>9</v>
      </c>
      <c r="CK11" s="100">
        <v>4795.2</v>
      </c>
      <c r="CL11" s="100">
        <v>11</v>
      </c>
      <c r="CM11" s="100">
        <v>5860.7999999999993</v>
      </c>
      <c r="CN11" s="100">
        <v>13</v>
      </c>
      <c r="CO11" s="100">
        <v>6926.4</v>
      </c>
      <c r="CP11" s="100">
        <v>11</v>
      </c>
      <c r="CQ11" s="100">
        <v>5860.7999999999993</v>
      </c>
      <c r="CR11" s="100">
        <v>12</v>
      </c>
      <c r="CS11" s="100">
        <v>6393.5999999999995</v>
      </c>
      <c r="CT11" s="100">
        <v>18</v>
      </c>
      <c r="CU11" s="100">
        <v>9590.4</v>
      </c>
    </row>
    <row r="12" spans="1:99">
      <c r="C12" s="99" t="s">
        <v>178</v>
      </c>
      <c r="D12" s="100">
        <v>4.0873232638122721</v>
      </c>
      <c r="E12" s="100">
        <v>2300.3455328735467</v>
      </c>
      <c r="F12" s="100">
        <v>12.109767665867382</v>
      </c>
      <c r="G12" s="100">
        <v>6815.3772423501623</v>
      </c>
      <c r="H12" s="100">
        <v>11.350628599885601</v>
      </c>
      <c r="I12" s="100">
        <v>6388.1337760156157</v>
      </c>
      <c r="J12" s="100">
        <v>11</v>
      </c>
      <c r="K12" s="100">
        <v>6190.7999999999993</v>
      </c>
      <c r="L12" s="100">
        <v>10</v>
      </c>
      <c r="M12" s="100">
        <v>5628</v>
      </c>
      <c r="N12" s="100">
        <v>14</v>
      </c>
      <c r="O12" s="100">
        <v>7879.1999999999989</v>
      </c>
      <c r="P12" s="100">
        <v>10</v>
      </c>
      <c r="Q12" s="100">
        <v>5628</v>
      </c>
      <c r="R12" s="100">
        <v>14</v>
      </c>
      <c r="S12" s="100">
        <v>7879.1999999999989</v>
      </c>
      <c r="T12" s="100">
        <v>13.744696462815382</v>
      </c>
      <c r="U12" s="100">
        <v>7735.5151692724967</v>
      </c>
      <c r="V12" s="100">
        <v>13</v>
      </c>
      <c r="W12" s="100">
        <v>7316.4</v>
      </c>
      <c r="X12" s="100">
        <v>13</v>
      </c>
      <c r="Y12" s="100">
        <v>7316.4</v>
      </c>
      <c r="Z12" s="100">
        <v>10</v>
      </c>
      <c r="AA12" s="100">
        <v>5628</v>
      </c>
      <c r="AB12" s="100">
        <v>12</v>
      </c>
      <c r="AC12" s="100">
        <v>6753.5999999999995</v>
      </c>
      <c r="AD12" s="100">
        <v>11</v>
      </c>
      <c r="AE12" s="100">
        <v>6190.7999999999993</v>
      </c>
      <c r="AF12" s="100">
        <v>9</v>
      </c>
      <c r="AG12" s="100">
        <v>5065.2</v>
      </c>
      <c r="AH12" s="100">
        <v>13</v>
      </c>
      <c r="AI12" s="100">
        <v>7316.4</v>
      </c>
      <c r="AJ12" s="100">
        <v>11</v>
      </c>
      <c r="AK12" s="100">
        <v>6190.7999999999993</v>
      </c>
      <c r="AL12" s="100">
        <v>12</v>
      </c>
      <c r="AM12" s="100">
        <v>6753.5999999999995</v>
      </c>
      <c r="AN12" s="100">
        <v>8</v>
      </c>
      <c r="AO12" s="100">
        <v>4502.3999999999996</v>
      </c>
      <c r="AP12" s="100">
        <v>12</v>
      </c>
      <c r="AQ12" s="100">
        <v>6753.5999999999995</v>
      </c>
      <c r="AR12" s="100">
        <v>14</v>
      </c>
      <c r="AS12" s="100">
        <v>7879.1999999999989</v>
      </c>
      <c r="AT12" s="100">
        <v>9</v>
      </c>
      <c r="AU12" s="100">
        <v>5065.2</v>
      </c>
      <c r="AV12" s="100">
        <v>15</v>
      </c>
      <c r="AW12" s="100">
        <v>8442</v>
      </c>
      <c r="AX12" s="100">
        <v>16</v>
      </c>
      <c r="AY12" s="100">
        <v>9004.7999999999993</v>
      </c>
      <c r="AZ12" s="100">
        <v>15</v>
      </c>
      <c r="BA12" s="100">
        <v>8442</v>
      </c>
      <c r="BB12" s="100">
        <v>12</v>
      </c>
      <c r="BC12" s="100">
        <v>6753.5999999999995</v>
      </c>
      <c r="BD12" s="100">
        <v>12</v>
      </c>
      <c r="BE12" s="100">
        <v>6753.5999999999995</v>
      </c>
      <c r="BF12" s="100">
        <v>13</v>
      </c>
      <c r="BG12" s="100">
        <v>7316.4</v>
      </c>
      <c r="BH12" s="100">
        <v>13</v>
      </c>
      <c r="BI12" s="100">
        <v>7316.4</v>
      </c>
      <c r="BJ12" s="100">
        <v>15</v>
      </c>
      <c r="BK12" s="100">
        <v>8442</v>
      </c>
      <c r="BL12" s="100">
        <v>16</v>
      </c>
      <c r="BM12" s="100">
        <v>9004.7999999999993</v>
      </c>
      <c r="BN12" s="100">
        <v>13</v>
      </c>
      <c r="BO12" s="100">
        <v>7316.4</v>
      </c>
      <c r="BP12" s="100">
        <v>9</v>
      </c>
      <c r="BQ12" s="100">
        <v>5065.2</v>
      </c>
      <c r="BR12" s="100">
        <v>9</v>
      </c>
      <c r="BS12" s="100">
        <v>5065.2</v>
      </c>
      <c r="BT12" s="100">
        <v>9</v>
      </c>
      <c r="BU12" s="100">
        <v>5065.2</v>
      </c>
      <c r="BV12" s="100">
        <v>11</v>
      </c>
      <c r="BW12" s="100">
        <v>6190.7999999999993</v>
      </c>
      <c r="BX12" s="100">
        <v>15</v>
      </c>
      <c r="BY12" s="100">
        <v>8442</v>
      </c>
      <c r="BZ12" s="100">
        <v>12</v>
      </c>
      <c r="CA12" s="100">
        <v>6753.5999999999995</v>
      </c>
      <c r="CB12" s="100">
        <v>10</v>
      </c>
      <c r="CC12" s="100">
        <v>5628</v>
      </c>
      <c r="CD12" s="100">
        <v>10</v>
      </c>
      <c r="CE12" s="100">
        <v>5628</v>
      </c>
      <c r="CF12" s="100">
        <v>9</v>
      </c>
      <c r="CG12" s="100">
        <v>5065.2</v>
      </c>
      <c r="CH12" s="100">
        <v>11</v>
      </c>
      <c r="CI12" s="100">
        <v>6190.7999999999993</v>
      </c>
      <c r="CJ12" s="100">
        <v>10</v>
      </c>
      <c r="CK12" s="100">
        <v>5628</v>
      </c>
      <c r="CL12" s="100">
        <v>11</v>
      </c>
      <c r="CM12" s="100">
        <v>6190.7999999999993</v>
      </c>
      <c r="CN12" s="100">
        <v>15</v>
      </c>
      <c r="CO12" s="100">
        <v>8442</v>
      </c>
      <c r="CP12" s="100">
        <v>12</v>
      </c>
      <c r="CQ12" s="100">
        <v>6753.5999999999995</v>
      </c>
      <c r="CR12" s="100">
        <v>11</v>
      </c>
      <c r="CS12" s="100">
        <v>6190.7999999999993</v>
      </c>
      <c r="CT12" s="100">
        <v>17</v>
      </c>
      <c r="CU12" s="100">
        <v>9567.5999999999985</v>
      </c>
    </row>
    <row r="13" spans="1:99">
      <c r="C13" s="99" t="s">
        <v>179</v>
      </c>
      <c r="D13" s="100">
        <v>4.4960555901934995</v>
      </c>
      <c r="E13" s="100">
        <v>383.06393628448615</v>
      </c>
      <c r="F13" s="100">
        <v>13.116628144984094</v>
      </c>
      <c r="G13" s="100">
        <v>1117.5367179526449</v>
      </c>
      <c r="H13" s="100">
        <v>10.333097169891321</v>
      </c>
      <c r="I13" s="100">
        <v>880.3798788747406</v>
      </c>
      <c r="J13" s="100">
        <v>12</v>
      </c>
      <c r="K13" s="100">
        <v>1022.4000000000001</v>
      </c>
      <c r="L13" s="100">
        <v>11</v>
      </c>
      <c r="M13" s="100">
        <v>937.2</v>
      </c>
      <c r="N13" s="100">
        <v>15</v>
      </c>
      <c r="O13" s="100">
        <v>1278</v>
      </c>
      <c r="P13" s="100">
        <v>10</v>
      </c>
      <c r="Q13" s="100">
        <v>852</v>
      </c>
      <c r="R13" s="100">
        <v>16</v>
      </c>
      <c r="S13" s="100">
        <v>1363.2</v>
      </c>
      <c r="T13" s="100">
        <v>14.651609404963459</v>
      </c>
      <c r="U13" s="100">
        <v>1248.3171213028868</v>
      </c>
      <c r="V13" s="100">
        <v>14</v>
      </c>
      <c r="W13" s="100">
        <v>1192.8</v>
      </c>
      <c r="X13" s="100">
        <v>12</v>
      </c>
      <c r="Y13" s="100">
        <v>1022.4000000000001</v>
      </c>
      <c r="Z13" s="100">
        <v>11</v>
      </c>
      <c r="AA13" s="100">
        <v>937.2</v>
      </c>
      <c r="AB13" s="100">
        <v>13</v>
      </c>
      <c r="AC13" s="100">
        <v>1107.6000000000001</v>
      </c>
      <c r="AD13" s="100">
        <v>12</v>
      </c>
      <c r="AE13" s="100">
        <v>1022.4000000000001</v>
      </c>
      <c r="AF13" s="100">
        <v>9</v>
      </c>
      <c r="AG13" s="100">
        <v>766.80000000000007</v>
      </c>
      <c r="AH13" s="100">
        <v>13</v>
      </c>
      <c r="AI13" s="100">
        <v>1107.6000000000001</v>
      </c>
      <c r="AJ13" s="100">
        <v>13</v>
      </c>
      <c r="AK13" s="100">
        <v>1107.6000000000001</v>
      </c>
      <c r="AL13" s="100">
        <v>12</v>
      </c>
      <c r="AM13" s="100">
        <v>1022.4000000000001</v>
      </c>
      <c r="AN13" s="100">
        <v>8</v>
      </c>
      <c r="AO13" s="100">
        <v>681.6</v>
      </c>
      <c r="AP13" s="100">
        <v>13</v>
      </c>
      <c r="AQ13" s="100">
        <v>1107.6000000000001</v>
      </c>
      <c r="AR13" s="100">
        <v>15</v>
      </c>
      <c r="AS13" s="100">
        <v>1278</v>
      </c>
      <c r="AT13" s="100">
        <v>10</v>
      </c>
      <c r="AU13" s="100">
        <v>852</v>
      </c>
      <c r="AV13" s="100">
        <v>15</v>
      </c>
      <c r="AW13" s="100">
        <v>1278</v>
      </c>
      <c r="AX13" s="100">
        <v>16</v>
      </c>
      <c r="AY13" s="100">
        <v>1363.2</v>
      </c>
      <c r="AZ13" s="100">
        <v>14</v>
      </c>
      <c r="BA13" s="100">
        <v>1192.8</v>
      </c>
      <c r="BB13" s="100">
        <v>12</v>
      </c>
      <c r="BC13" s="100">
        <v>1022.4000000000001</v>
      </c>
      <c r="BD13" s="100">
        <v>12</v>
      </c>
      <c r="BE13" s="100">
        <v>1022.4000000000001</v>
      </c>
      <c r="BF13" s="100">
        <v>15</v>
      </c>
      <c r="BG13" s="100">
        <v>1278</v>
      </c>
      <c r="BH13" s="100">
        <v>13</v>
      </c>
      <c r="BI13" s="100">
        <v>1107.6000000000001</v>
      </c>
      <c r="BJ13" s="100">
        <v>16</v>
      </c>
      <c r="BK13" s="100">
        <v>1363.2</v>
      </c>
      <c r="BL13" s="100">
        <v>14</v>
      </c>
      <c r="BM13" s="100">
        <v>1192.8</v>
      </c>
      <c r="BN13" s="100">
        <v>14</v>
      </c>
      <c r="BO13" s="100">
        <v>1192.8</v>
      </c>
      <c r="BP13" s="100">
        <v>10</v>
      </c>
      <c r="BQ13" s="100">
        <v>852</v>
      </c>
      <c r="BR13" s="100">
        <v>9</v>
      </c>
      <c r="BS13" s="100">
        <v>766.80000000000007</v>
      </c>
      <c r="BT13" s="100">
        <v>9</v>
      </c>
      <c r="BU13" s="100">
        <v>766.80000000000007</v>
      </c>
      <c r="BV13" s="100">
        <v>13</v>
      </c>
      <c r="BW13" s="100">
        <v>1107.6000000000001</v>
      </c>
      <c r="BX13" s="100">
        <v>17</v>
      </c>
      <c r="BY13" s="100">
        <v>1448.4</v>
      </c>
      <c r="BZ13" s="100">
        <v>13</v>
      </c>
      <c r="CA13" s="100">
        <v>1107.6000000000001</v>
      </c>
      <c r="CB13" s="100">
        <v>12</v>
      </c>
      <c r="CC13" s="100">
        <v>1022.4000000000001</v>
      </c>
      <c r="CD13" s="100">
        <v>10</v>
      </c>
      <c r="CE13" s="100">
        <v>852</v>
      </c>
      <c r="CF13" s="100">
        <v>9</v>
      </c>
      <c r="CG13" s="100">
        <v>766.80000000000007</v>
      </c>
      <c r="CH13" s="100">
        <v>12</v>
      </c>
      <c r="CI13" s="100">
        <v>1022.4000000000001</v>
      </c>
      <c r="CJ13" s="100">
        <v>10</v>
      </c>
      <c r="CK13" s="100">
        <v>852</v>
      </c>
      <c r="CL13" s="100">
        <v>10</v>
      </c>
      <c r="CM13" s="100">
        <v>852</v>
      </c>
      <c r="CN13" s="100">
        <v>14</v>
      </c>
      <c r="CO13" s="100">
        <v>1192.8</v>
      </c>
      <c r="CP13" s="100">
        <v>11</v>
      </c>
      <c r="CQ13" s="100">
        <v>937.2</v>
      </c>
      <c r="CR13" s="100">
        <v>11</v>
      </c>
      <c r="CS13" s="100">
        <v>937.2</v>
      </c>
      <c r="CT13" s="100">
        <v>17</v>
      </c>
      <c r="CU13" s="100">
        <v>1448.4</v>
      </c>
    </row>
    <row r="14" spans="1:99">
      <c r="C14" s="99" t="s">
        <v>180</v>
      </c>
      <c r="D14" s="100">
        <v>3.6785909374310455</v>
      </c>
      <c r="E14" s="100">
        <v>1796.6238138413225</v>
      </c>
      <c r="F14" s="100">
        <v>13.123488624100805</v>
      </c>
      <c r="G14" s="100">
        <v>6409.5118440108326</v>
      </c>
      <c r="H14" s="100">
        <v>10.298034309902761</v>
      </c>
      <c r="I14" s="100">
        <v>5029.5599569565084</v>
      </c>
      <c r="J14" s="100">
        <v>11</v>
      </c>
      <c r="K14" s="100">
        <v>5372.4</v>
      </c>
      <c r="L14" s="100">
        <v>10</v>
      </c>
      <c r="M14" s="100">
        <v>4884</v>
      </c>
      <c r="N14" s="100">
        <v>14</v>
      </c>
      <c r="O14" s="100">
        <v>6837.5999999999995</v>
      </c>
      <c r="P14" s="100">
        <v>11</v>
      </c>
      <c r="Q14" s="100">
        <v>5372.4</v>
      </c>
      <c r="R14" s="100">
        <v>13</v>
      </c>
      <c r="S14" s="100">
        <v>6349.2</v>
      </c>
      <c r="T14" s="100">
        <v>13.698152933889419</v>
      </c>
      <c r="U14" s="100">
        <v>6690.1778929115917</v>
      </c>
      <c r="V14" s="100">
        <v>14</v>
      </c>
      <c r="W14" s="100">
        <v>6837.5999999999995</v>
      </c>
      <c r="X14" s="100">
        <v>12</v>
      </c>
      <c r="Y14" s="100">
        <v>5860.7999999999993</v>
      </c>
      <c r="Z14" s="100">
        <v>12</v>
      </c>
      <c r="AA14" s="100">
        <v>5860.7999999999993</v>
      </c>
      <c r="AB14" s="100">
        <v>14</v>
      </c>
      <c r="AC14" s="100">
        <v>6837.5999999999995</v>
      </c>
      <c r="AD14" s="100">
        <v>12</v>
      </c>
      <c r="AE14" s="100">
        <v>5860.7999999999993</v>
      </c>
      <c r="AF14" s="100">
        <v>9</v>
      </c>
      <c r="AG14" s="100">
        <v>4395.5999999999995</v>
      </c>
      <c r="AH14" s="100">
        <v>12</v>
      </c>
      <c r="AI14" s="100">
        <v>5860.7999999999993</v>
      </c>
      <c r="AJ14" s="100">
        <v>11</v>
      </c>
      <c r="AK14" s="100">
        <v>5372.4</v>
      </c>
      <c r="AL14" s="100">
        <v>14</v>
      </c>
      <c r="AM14" s="100">
        <v>6837.5999999999995</v>
      </c>
      <c r="AN14" s="100">
        <v>8</v>
      </c>
      <c r="AO14" s="100">
        <v>3907.2</v>
      </c>
      <c r="AP14" s="100">
        <v>13</v>
      </c>
      <c r="AQ14" s="100">
        <v>6349.2</v>
      </c>
      <c r="AR14" s="100">
        <v>13</v>
      </c>
      <c r="AS14" s="100">
        <v>6349.2</v>
      </c>
      <c r="AT14" s="100">
        <v>10</v>
      </c>
      <c r="AU14" s="100">
        <v>4884</v>
      </c>
      <c r="AV14" s="100">
        <v>16</v>
      </c>
      <c r="AW14" s="100">
        <v>7814.4</v>
      </c>
      <c r="AX14" s="100">
        <v>14</v>
      </c>
      <c r="AY14" s="100">
        <v>6837.5999999999995</v>
      </c>
      <c r="AZ14" s="100">
        <v>16</v>
      </c>
      <c r="BA14" s="100">
        <v>7814.4</v>
      </c>
      <c r="BB14" s="100">
        <v>12</v>
      </c>
      <c r="BC14" s="100">
        <v>5860.7999999999993</v>
      </c>
      <c r="BD14" s="100">
        <v>12</v>
      </c>
      <c r="BE14" s="100">
        <v>5860.7999999999993</v>
      </c>
      <c r="BF14" s="100">
        <v>14</v>
      </c>
      <c r="BG14" s="100">
        <v>6837.5999999999995</v>
      </c>
      <c r="BH14" s="100">
        <v>14</v>
      </c>
      <c r="BI14" s="100">
        <v>6837.5999999999995</v>
      </c>
      <c r="BJ14" s="100">
        <v>13</v>
      </c>
      <c r="BK14" s="100">
        <v>6349.2</v>
      </c>
      <c r="BL14" s="100">
        <v>14</v>
      </c>
      <c r="BM14" s="100">
        <v>6837.5999999999995</v>
      </c>
      <c r="BN14" s="100">
        <v>12</v>
      </c>
      <c r="BO14" s="100">
        <v>5860.7999999999993</v>
      </c>
      <c r="BP14" s="100">
        <v>10</v>
      </c>
      <c r="BQ14" s="100">
        <v>4884</v>
      </c>
      <c r="BR14" s="100">
        <v>8</v>
      </c>
      <c r="BS14" s="100">
        <v>3907.2</v>
      </c>
      <c r="BT14" s="100">
        <v>8</v>
      </c>
      <c r="BU14" s="100">
        <v>3907.2</v>
      </c>
      <c r="BV14" s="100">
        <v>12</v>
      </c>
      <c r="BW14" s="100">
        <v>5860.7999999999993</v>
      </c>
      <c r="BX14" s="100">
        <v>17</v>
      </c>
      <c r="BY14" s="100">
        <v>8302.7999999999993</v>
      </c>
      <c r="BZ14" s="100">
        <v>13</v>
      </c>
      <c r="CA14" s="100">
        <v>6349.2</v>
      </c>
      <c r="CB14" s="100">
        <v>10</v>
      </c>
      <c r="CC14" s="100">
        <v>4884</v>
      </c>
      <c r="CD14" s="100">
        <v>11</v>
      </c>
      <c r="CE14" s="100">
        <v>5372.4</v>
      </c>
      <c r="CF14" s="100">
        <v>8</v>
      </c>
      <c r="CG14" s="100">
        <v>3907.2</v>
      </c>
      <c r="CH14" s="100">
        <v>12</v>
      </c>
      <c r="CI14" s="100">
        <v>5860.7999999999993</v>
      </c>
      <c r="CJ14" s="100">
        <v>10</v>
      </c>
      <c r="CK14" s="100">
        <v>4884</v>
      </c>
      <c r="CL14" s="100">
        <v>11</v>
      </c>
      <c r="CM14" s="100">
        <v>5372.4</v>
      </c>
      <c r="CN14" s="100">
        <v>15</v>
      </c>
      <c r="CO14" s="100">
        <v>7326</v>
      </c>
      <c r="CP14" s="100">
        <v>12</v>
      </c>
      <c r="CQ14" s="100">
        <v>5860.7999999999993</v>
      </c>
      <c r="CR14" s="100">
        <v>13</v>
      </c>
      <c r="CS14" s="100">
        <v>6349.2</v>
      </c>
      <c r="CT14" s="100">
        <v>17</v>
      </c>
      <c r="CU14" s="100">
        <v>8302.7999999999993</v>
      </c>
    </row>
    <row r="15" spans="1:99">
      <c r="C15" s="99" t="s">
        <v>181</v>
      </c>
      <c r="D15" s="100">
        <v>3.269858611049818</v>
      </c>
      <c r="E15" s="100">
        <v>2495.5560919532209</v>
      </c>
      <c r="F15" s="100">
        <v>14.116628144984094</v>
      </c>
      <c r="G15" s="100">
        <v>10773.81060025186</v>
      </c>
      <c r="H15" s="100">
        <v>9.2980343099027607</v>
      </c>
      <c r="I15" s="100">
        <v>7096.2597853177867</v>
      </c>
      <c r="J15" s="100">
        <v>12</v>
      </c>
      <c r="K15" s="100">
        <v>9158.4</v>
      </c>
      <c r="L15" s="100">
        <v>10</v>
      </c>
      <c r="M15" s="100">
        <v>7631.9999999999991</v>
      </c>
      <c r="N15" s="100">
        <v>13</v>
      </c>
      <c r="O15" s="100">
        <v>9921.5999999999985</v>
      </c>
      <c r="P15" s="100">
        <v>11</v>
      </c>
      <c r="Q15" s="100">
        <v>8395.1999999999989</v>
      </c>
      <c r="R15" s="100">
        <v>14</v>
      </c>
      <c r="S15" s="100">
        <v>10684.8</v>
      </c>
      <c r="T15" s="100">
        <v>13.651609404963459</v>
      </c>
      <c r="U15" s="100">
        <v>10418.908297868111</v>
      </c>
      <c r="V15" s="100">
        <v>14</v>
      </c>
      <c r="W15" s="100">
        <v>10684.8</v>
      </c>
      <c r="X15" s="100">
        <v>12</v>
      </c>
      <c r="Y15" s="100">
        <v>9158.4</v>
      </c>
      <c r="Z15" s="100">
        <v>10</v>
      </c>
      <c r="AA15" s="100">
        <v>7631.9999999999991</v>
      </c>
      <c r="AB15" s="100">
        <v>13</v>
      </c>
      <c r="AC15" s="100">
        <v>9921.5999999999985</v>
      </c>
      <c r="AD15" s="100">
        <v>12</v>
      </c>
      <c r="AE15" s="100">
        <v>9158.4</v>
      </c>
      <c r="AF15" s="100">
        <v>8</v>
      </c>
      <c r="AG15" s="100">
        <v>6105.5999999999995</v>
      </c>
      <c r="AH15" s="100">
        <v>12</v>
      </c>
      <c r="AI15" s="100">
        <v>9158.4</v>
      </c>
      <c r="AJ15" s="100">
        <v>11</v>
      </c>
      <c r="AK15" s="100">
        <v>8395.1999999999989</v>
      </c>
      <c r="AL15" s="100">
        <v>14</v>
      </c>
      <c r="AM15" s="100">
        <v>10684.8</v>
      </c>
      <c r="AN15" s="100">
        <v>8</v>
      </c>
      <c r="AO15" s="100">
        <v>6105.5999999999995</v>
      </c>
      <c r="AP15" s="100">
        <v>12</v>
      </c>
      <c r="AQ15" s="100">
        <v>9158.4</v>
      </c>
      <c r="AR15" s="100">
        <v>14</v>
      </c>
      <c r="AS15" s="100">
        <v>10684.8</v>
      </c>
      <c r="AT15" s="100">
        <v>9</v>
      </c>
      <c r="AU15" s="100">
        <v>6868.7999999999993</v>
      </c>
      <c r="AV15" s="100">
        <v>16</v>
      </c>
      <c r="AW15" s="100">
        <v>12211.199999999999</v>
      </c>
      <c r="AX15" s="100">
        <v>13</v>
      </c>
      <c r="AY15" s="100">
        <v>9921.5999999999985</v>
      </c>
      <c r="AZ15" s="100">
        <v>15</v>
      </c>
      <c r="BA15" s="100">
        <v>11447.999999999998</v>
      </c>
      <c r="BB15" s="100">
        <v>12</v>
      </c>
      <c r="BC15" s="100">
        <v>9158.4</v>
      </c>
      <c r="BD15" s="100">
        <v>11</v>
      </c>
      <c r="BE15" s="100">
        <v>8395.1999999999989</v>
      </c>
      <c r="BF15" s="100">
        <v>14</v>
      </c>
      <c r="BG15" s="100">
        <v>10684.8</v>
      </c>
      <c r="BH15" s="100">
        <v>14</v>
      </c>
      <c r="BI15" s="100">
        <v>10684.8</v>
      </c>
      <c r="BJ15" s="100">
        <v>14</v>
      </c>
      <c r="BK15" s="100">
        <v>10684.8</v>
      </c>
      <c r="BL15" s="100">
        <v>14</v>
      </c>
      <c r="BM15" s="100">
        <v>10684.8</v>
      </c>
      <c r="BN15" s="100">
        <v>13</v>
      </c>
      <c r="BO15" s="100">
        <v>9921.5999999999985</v>
      </c>
      <c r="BP15" s="100">
        <v>9</v>
      </c>
      <c r="BQ15" s="100">
        <v>6868.7999999999993</v>
      </c>
      <c r="BR15" s="100">
        <v>9</v>
      </c>
      <c r="BS15" s="100">
        <v>6868.7999999999993</v>
      </c>
      <c r="BT15" s="100">
        <v>8</v>
      </c>
      <c r="BU15" s="100">
        <v>6105.5999999999995</v>
      </c>
      <c r="BV15" s="100">
        <v>13</v>
      </c>
      <c r="BW15" s="100">
        <v>9921.5999999999985</v>
      </c>
      <c r="BX15" s="100">
        <v>14</v>
      </c>
      <c r="BY15" s="100">
        <v>10684.8</v>
      </c>
      <c r="BZ15" s="100">
        <v>12</v>
      </c>
      <c r="CA15" s="100">
        <v>9158.4</v>
      </c>
      <c r="CB15" s="100">
        <v>11</v>
      </c>
      <c r="CC15" s="100">
        <v>8395.1999999999989</v>
      </c>
      <c r="CD15" s="100">
        <v>11</v>
      </c>
      <c r="CE15" s="100">
        <v>8395.1999999999989</v>
      </c>
      <c r="CF15" s="100">
        <v>9</v>
      </c>
      <c r="CG15" s="100">
        <v>6868.7999999999993</v>
      </c>
      <c r="CH15" s="100">
        <v>11</v>
      </c>
      <c r="CI15" s="100">
        <v>8395.1999999999989</v>
      </c>
      <c r="CJ15" s="100">
        <v>10</v>
      </c>
      <c r="CK15" s="100">
        <v>7631.9999999999991</v>
      </c>
      <c r="CL15" s="100">
        <v>11</v>
      </c>
      <c r="CM15" s="100">
        <v>8395.1999999999989</v>
      </c>
      <c r="CN15" s="100">
        <v>13</v>
      </c>
      <c r="CO15" s="100">
        <v>9921.5999999999985</v>
      </c>
      <c r="CP15" s="100">
        <v>10</v>
      </c>
      <c r="CQ15" s="100">
        <v>7631.9999999999991</v>
      </c>
      <c r="CR15" s="100">
        <v>12</v>
      </c>
      <c r="CS15" s="100">
        <v>9158.4</v>
      </c>
      <c r="CT15" s="100">
        <v>16</v>
      </c>
      <c r="CU15" s="100">
        <v>12211.199999999999</v>
      </c>
    </row>
    <row r="16" spans="1:99">
      <c r="C16" s="99" t="s">
        <v>182</v>
      </c>
      <c r="D16" s="100">
        <v>3.6785909374310455</v>
      </c>
      <c r="E16" s="100">
        <v>1253.6637914765004</v>
      </c>
      <c r="F16" s="100">
        <v>13.109767665867382</v>
      </c>
      <c r="G16" s="100">
        <v>4467.8088205276044</v>
      </c>
      <c r="H16" s="100">
        <v>9.3155657398970408</v>
      </c>
      <c r="I16" s="100">
        <v>3174.7448041569114</v>
      </c>
      <c r="J16" s="100">
        <v>12</v>
      </c>
      <c r="K16" s="100">
        <v>4089.6000000000004</v>
      </c>
      <c r="L16" s="100">
        <v>10</v>
      </c>
      <c r="M16" s="100">
        <v>3408</v>
      </c>
      <c r="N16" s="100">
        <v>14</v>
      </c>
      <c r="O16" s="100">
        <v>4771.2</v>
      </c>
      <c r="P16" s="100">
        <v>10</v>
      </c>
      <c r="Q16" s="100">
        <v>3408</v>
      </c>
      <c r="R16" s="100">
        <v>14</v>
      </c>
      <c r="S16" s="100">
        <v>4771.2</v>
      </c>
      <c r="T16" s="100">
        <v>12.651609404963459</v>
      </c>
      <c r="U16" s="100">
        <v>4311.6684852115468</v>
      </c>
      <c r="V16" s="100">
        <v>13</v>
      </c>
      <c r="W16" s="100">
        <v>4430.4000000000005</v>
      </c>
      <c r="X16" s="100">
        <v>13</v>
      </c>
      <c r="Y16" s="100">
        <v>4430.4000000000005</v>
      </c>
      <c r="Z16" s="100">
        <v>11</v>
      </c>
      <c r="AA16" s="100">
        <v>3748.8</v>
      </c>
      <c r="AB16" s="100">
        <v>14</v>
      </c>
      <c r="AC16" s="100">
        <v>4771.2</v>
      </c>
      <c r="AD16" s="100">
        <v>11</v>
      </c>
      <c r="AE16" s="100">
        <v>3748.8</v>
      </c>
      <c r="AF16" s="100">
        <v>9</v>
      </c>
      <c r="AG16" s="100">
        <v>3067.2000000000003</v>
      </c>
      <c r="AH16" s="100">
        <v>14</v>
      </c>
      <c r="AI16" s="100">
        <v>4771.2</v>
      </c>
      <c r="AJ16" s="100">
        <v>12</v>
      </c>
      <c r="AK16" s="100">
        <v>4089.6000000000004</v>
      </c>
      <c r="AL16" s="100">
        <v>13</v>
      </c>
      <c r="AM16" s="100">
        <v>4430.4000000000005</v>
      </c>
      <c r="AN16" s="100">
        <v>8</v>
      </c>
      <c r="AO16" s="100">
        <v>2726.4</v>
      </c>
      <c r="AP16" s="100">
        <v>14</v>
      </c>
      <c r="AQ16" s="100">
        <v>4771.2</v>
      </c>
      <c r="AR16" s="100">
        <v>14</v>
      </c>
      <c r="AS16" s="100">
        <v>4771.2</v>
      </c>
      <c r="AT16" s="100">
        <v>9</v>
      </c>
      <c r="AU16" s="100">
        <v>3067.2000000000003</v>
      </c>
      <c r="AV16" s="100">
        <v>15</v>
      </c>
      <c r="AW16" s="100">
        <v>5112</v>
      </c>
      <c r="AX16" s="100">
        <v>15</v>
      </c>
      <c r="AY16" s="100">
        <v>5112</v>
      </c>
      <c r="AZ16" s="100">
        <v>14</v>
      </c>
      <c r="BA16" s="100">
        <v>4771.2</v>
      </c>
      <c r="BB16" s="100">
        <v>11</v>
      </c>
      <c r="BC16" s="100">
        <v>3748.8</v>
      </c>
      <c r="BD16" s="100">
        <v>11</v>
      </c>
      <c r="BE16" s="100">
        <v>3748.8</v>
      </c>
      <c r="BF16" s="100">
        <v>13</v>
      </c>
      <c r="BG16" s="100">
        <v>4430.4000000000005</v>
      </c>
      <c r="BH16" s="100">
        <v>14</v>
      </c>
      <c r="BI16" s="100">
        <v>4771.2</v>
      </c>
      <c r="BJ16" s="100">
        <v>16</v>
      </c>
      <c r="BK16" s="100">
        <v>5452.8</v>
      </c>
      <c r="BL16" s="100">
        <v>16</v>
      </c>
      <c r="BM16" s="100">
        <v>5452.8</v>
      </c>
      <c r="BN16" s="100">
        <v>14</v>
      </c>
      <c r="BO16" s="100">
        <v>4771.2</v>
      </c>
      <c r="BP16" s="100">
        <v>10</v>
      </c>
      <c r="BQ16" s="100">
        <v>3408</v>
      </c>
      <c r="BR16" s="100">
        <v>9</v>
      </c>
      <c r="BS16" s="100">
        <v>3067.2000000000003</v>
      </c>
      <c r="BT16" s="100">
        <v>9</v>
      </c>
      <c r="BU16" s="100">
        <v>3067.2000000000003</v>
      </c>
      <c r="BV16" s="100">
        <v>13</v>
      </c>
      <c r="BW16" s="100">
        <v>4430.4000000000005</v>
      </c>
      <c r="BX16" s="100">
        <v>16</v>
      </c>
      <c r="BY16" s="100">
        <v>5452.8</v>
      </c>
      <c r="BZ16" s="100">
        <v>14</v>
      </c>
      <c r="CA16" s="100">
        <v>4771.2</v>
      </c>
      <c r="CB16" s="100">
        <v>11</v>
      </c>
      <c r="CC16" s="100">
        <v>3748.8</v>
      </c>
      <c r="CD16" s="100">
        <v>11</v>
      </c>
      <c r="CE16" s="100">
        <v>3748.8</v>
      </c>
      <c r="CF16" s="100">
        <v>9</v>
      </c>
      <c r="CG16" s="100">
        <v>3067.2000000000003</v>
      </c>
      <c r="CH16" s="100">
        <v>10</v>
      </c>
      <c r="CI16" s="100">
        <v>3408</v>
      </c>
      <c r="CJ16" s="100">
        <v>9</v>
      </c>
      <c r="CK16" s="100">
        <v>3067.2000000000003</v>
      </c>
      <c r="CL16" s="100">
        <v>12</v>
      </c>
      <c r="CM16" s="100">
        <v>4089.6000000000004</v>
      </c>
      <c r="CN16" s="100">
        <v>14</v>
      </c>
      <c r="CO16" s="100">
        <v>4771.2</v>
      </c>
      <c r="CP16" s="100">
        <v>11</v>
      </c>
      <c r="CQ16" s="100">
        <v>3748.8</v>
      </c>
      <c r="CR16" s="100">
        <v>11</v>
      </c>
      <c r="CS16" s="100">
        <v>3748.8</v>
      </c>
      <c r="CT16" s="100">
        <v>18</v>
      </c>
      <c r="CU16" s="100">
        <v>6134.4000000000005</v>
      </c>
    </row>
    <row r="17" spans="2:99">
      <c r="C17" s="99" t="s">
        <v>183</v>
      </c>
      <c r="D17" s="100">
        <v>3.6785909374310455</v>
      </c>
      <c r="E17" s="100">
        <v>1553.8368119708734</v>
      </c>
      <c r="F17" s="100">
        <v>13.10290718675067</v>
      </c>
      <c r="G17" s="100">
        <v>5534.6679956834823</v>
      </c>
      <c r="H17" s="100">
        <v>10.298034309902761</v>
      </c>
      <c r="I17" s="100">
        <v>4349.8896925029258</v>
      </c>
      <c r="J17" s="100">
        <v>11</v>
      </c>
      <c r="K17" s="100">
        <v>4646.3999999999996</v>
      </c>
      <c r="L17" s="100">
        <v>10</v>
      </c>
      <c r="M17" s="100">
        <v>4224</v>
      </c>
      <c r="N17" s="100">
        <v>15</v>
      </c>
      <c r="O17" s="100">
        <v>6336</v>
      </c>
      <c r="P17" s="100">
        <v>10</v>
      </c>
      <c r="Q17" s="100">
        <v>4224</v>
      </c>
      <c r="R17" s="100">
        <v>14</v>
      </c>
      <c r="S17" s="100">
        <v>5913.5999999999995</v>
      </c>
      <c r="T17" s="100">
        <v>14.651609404963459</v>
      </c>
      <c r="U17" s="100">
        <v>6188.8398126565644</v>
      </c>
      <c r="V17" s="100">
        <v>13</v>
      </c>
      <c r="W17" s="100">
        <v>5491.2</v>
      </c>
      <c r="X17" s="100">
        <v>13</v>
      </c>
      <c r="Y17" s="100">
        <v>5491.2</v>
      </c>
      <c r="Z17" s="100">
        <v>10</v>
      </c>
      <c r="AA17" s="100">
        <v>4224</v>
      </c>
      <c r="AB17" s="100">
        <v>13</v>
      </c>
      <c r="AC17" s="100">
        <v>5491.2</v>
      </c>
      <c r="AD17" s="100">
        <v>12</v>
      </c>
      <c r="AE17" s="100">
        <v>5068.7999999999993</v>
      </c>
      <c r="AF17" s="100">
        <v>9</v>
      </c>
      <c r="AG17" s="100">
        <v>3801.6</v>
      </c>
      <c r="AH17" s="100">
        <v>13</v>
      </c>
      <c r="AI17" s="100">
        <v>5491.2</v>
      </c>
      <c r="AJ17" s="100">
        <v>12</v>
      </c>
      <c r="AK17" s="100">
        <v>5068.7999999999993</v>
      </c>
      <c r="AL17" s="100">
        <v>12</v>
      </c>
      <c r="AM17" s="100">
        <v>5068.7999999999993</v>
      </c>
      <c r="AN17" s="100">
        <v>9</v>
      </c>
      <c r="AO17" s="100">
        <v>3801.6</v>
      </c>
      <c r="AP17" s="100">
        <v>14</v>
      </c>
      <c r="AQ17" s="100">
        <v>5913.5999999999995</v>
      </c>
      <c r="AR17" s="100">
        <v>13</v>
      </c>
      <c r="AS17" s="100">
        <v>5491.2</v>
      </c>
      <c r="AT17" s="100">
        <v>10</v>
      </c>
      <c r="AU17" s="100">
        <v>4224</v>
      </c>
      <c r="AV17" s="100">
        <v>14</v>
      </c>
      <c r="AW17" s="100">
        <v>5913.5999999999995</v>
      </c>
      <c r="AX17" s="100">
        <v>15</v>
      </c>
      <c r="AY17" s="100">
        <v>6336</v>
      </c>
      <c r="AZ17" s="100">
        <v>14</v>
      </c>
      <c r="BA17" s="100">
        <v>5913.5999999999995</v>
      </c>
      <c r="BB17" s="100">
        <v>12</v>
      </c>
      <c r="BC17" s="100">
        <v>5068.7999999999993</v>
      </c>
      <c r="BD17" s="100">
        <v>12</v>
      </c>
      <c r="BE17" s="100">
        <v>5068.7999999999993</v>
      </c>
      <c r="BF17" s="100">
        <v>14</v>
      </c>
      <c r="BG17" s="100">
        <v>5913.5999999999995</v>
      </c>
      <c r="BH17" s="100">
        <v>13</v>
      </c>
      <c r="BI17" s="100">
        <v>5491.2</v>
      </c>
      <c r="BJ17" s="100">
        <v>16</v>
      </c>
      <c r="BK17" s="100">
        <v>6758.4</v>
      </c>
      <c r="BL17" s="100">
        <v>16</v>
      </c>
      <c r="BM17" s="100">
        <v>6758.4</v>
      </c>
      <c r="BN17" s="100">
        <v>13</v>
      </c>
      <c r="BO17" s="100">
        <v>5491.2</v>
      </c>
      <c r="BP17" s="100">
        <v>10</v>
      </c>
      <c r="BQ17" s="100">
        <v>4224</v>
      </c>
      <c r="BR17" s="100">
        <v>9</v>
      </c>
      <c r="BS17" s="100">
        <v>3801.6</v>
      </c>
      <c r="BT17" s="100">
        <v>9</v>
      </c>
      <c r="BU17" s="100">
        <v>3801.6</v>
      </c>
      <c r="BV17" s="100">
        <v>12</v>
      </c>
      <c r="BW17" s="100">
        <v>5068.7999999999993</v>
      </c>
      <c r="BX17" s="100">
        <v>15</v>
      </c>
      <c r="BY17" s="100">
        <v>6336</v>
      </c>
      <c r="BZ17" s="100">
        <v>13</v>
      </c>
      <c r="CA17" s="100">
        <v>5491.2</v>
      </c>
      <c r="CB17" s="100">
        <v>11</v>
      </c>
      <c r="CC17" s="100">
        <v>4646.3999999999996</v>
      </c>
      <c r="CD17" s="100">
        <v>10</v>
      </c>
      <c r="CE17" s="100">
        <v>4224</v>
      </c>
      <c r="CF17" s="100">
        <v>10</v>
      </c>
      <c r="CG17" s="100">
        <v>4224</v>
      </c>
      <c r="CH17" s="100">
        <v>11</v>
      </c>
      <c r="CI17" s="100">
        <v>4646.3999999999996</v>
      </c>
      <c r="CJ17" s="100">
        <v>10</v>
      </c>
      <c r="CK17" s="100">
        <v>4224</v>
      </c>
      <c r="CL17" s="100">
        <v>11</v>
      </c>
      <c r="CM17" s="100">
        <v>4646.3999999999996</v>
      </c>
      <c r="CN17" s="100">
        <v>13</v>
      </c>
      <c r="CO17" s="100">
        <v>5491.2</v>
      </c>
      <c r="CP17" s="100">
        <v>12</v>
      </c>
      <c r="CQ17" s="100">
        <v>5068.7999999999993</v>
      </c>
      <c r="CR17" s="100">
        <v>11</v>
      </c>
      <c r="CS17" s="100">
        <v>4646.3999999999996</v>
      </c>
      <c r="CT17" s="100">
        <v>18</v>
      </c>
      <c r="CU17" s="100">
        <v>7603.2</v>
      </c>
    </row>
    <row r="18" spans="2:99">
      <c r="C18" s="99" t="s">
        <v>184</v>
      </c>
      <c r="D18" s="100">
        <v>4.0873232638122721</v>
      </c>
      <c r="E18" s="100">
        <v>2668.2046266166512</v>
      </c>
      <c r="F18" s="100">
        <v>14.10290718675067</v>
      </c>
      <c r="G18" s="100">
        <v>9206.3778115108362</v>
      </c>
      <c r="H18" s="100">
        <v>10.315565739897041</v>
      </c>
      <c r="I18" s="100">
        <v>6734.001315004788</v>
      </c>
      <c r="J18" s="100">
        <v>12</v>
      </c>
      <c r="K18" s="100">
        <v>7833.5999999999995</v>
      </c>
      <c r="L18" s="100">
        <v>10</v>
      </c>
      <c r="M18" s="100">
        <v>6528</v>
      </c>
      <c r="N18" s="100">
        <v>13</v>
      </c>
      <c r="O18" s="100">
        <v>8486.4</v>
      </c>
      <c r="P18" s="100">
        <v>11</v>
      </c>
      <c r="Q18" s="100">
        <v>7180.7999999999993</v>
      </c>
      <c r="R18" s="100">
        <v>14</v>
      </c>
      <c r="S18" s="100">
        <v>9139.1999999999989</v>
      </c>
      <c r="T18" s="100">
        <v>14.651609404963459</v>
      </c>
      <c r="U18" s="100">
        <v>9564.5706195601451</v>
      </c>
      <c r="V18" s="100">
        <v>13</v>
      </c>
      <c r="W18" s="100">
        <v>8486.4</v>
      </c>
      <c r="X18" s="100">
        <v>13</v>
      </c>
      <c r="Y18" s="100">
        <v>8486.4</v>
      </c>
      <c r="Z18" s="100">
        <v>11</v>
      </c>
      <c r="AA18" s="100">
        <v>7180.7999999999993</v>
      </c>
      <c r="AB18" s="100">
        <v>12</v>
      </c>
      <c r="AC18" s="100">
        <v>7833.5999999999995</v>
      </c>
      <c r="AD18" s="100">
        <v>12</v>
      </c>
      <c r="AE18" s="100">
        <v>7833.5999999999995</v>
      </c>
      <c r="AF18" s="100">
        <v>7</v>
      </c>
      <c r="AG18" s="100">
        <v>4569.5999999999995</v>
      </c>
      <c r="AH18" s="100">
        <v>13</v>
      </c>
      <c r="AI18" s="100">
        <v>8486.4</v>
      </c>
      <c r="AJ18" s="100">
        <v>12</v>
      </c>
      <c r="AK18" s="100">
        <v>7833.5999999999995</v>
      </c>
      <c r="AL18" s="100">
        <v>13</v>
      </c>
      <c r="AM18" s="100">
        <v>8486.4</v>
      </c>
      <c r="AN18" s="100">
        <v>8</v>
      </c>
      <c r="AO18" s="100">
        <v>5222.3999999999996</v>
      </c>
      <c r="AP18" s="100">
        <v>13</v>
      </c>
      <c r="AQ18" s="100">
        <v>8486.4</v>
      </c>
      <c r="AR18" s="100">
        <v>14</v>
      </c>
      <c r="AS18" s="100">
        <v>9139.1999999999989</v>
      </c>
      <c r="AT18" s="100">
        <v>8</v>
      </c>
      <c r="AU18" s="100">
        <v>5222.3999999999996</v>
      </c>
      <c r="AV18" s="100">
        <v>13</v>
      </c>
      <c r="AW18" s="100">
        <v>8486.4</v>
      </c>
      <c r="AX18" s="100">
        <v>14</v>
      </c>
      <c r="AY18" s="100">
        <v>9139.1999999999989</v>
      </c>
      <c r="AZ18" s="100">
        <v>14</v>
      </c>
      <c r="BA18" s="100">
        <v>9139.1999999999989</v>
      </c>
      <c r="BB18" s="100">
        <v>12</v>
      </c>
      <c r="BC18" s="100">
        <v>7833.5999999999995</v>
      </c>
      <c r="BD18" s="100">
        <v>11</v>
      </c>
      <c r="BE18" s="100">
        <v>7180.7999999999993</v>
      </c>
      <c r="BF18" s="100">
        <v>13</v>
      </c>
      <c r="BG18" s="100">
        <v>8486.4</v>
      </c>
      <c r="BH18" s="100">
        <v>14</v>
      </c>
      <c r="BI18" s="100">
        <v>9139.1999999999989</v>
      </c>
      <c r="BJ18" s="100">
        <v>14</v>
      </c>
      <c r="BK18" s="100">
        <v>9139.1999999999989</v>
      </c>
      <c r="BL18" s="100">
        <v>14</v>
      </c>
      <c r="BM18" s="100">
        <v>9139.1999999999989</v>
      </c>
      <c r="BN18" s="100">
        <v>12</v>
      </c>
      <c r="BO18" s="100">
        <v>7833.5999999999995</v>
      </c>
      <c r="BP18" s="100">
        <v>10</v>
      </c>
      <c r="BQ18" s="100">
        <v>6528</v>
      </c>
      <c r="BR18" s="100">
        <v>9</v>
      </c>
      <c r="BS18" s="100">
        <v>5875.2</v>
      </c>
      <c r="BT18" s="100">
        <v>9</v>
      </c>
      <c r="BU18" s="100">
        <v>5875.2</v>
      </c>
      <c r="BV18" s="100">
        <v>11</v>
      </c>
      <c r="BW18" s="100">
        <v>7180.7999999999993</v>
      </c>
      <c r="BX18" s="100">
        <v>14</v>
      </c>
      <c r="BY18" s="100">
        <v>9139.1999999999989</v>
      </c>
      <c r="BZ18" s="100">
        <v>12</v>
      </c>
      <c r="CA18" s="100">
        <v>7833.5999999999995</v>
      </c>
      <c r="CB18" s="100">
        <v>12</v>
      </c>
      <c r="CC18" s="100">
        <v>7833.5999999999995</v>
      </c>
      <c r="CD18" s="100">
        <v>10</v>
      </c>
      <c r="CE18" s="100">
        <v>6528</v>
      </c>
      <c r="CF18" s="100">
        <v>10</v>
      </c>
      <c r="CG18" s="100">
        <v>6528</v>
      </c>
      <c r="CH18" s="100">
        <v>11</v>
      </c>
      <c r="CI18" s="100">
        <v>7180.7999999999993</v>
      </c>
      <c r="CJ18" s="100">
        <v>11</v>
      </c>
      <c r="CK18" s="100">
        <v>7180.7999999999993</v>
      </c>
      <c r="CL18" s="100">
        <v>11</v>
      </c>
      <c r="CM18" s="100">
        <v>7180.7999999999993</v>
      </c>
      <c r="CN18" s="100">
        <v>14</v>
      </c>
      <c r="CO18" s="100">
        <v>9139.1999999999989</v>
      </c>
      <c r="CP18" s="100">
        <v>12</v>
      </c>
      <c r="CQ18" s="100">
        <v>7833.5999999999995</v>
      </c>
      <c r="CR18" s="100">
        <v>13</v>
      </c>
      <c r="CS18" s="100">
        <v>8486.4</v>
      </c>
      <c r="CT18" s="100">
        <v>18</v>
      </c>
      <c r="CU18" s="100">
        <v>11750.4</v>
      </c>
    </row>
    <row r="19" spans="2:99">
      <c r="C19" s="99" t="s">
        <v>185</v>
      </c>
      <c r="D19" s="100">
        <v>3.6785909374310455</v>
      </c>
      <c r="E19" s="100">
        <v>1213.9350093522451</v>
      </c>
      <c r="F19" s="100">
        <v>14.109767665867382</v>
      </c>
      <c r="G19" s="100">
        <v>4656.2233297362363</v>
      </c>
      <c r="H19" s="100">
        <v>11.368160029879881</v>
      </c>
      <c r="I19" s="100">
        <v>3751.4928098603609</v>
      </c>
      <c r="J19" s="100">
        <v>12</v>
      </c>
      <c r="K19" s="100">
        <v>3960</v>
      </c>
      <c r="L19" s="100">
        <v>10</v>
      </c>
      <c r="M19" s="100">
        <v>3300</v>
      </c>
      <c r="N19" s="100">
        <v>13</v>
      </c>
      <c r="O19" s="100">
        <v>4290</v>
      </c>
      <c r="P19" s="100">
        <v>10</v>
      </c>
      <c r="Q19" s="100">
        <v>3300</v>
      </c>
      <c r="R19" s="100">
        <v>14</v>
      </c>
      <c r="S19" s="100">
        <v>4620</v>
      </c>
      <c r="T19" s="100">
        <v>14.651609404963459</v>
      </c>
      <c r="U19" s="100">
        <v>4835.0311036379417</v>
      </c>
      <c r="V19" s="100">
        <v>13</v>
      </c>
      <c r="W19" s="100">
        <v>4290</v>
      </c>
      <c r="X19" s="100">
        <v>12</v>
      </c>
      <c r="Y19" s="100">
        <v>3960</v>
      </c>
      <c r="Z19" s="100">
        <v>11</v>
      </c>
      <c r="AA19" s="100">
        <v>3630</v>
      </c>
      <c r="AB19" s="100">
        <v>12</v>
      </c>
      <c r="AC19" s="100">
        <v>3960</v>
      </c>
      <c r="AD19" s="100">
        <v>11</v>
      </c>
      <c r="AE19" s="100">
        <v>3630</v>
      </c>
      <c r="AF19" s="100">
        <v>9</v>
      </c>
      <c r="AG19" s="100">
        <v>2970</v>
      </c>
      <c r="AH19" s="100">
        <v>12</v>
      </c>
      <c r="AI19" s="100">
        <v>3960</v>
      </c>
      <c r="AJ19" s="100">
        <v>11</v>
      </c>
      <c r="AK19" s="100">
        <v>3630</v>
      </c>
      <c r="AL19" s="100">
        <v>12</v>
      </c>
      <c r="AM19" s="100">
        <v>3960</v>
      </c>
      <c r="AN19" s="100">
        <v>8</v>
      </c>
      <c r="AO19" s="100">
        <v>2640</v>
      </c>
      <c r="AP19" s="100">
        <v>14</v>
      </c>
      <c r="AQ19" s="100">
        <v>4620</v>
      </c>
      <c r="AR19" s="100">
        <v>14</v>
      </c>
      <c r="AS19" s="100">
        <v>4620</v>
      </c>
      <c r="AT19" s="100">
        <v>9</v>
      </c>
      <c r="AU19" s="100">
        <v>2970</v>
      </c>
      <c r="AV19" s="100">
        <v>13</v>
      </c>
      <c r="AW19" s="100">
        <v>4290</v>
      </c>
      <c r="AX19" s="100">
        <v>15</v>
      </c>
      <c r="AY19" s="100">
        <v>4950</v>
      </c>
      <c r="AZ19" s="100">
        <v>14</v>
      </c>
      <c r="BA19" s="100">
        <v>4620</v>
      </c>
      <c r="BB19" s="100">
        <v>11</v>
      </c>
      <c r="BC19" s="100">
        <v>3630</v>
      </c>
      <c r="BD19" s="100">
        <v>12</v>
      </c>
      <c r="BE19" s="100">
        <v>3960</v>
      </c>
      <c r="BF19" s="100">
        <v>14</v>
      </c>
      <c r="BG19" s="100">
        <v>4620</v>
      </c>
      <c r="BH19" s="100">
        <v>13</v>
      </c>
      <c r="BI19" s="100">
        <v>4290</v>
      </c>
      <c r="BJ19" s="100">
        <v>14</v>
      </c>
      <c r="BK19" s="100">
        <v>4620</v>
      </c>
      <c r="BL19" s="100">
        <v>16</v>
      </c>
      <c r="BM19" s="100">
        <v>5280</v>
      </c>
      <c r="BN19" s="100">
        <v>14</v>
      </c>
      <c r="BO19" s="100">
        <v>4620</v>
      </c>
      <c r="BP19" s="100">
        <v>10</v>
      </c>
      <c r="BQ19" s="100">
        <v>3300</v>
      </c>
      <c r="BR19" s="100">
        <v>9</v>
      </c>
      <c r="BS19" s="100">
        <v>2970</v>
      </c>
      <c r="BT19" s="100">
        <v>10</v>
      </c>
      <c r="BU19" s="100">
        <v>3300</v>
      </c>
      <c r="BV19" s="100">
        <v>12</v>
      </c>
      <c r="BW19" s="100">
        <v>3960</v>
      </c>
      <c r="BX19" s="100">
        <v>14</v>
      </c>
      <c r="BY19" s="100">
        <v>4620</v>
      </c>
      <c r="BZ19" s="100">
        <v>13</v>
      </c>
      <c r="CA19" s="100">
        <v>4290</v>
      </c>
      <c r="CB19" s="100">
        <v>12</v>
      </c>
      <c r="CC19" s="100">
        <v>3960</v>
      </c>
      <c r="CD19" s="100">
        <v>11</v>
      </c>
      <c r="CE19" s="100">
        <v>3630</v>
      </c>
      <c r="CF19" s="100">
        <v>9</v>
      </c>
      <c r="CG19" s="100">
        <v>2970</v>
      </c>
      <c r="CH19" s="100">
        <v>11</v>
      </c>
      <c r="CI19" s="100">
        <v>3630</v>
      </c>
      <c r="CJ19" s="100">
        <v>10</v>
      </c>
      <c r="CK19" s="100">
        <v>3300</v>
      </c>
      <c r="CL19" s="100">
        <v>12</v>
      </c>
      <c r="CM19" s="100">
        <v>3960</v>
      </c>
      <c r="CN19" s="100">
        <v>14</v>
      </c>
      <c r="CO19" s="100">
        <v>4620</v>
      </c>
      <c r="CP19" s="100">
        <v>11</v>
      </c>
      <c r="CQ19" s="100">
        <v>3630</v>
      </c>
      <c r="CR19" s="100">
        <v>11</v>
      </c>
      <c r="CS19" s="100">
        <v>3630</v>
      </c>
      <c r="CT19" s="100">
        <v>16</v>
      </c>
      <c r="CU19" s="100">
        <v>5280</v>
      </c>
    </row>
    <row r="20" spans="2:99">
      <c r="B20" s="99" t="s">
        <v>127</v>
      </c>
      <c r="C20" s="99" t="s">
        <v>186</v>
      </c>
      <c r="D20" s="100">
        <v>8.1746465276245441</v>
      </c>
      <c r="E20" s="100">
        <v>2344.4886241227196</v>
      </c>
      <c r="F20" s="100">
        <v>22.322442518485435</v>
      </c>
      <c r="G20" s="100">
        <v>6402.0765143016233</v>
      </c>
      <c r="H20" s="100">
        <v>15.578537189811241</v>
      </c>
      <c r="I20" s="100">
        <v>4467.9244660378645</v>
      </c>
      <c r="J20" s="100">
        <v>25</v>
      </c>
      <c r="K20" s="100">
        <v>7170</v>
      </c>
      <c r="L20" s="100">
        <v>25</v>
      </c>
      <c r="M20" s="100">
        <v>7170</v>
      </c>
      <c r="N20" s="100">
        <v>23</v>
      </c>
      <c r="O20" s="100">
        <v>6596.4000000000005</v>
      </c>
      <c r="P20" s="100">
        <v>19</v>
      </c>
      <c r="Q20" s="100">
        <v>5449.2</v>
      </c>
      <c r="R20" s="100">
        <v>18</v>
      </c>
      <c r="S20" s="100">
        <v>5162.4000000000005</v>
      </c>
      <c r="T20" s="100">
        <v>32.280632917372102</v>
      </c>
      <c r="U20" s="100">
        <v>9258.0855207023196</v>
      </c>
      <c r="V20" s="100">
        <v>30</v>
      </c>
      <c r="W20" s="100">
        <v>8604</v>
      </c>
      <c r="X20" s="100">
        <v>14</v>
      </c>
      <c r="Y20" s="100">
        <v>4015.2000000000003</v>
      </c>
      <c r="Z20" s="100">
        <v>18</v>
      </c>
      <c r="AA20" s="100">
        <v>5162.4000000000005</v>
      </c>
      <c r="AB20" s="100">
        <v>21</v>
      </c>
      <c r="AC20" s="100">
        <v>6022.8</v>
      </c>
      <c r="AD20" s="100">
        <v>21</v>
      </c>
      <c r="AE20" s="100">
        <v>6022.8</v>
      </c>
      <c r="AF20" s="100">
        <v>28</v>
      </c>
      <c r="AG20" s="100">
        <v>8030.4000000000005</v>
      </c>
      <c r="AH20" s="100">
        <v>18</v>
      </c>
      <c r="AI20" s="100">
        <v>5162.4000000000005</v>
      </c>
      <c r="AJ20" s="100">
        <v>20</v>
      </c>
      <c r="AK20" s="100">
        <v>5736</v>
      </c>
      <c r="AL20" s="100">
        <v>26</v>
      </c>
      <c r="AM20" s="100">
        <v>7456.8</v>
      </c>
      <c r="AN20" s="100">
        <v>21</v>
      </c>
      <c r="AO20" s="100">
        <v>6022.8</v>
      </c>
      <c r="AP20" s="100">
        <v>25</v>
      </c>
      <c r="AQ20" s="100">
        <v>7170</v>
      </c>
      <c r="AR20" s="100">
        <v>31</v>
      </c>
      <c r="AS20" s="100">
        <v>8890.8000000000011</v>
      </c>
      <c r="AT20" s="100">
        <v>19</v>
      </c>
      <c r="AU20" s="100">
        <v>5449.2</v>
      </c>
      <c r="AV20" s="100">
        <v>24</v>
      </c>
      <c r="AW20" s="100">
        <v>6883.2000000000007</v>
      </c>
      <c r="AX20" s="100">
        <v>26</v>
      </c>
      <c r="AY20" s="100">
        <v>7456.8</v>
      </c>
      <c r="AZ20" s="100">
        <v>19</v>
      </c>
      <c r="BA20" s="100">
        <v>5449.2</v>
      </c>
      <c r="BB20" s="100">
        <v>28</v>
      </c>
      <c r="BC20" s="100">
        <v>8030.4000000000005</v>
      </c>
      <c r="BD20" s="100">
        <v>18</v>
      </c>
      <c r="BE20" s="100">
        <v>5162.4000000000005</v>
      </c>
      <c r="BF20" s="100">
        <v>24</v>
      </c>
      <c r="BG20" s="100">
        <v>6883.2000000000007</v>
      </c>
      <c r="BH20" s="100">
        <v>24</v>
      </c>
      <c r="BI20" s="100">
        <v>6883.2000000000007</v>
      </c>
      <c r="BJ20" s="100">
        <v>17</v>
      </c>
      <c r="BK20" s="100">
        <v>4875.6000000000004</v>
      </c>
      <c r="BL20" s="100">
        <v>19</v>
      </c>
      <c r="BM20" s="100">
        <v>5449.2</v>
      </c>
      <c r="BN20" s="100">
        <v>24</v>
      </c>
      <c r="BO20" s="100">
        <v>6883.2000000000007</v>
      </c>
      <c r="BP20" s="100">
        <v>28</v>
      </c>
      <c r="BQ20" s="100">
        <v>8030.4000000000005</v>
      </c>
      <c r="BR20" s="100">
        <v>21</v>
      </c>
      <c r="BS20" s="100">
        <v>6022.8</v>
      </c>
      <c r="BT20" s="100">
        <v>23</v>
      </c>
      <c r="BU20" s="100">
        <v>6596.4000000000005</v>
      </c>
      <c r="BV20" s="100">
        <v>27</v>
      </c>
      <c r="BW20" s="100">
        <v>7743.6</v>
      </c>
      <c r="BX20" s="100">
        <v>25</v>
      </c>
      <c r="BY20" s="100">
        <v>7170</v>
      </c>
      <c r="BZ20" s="100">
        <v>26</v>
      </c>
      <c r="CA20" s="100">
        <v>7456.8</v>
      </c>
      <c r="CB20" s="100">
        <v>26</v>
      </c>
      <c r="CC20" s="100">
        <v>7456.8</v>
      </c>
      <c r="CD20" s="100">
        <v>27</v>
      </c>
      <c r="CE20" s="100">
        <v>7743.6</v>
      </c>
      <c r="CF20" s="100">
        <v>23</v>
      </c>
      <c r="CG20" s="100">
        <v>6596.4000000000005</v>
      </c>
      <c r="CH20" s="100">
        <v>30</v>
      </c>
      <c r="CI20" s="100">
        <v>8604</v>
      </c>
      <c r="CJ20" s="100">
        <v>23</v>
      </c>
      <c r="CK20" s="100">
        <v>6596.4000000000005</v>
      </c>
      <c r="CL20" s="100">
        <v>17</v>
      </c>
      <c r="CM20" s="100">
        <v>4875.6000000000004</v>
      </c>
      <c r="CN20" s="100">
        <v>25</v>
      </c>
      <c r="CO20" s="100">
        <v>7170</v>
      </c>
      <c r="CP20" s="100">
        <v>19</v>
      </c>
      <c r="CQ20" s="100">
        <v>5449.2</v>
      </c>
      <c r="CR20" s="100">
        <v>32</v>
      </c>
      <c r="CS20" s="100">
        <v>9177.6</v>
      </c>
      <c r="CT20" s="100">
        <v>19</v>
      </c>
      <c r="CU20" s="100">
        <v>5449.2</v>
      </c>
    </row>
    <row r="21" spans="2:99">
      <c r="C21" s="99" t="s">
        <v>187</v>
      </c>
      <c r="D21" s="100">
        <v>8.1746465276245441</v>
      </c>
      <c r="E21" s="100">
        <v>510.09794332377152</v>
      </c>
      <c r="F21" s="100">
        <v>21.308721560252014</v>
      </c>
      <c r="G21" s="100">
        <v>1329.6642253597256</v>
      </c>
      <c r="H21" s="100">
        <v>14.64866290978836</v>
      </c>
      <c r="I21" s="100">
        <v>914.0765655707936</v>
      </c>
      <c r="J21" s="100">
        <v>24</v>
      </c>
      <c r="K21" s="100">
        <v>1497.6</v>
      </c>
      <c r="L21" s="100">
        <v>28</v>
      </c>
      <c r="M21" s="100">
        <v>1747.2</v>
      </c>
      <c r="N21" s="100">
        <v>23</v>
      </c>
      <c r="O21" s="100">
        <v>1435.2</v>
      </c>
      <c r="P21" s="100">
        <v>22</v>
      </c>
      <c r="Q21" s="100">
        <v>1372.8</v>
      </c>
      <c r="R21" s="100">
        <v>20</v>
      </c>
      <c r="S21" s="100">
        <v>1248</v>
      </c>
      <c r="T21" s="100">
        <v>28.187545859520181</v>
      </c>
      <c r="U21" s="100">
        <v>1758.9028616340593</v>
      </c>
      <c r="V21" s="100">
        <v>26</v>
      </c>
      <c r="W21" s="100">
        <v>1622.3999999999999</v>
      </c>
      <c r="X21" s="100">
        <v>15</v>
      </c>
      <c r="Y21" s="100">
        <v>936</v>
      </c>
      <c r="Z21" s="100">
        <v>17</v>
      </c>
      <c r="AA21" s="100">
        <v>1060.8</v>
      </c>
      <c r="AB21" s="100">
        <v>18</v>
      </c>
      <c r="AC21" s="100">
        <v>1123.2</v>
      </c>
      <c r="AD21" s="100">
        <v>20</v>
      </c>
      <c r="AE21" s="100">
        <v>1248</v>
      </c>
      <c r="AF21" s="100">
        <v>26</v>
      </c>
      <c r="AG21" s="100">
        <v>1622.3999999999999</v>
      </c>
      <c r="AH21" s="100">
        <v>19</v>
      </c>
      <c r="AI21" s="100">
        <v>1185.5999999999999</v>
      </c>
      <c r="AJ21" s="100">
        <v>21</v>
      </c>
      <c r="AK21" s="100">
        <v>1310.3999999999999</v>
      </c>
      <c r="AL21" s="100">
        <v>24</v>
      </c>
      <c r="AM21" s="100">
        <v>1497.6</v>
      </c>
      <c r="AN21" s="100">
        <v>21</v>
      </c>
      <c r="AO21" s="100">
        <v>1310.3999999999999</v>
      </c>
      <c r="AP21" s="100">
        <v>24</v>
      </c>
      <c r="AQ21" s="100">
        <v>1497.6</v>
      </c>
      <c r="AR21" s="100">
        <v>30</v>
      </c>
      <c r="AS21" s="100">
        <v>1872</v>
      </c>
      <c r="AT21" s="100">
        <v>17</v>
      </c>
      <c r="AU21" s="100">
        <v>1060.8</v>
      </c>
      <c r="AV21" s="100">
        <v>25</v>
      </c>
      <c r="AW21" s="100">
        <v>1560</v>
      </c>
      <c r="AX21" s="100">
        <v>24</v>
      </c>
      <c r="AY21" s="100">
        <v>1497.6</v>
      </c>
      <c r="AZ21" s="100">
        <v>20</v>
      </c>
      <c r="BA21" s="100">
        <v>1248</v>
      </c>
      <c r="BB21" s="100">
        <v>29</v>
      </c>
      <c r="BC21" s="100">
        <v>1809.6</v>
      </c>
      <c r="BD21" s="100">
        <v>19</v>
      </c>
      <c r="BE21" s="100">
        <v>1185.5999999999999</v>
      </c>
      <c r="BF21" s="100">
        <v>26</v>
      </c>
      <c r="BG21" s="100">
        <v>1622.3999999999999</v>
      </c>
      <c r="BH21" s="100">
        <v>28</v>
      </c>
      <c r="BI21" s="100">
        <v>1747.2</v>
      </c>
      <c r="BJ21" s="100">
        <v>15</v>
      </c>
      <c r="BK21" s="100">
        <v>936</v>
      </c>
      <c r="BL21" s="100">
        <v>21</v>
      </c>
      <c r="BM21" s="100">
        <v>1310.3999999999999</v>
      </c>
      <c r="BN21" s="100">
        <v>25</v>
      </c>
      <c r="BO21" s="100">
        <v>1560</v>
      </c>
      <c r="BP21" s="100">
        <v>25</v>
      </c>
      <c r="BQ21" s="100">
        <v>1560</v>
      </c>
      <c r="BR21" s="100">
        <v>23</v>
      </c>
      <c r="BS21" s="100">
        <v>1435.2</v>
      </c>
      <c r="BT21" s="100">
        <v>28</v>
      </c>
      <c r="BU21" s="100">
        <v>1747.2</v>
      </c>
      <c r="BV21" s="100">
        <v>28</v>
      </c>
      <c r="BW21" s="100">
        <v>1747.2</v>
      </c>
      <c r="BX21" s="100">
        <v>25</v>
      </c>
      <c r="BY21" s="100">
        <v>1560</v>
      </c>
      <c r="BZ21" s="100">
        <v>27</v>
      </c>
      <c r="CA21" s="100">
        <v>1684.8</v>
      </c>
      <c r="CB21" s="100">
        <v>27</v>
      </c>
      <c r="CC21" s="100">
        <v>1684.8</v>
      </c>
      <c r="CD21" s="100">
        <v>27</v>
      </c>
      <c r="CE21" s="100">
        <v>1684.8</v>
      </c>
      <c r="CF21" s="100">
        <v>23</v>
      </c>
      <c r="CG21" s="100">
        <v>1435.2</v>
      </c>
      <c r="CH21" s="100">
        <v>32</v>
      </c>
      <c r="CI21" s="100">
        <v>1996.8</v>
      </c>
      <c r="CJ21" s="100">
        <v>25</v>
      </c>
      <c r="CK21" s="100">
        <v>1560</v>
      </c>
      <c r="CL21" s="100">
        <v>18</v>
      </c>
      <c r="CM21" s="100">
        <v>1123.2</v>
      </c>
      <c r="CN21" s="100">
        <v>24</v>
      </c>
      <c r="CO21" s="100">
        <v>1497.6</v>
      </c>
      <c r="CP21" s="100">
        <v>17</v>
      </c>
      <c r="CQ21" s="100">
        <v>1060.8</v>
      </c>
      <c r="CR21" s="100">
        <v>33</v>
      </c>
      <c r="CS21" s="100">
        <v>2059.1999999999998</v>
      </c>
      <c r="CT21" s="100">
        <v>23</v>
      </c>
      <c r="CU21" s="100">
        <v>1435.2</v>
      </c>
    </row>
    <row r="22" spans="2:99">
      <c r="C22" s="99" t="s">
        <v>188</v>
      </c>
      <c r="D22" s="100">
        <v>7.357181874862091</v>
      </c>
      <c r="E22" s="100">
        <v>1377.2644469741833</v>
      </c>
      <c r="F22" s="100">
        <v>19.281279643785165</v>
      </c>
      <c r="G22" s="100">
        <v>3609.4555493165826</v>
      </c>
      <c r="H22" s="100">
        <v>15.631131479794082</v>
      </c>
      <c r="I22" s="100">
        <v>2926.1478130174519</v>
      </c>
      <c r="J22" s="100">
        <v>26</v>
      </c>
      <c r="K22" s="100">
        <v>4867.2</v>
      </c>
      <c r="L22" s="100">
        <v>25</v>
      </c>
      <c r="M22" s="100">
        <v>4680</v>
      </c>
      <c r="N22" s="100">
        <v>24</v>
      </c>
      <c r="O22" s="100">
        <v>4492.7999999999993</v>
      </c>
      <c r="P22" s="100">
        <v>19</v>
      </c>
      <c r="Q22" s="100">
        <v>3556.7999999999997</v>
      </c>
      <c r="R22" s="100">
        <v>21</v>
      </c>
      <c r="S22" s="100">
        <v>3931.2</v>
      </c>
      <c r="T22" s="100">
        <v>29.327176446298065</v>
      </c>
      <c r="U22" s="100">
        <v>5490.0474307469976</v>
      </c>
      <c r="V22" s="100">
        <v>31</v>
      </c>
      <c r="W22" s="100">
        <v>5803.2</v>
      </c>
      <c r="X22" s="100">
        <v>15</v>
      </c>
      <c r="Y22" s="100">
        <v>2808</v>
      </c>
      <c r="Z22" s="100">
        <v>17</v>
      </c>
      <c r="AA22" s="100">
        <v>3182.3999999999996</v>
      </c>
      <c r="AB22" s="100">
        <v>18</v>
      </c>
      <c r="AC22" s="100">
        <v>3369.6</v>
      </c>
      <c r="AD22" s="100">
        <v>19</v>
      </c>
      <c r="AE22" s="100">
        <v>3556.7999999999997</v>
      </c>
      <c r="AF22" s="100">
        <v>27</v>
      </c>
      <c r="AG22" s="100">
        <v>5054.3999999999996</v>
      </c>
      <c r="AH22" s="100">
        <v>19</v>
      </c>
      <c r="AI22" s="100">
        <v>3556.7999999999997</v>
      </c>
      <c r="AJ22" s="100">
        <v>23</v>
      </c>
      <c r="AK22" s="100">
        <v>4305.5999999999995</v>
      </c>
      <c r="AL22" s="100">
        <v>26</v>
      </c>
      <c r="AM22" s="100">
        <v>4867.2</v>
      </c>
      <c r="AN22" s="100">
        <v>21</v>
      </c>
      <c r="AO22" s="100">
        <v>3931.2</v>
      </c>
      <c r="AP22" s="100">
        <v>23</v>
      </c>
      <c r="AQ22" s="100">
        <v>4305.5999999999995</v>
      </c>
      <c r="AR22" s="100">
        <v>28</v>
      </c>
      <c r="AS22" s="100">
        <v>5241.5999999999995</v>
      </c>
      <c r="AT22" s="100">
        <v>19</v>
      </c>
      <c r="AU22" s="100">
        <v>3556.7999999999997</v>
      </c>
      <c r="AV22" s="100">
        <v>25</v>
      </c>
      <c r="AW22" s="100">
        <v>4680</v>
      </c>
      <c r="AX22" s="100">
        <v>27</v>
      </c>
      <c r="AY22" s="100">
        <v>5054.3999999999996</v>
      </c>
      <c r="AZ22" s="100">
        <v>19</v>
      </c>
      <c r="BA22" s="100">
        <v>3556.7999999999997</v>
      </c>
      <c r="BB22" s="100">
        <v>28</v>
      </c>
      <c r="BC22" s="100">
        <v>5241.5999999999995</v>
      </c>
      <c r="BD22" s="100">
        <v>19</v>
      </c>
      <c r="BE22" s="100">
        <v>3556.7999999999997</v>
      </c>
      <c r="BF22" s="100">
        <v>28</v>
      </c>
      <c r="BG22" s="100">
        <v>5241.5999999999995</v>
      </c>
      <c r="BH22" s="100">
        <v>26</v>
      </c>
      <c r="BI22" s="100">
        <v>4867.2</v>
      </c>
      <c r="BJ22" s="100">
        <v>18</v>
      </c>
      <c r="BK22" s="100">
        <v>3369.6</v>
      </c>
      <c r="BL22" s="100">
        <v>20</v>
      </c>
      <c r="BM22" s="100">
        <v>3744</v>
      </c>
      <c r="BN22" s="100">
        <v>22</v>
      </c>
      <c r="BO22" s="100">
        <v>4118.3999999999996</v>
      </c>
      <c r="BP22" s="100">
        <v>26</v>
      </c>
      <c r="BQ22" s="100">
        <v>4867.2</v>
      </c>
      <c r="BR22" s="100">
        <v>21</v>
      </c>
      <c r="BS22" s="100">
        <v>3931.2</v>
      </c>
      <c r="BT22" s="100">
        <v>28</v>
      </c>
      <c r="BU22" s="100">
        <v>5241.5999999999995</v>
      </c>
      <c r="BV22" s="100">
        <v>28</v>
      </c>
      <c r="BW22" s="100">
        <v>5241.5999999999995</v>
      </c>
      <c r="BX22" s="100">
        <v>22</v>
      </c>
      <c r="BY22" s="100">
        <v>4118.3999999999996</v>
      </c>
      <c r="BZ22" s="100">
        <v>30</v>
      </c>
      <c r="CA22" s="100">
        <v>5616</v>
      </c>
      <c r="CB22" s="100">
        <v>28</v>
      </c>
      <c r="CC22" s="100">
        <v>5241.5999999999995</v>
      </c>
      <c r="CD22" s="100">
        <v>27</v>
      </c>
      <c r="CE22" s="100">
        <v>5054.3999999999996</v>
      </c>
      <c r="CF22" s="100">
        <v>24</v>
      </c>
      <c r="CG22" s="100">
        <v>4492.7999999999993</v>
      </c>
      <c r="CH22" s="100">
        <v>30</v>
      </c>
      <c r="CI22" s="100">
        <v>5616</v>
      </c>
      <c r="CJ22" s="100">
        <v>25</v>
      </c>
      <c r="CK22" s="100">
        <v>4680</v>
      </c>
      <c r="CL22" s="100">
        <v>18</v>
      </c>
      <c r="CM22" s="100">
        <v>3369.6</v>
      </c>
      <c r="CN22" s="100">
        <v>25</v>
      </c>
      <c r="CO22" s="100">
        <v>4680</v>
      </c>
      <c r="CP22" s="100">
        <v>18</v>
      </c>
      <c r="CQ22" s="100">
        <v>3369.6</v>
      </c>
      <c r="CR22" s="100">
        <v>31</v>
      </c>
      <c r="CS22" s="100">
        <v>5803.2</v>
      </c>
      <c r="CT22" s="100">
        <v>20</v>
      </c>
      <c r="CU22" s="100">
        <v>3744</v>
      </c>
    </row>
    <row r="23" spans="2:99">
      <c r="C23" s="99" t="s">
        <v>189</v>
      </c>
      <c r="D23" s="100">
        <v>7.357181874862091</v>
      </c>
      <c r="E23" s="100">
        <v>2163.0114712094546</v>
      </c>
      <c r="F23" s="100">
        <v>20.288140122901879</v>
      </c>
      <c r="G23" s="100">
        <v>5964.7131961331525</v>
      </c>
      <c r="H23" s="100">
        <v>13.68372576977692</v>
      </c>
      <c r="I23" s="100">
        <v>4023.0153763144144</v>
      </c>
      <c r="J23" s="100">
        <v>23</v>
      </c>
      <c r="K23" s="100">
        <v>6762</v>
      </c>
      <c r="L23" s="100">
        <v>28</v>
      </c>
      <c r="M23" s="100">
        <v>8232</v>
      </c>
      <c r="N23" s="100">
        <v>25</v>
      </c>
      <c r="O23" s="100">
        <v>7350</v>
      </c>
      <c r="P23" s="100">
        <v>19</v>
      </c>
      <c r="Q23" s="100">
        <v>5586</v>
      </c>
      <c r="R23" s="100">
        <v>18</v>
      </c>
      <c r="S23" s="100">
        <v>5292</v>
      </c>
      <c r="T23" s="100">
        <v>28.327176446298065</v>
      </c>
      <c r="U23" s="100">
        <v>8328.1898752116304</v>
      </c>
      <c r="V23" s="100">
        <v>31</v>
      </c>
      <c r="W23" s="100">
        <v>9114</v>
      </c>
      <c r="X23" s="100">
        <v>15</v>
      </c>
      <c r="Y23" s="100">
        <v>4410</v>
      </c>
      <c r="Z23" s="100">
        <v>15</v>
      </c>
      <c r="AA23" s="100">
        <v>4410</v>
      </c>
      <c r="AB23" s="100">
        <v>21</v>
      </c>
      <c r="AC23" s="100">
        <v>6174</v>
      </c>
      <c r="AD23" s="100">
        <v>22</v>
      </c>
      <c r="AE23" s="100">
        <v>6468</v>
      </c>
      <c r="AF23" s="100">
        <v>25</v>
      </c>
      <c r="AG23" s="100">
        <v>7350</v>
      </c>
      <c r="AH23" s="100">
        <v>21</v>
      </c>
      <c r="AI23" s="100">
        <v>6174</v>
      </c>
      <c r="AJ23" s="100">
        <v>23</v>
      </c>
      <c r="AK23" s="100">
        <v>6762</v>
      </c>
      <c r="AL23" s="100">
        <v>25</v>
      </c>
      <c r="AM23" s="100">
        <v>7350</v>
      </c>
      <c r="AN23" s="100">
        <v>20</v>
      </c>
      <c r="AO23" s="100">
        <v>5880</v>
      </c>
      <c r="AP23" s="100">
        <v>22</v>
      </c>
      <c r="AQ23" s="100">
        <v>6468</v>
      </c>
      <c r="AR23" s="100">
        <v>27</v>
      </c>
      <c r="AS23" s="100">
        <v>7938</v>
      </c>
      <c r="AT23" s="100">
        <v>19</v>
      </c>
      <c r="AU23" s="100">
        <v>5586</v>
      </c>
      <c r="AV23" s="100">
        <v>23</v>
      </c>
      <c r="AW23" s="100">
        <v>6762</v>
      </c>
      <c r="AX23" s="100">
        <v>25</v>
      </c>
      <c r="AY23" s="100">
        <v>7350</v>
      </c>
      <c r="AZ23" s="100">
        <v>19</v>
      </c>
      <c r="BA23" s="100">
        <v>5586</v>
      </c>
      <c r="BB23" s="100">
        <v>26</v>
      </c>
      <c r="BC23" s="100">
        <v>7644</v>
      </c>
      <c r="BD23" s="100">
        <v>20</v>
      </c>
      <c r="BE23" s="100">
        <v>5880</v>
      </c>
      <c r="BF23" s="100">
        <v>24</v>
      </c>
      <c r="BG23" s="100">
        <v>7056</v>
      </c>
      <c r="BH23" s="100">
        <v>25</v>
      </c>
      <c r="BI23" s="100">
        <v>7350</v>
      </c>
      <c r="BJ23" s="100">
        <v>17</v>
      </c>
      <c r="BK23" s="100">
        <v>4998</v>
      </c>
      <c r="BL23" s="100">
        <v>22</v>
      </c>
      <c r="BM23" s="100">
        <v>6468</v>
      </c>
      <c r="BN23" s="100">
        <v>22</v>
      </c>
      <c r="BO23" s="100">
        <v>6468</v>
      </c>
      <c r="BP23" s="100">
        <v>28</v>
      </c>
      <c r="BQ23" s="100">
        <v>8232</v>
      </c>
      <c r="BR23" s="100">
        <v>21</v>
      </c>
      <c r="BS23" s="100">
        <v>6174</v>
      </c>
      <c r="BT23" s="100">
        <v>23</v>
      </c>
      <c r="BU23" s="100">
        <v>6762</v>
      </c>
      <c r="BV23" s="100">
        <v>26</v>
      </c>
      <c r="BW23" s="100">
        <v>7644</v>
      </c>
      <c r="BX23" s="100">
        <v>22</v>
      </c>
      <c r="BY23" s="100">
        <v>6468</v>
      </c>
      <c r="BZ23" s="100">
        <v>26</v>
      </c>
      <c r="CA23" s="100">
        <v>7644</v>
      </c>
      <c r="CB23" s="100">
        <v>26</v>
      </c>
      <c r="CC23" s="100">
        <v>7644</v>
      </c>
      <c r="CD23" s="100">
        <v>24</v>
      </c>
      <c r="CE23" s="100">
        <v>7056</v>
      </c>
      <c r="CF23" s="100">
        <v>21</v>
      </c>
      <c r="CG23" s="100">
        <v>6174</v>
      </c>
      <c r="CH23" s="100">
        <v>29</v>
      </c>
      <c r="CI23" s="100">
        <v>8526</v>
      </c>
      <c r="CJ23" s="100">
        <v>26</v>
      </c>
      <c r="CK23" s="100">
        <v>7644</v>
      </c>
      <c r="CL23" s="100">
        <v>18</v>
      </c>
      <c r="CM23" s="100">
        <v>5292</v>
      </c>
      <c r="CN23" s="100">
        <v>24</v>
      </c>
      <c r="CO23" s="100">
        <v>7056</v>
      </c>
      <c r="CP23" s="100">
        <v>17</v>
      </c>
      <c r="CQ23" s="100">
        <v>4998</v>
      </c>
      <c r="CR23" s="100">
        <v>32</v>
      </c>
      <c r="CS23" s="100">
        <v>9408</v>
      </c>
      <c r="CT23" s="100">
        <v>22</v>
      </c>
      <c r="CU23" s="100">
        <v>6468</v>
      </c>
    </row>
    <row r="24" spans="2:99">
      <c r="C24" s="99" t="s">
        <v>190</v>
      </c>
      <c r="D24" s="100">
        <v>8.1746465276245441</v>
      </c>
      <c r="E24" s="100">
        <v>3001.7302049437326</v>
      </c>
      <c r="F24" s="100">
        <v>19.29500060201859</v>
      </c>
      <c r="G24" s="100">
        <v>7085.1242210612263</v>
      </c>
      <c r="H24" s="100">
        <v>13.596068619805521</v>
      </c>
      <c r="I24" s="100">
        <v>4992.4763971925877</v>
      </c>
      <c r="J24" s="100">
        <v>23</v>
      </c>
      <c r="K24" s="100">
        <v>8445.6</v>
      </c>
      <c r="L24" s="100">
        <v>27</v>
      </c>
      <c r="M24" s="100">
        <v>9914.4</v>
      </c>
      <c r="N24" s="100">
        <v>23</v>
      </c>
      <c r="O24" s="100">
        <v>8445.6</v>
      </c>
      <c r="P24" s="100">
        <v>22</v>
      </c>
      <c r="Q24" s="100">
        <v>8078.4</v>
      </c>
      <c r="R24" s="100">
        <v>18</v>
      </c>
      <c r="S24" s="100">
        <v>6609.5999999999995</v>
      </c>
      <c r="T24" s="100">
        <v>27</v>
      </c>
      <c r="U24" s="100">
        <v>9914.4</v>
      </c>
      <c r="V24" s="100">
        <v>26</v>
      </c>
      <c r="W24" s="100">
        <v>9547.1999999999989</v>
      </c>
      <c r="X24" s="100">
        <v>15</v>
      </c>
      <c r="Y24" s="100">
        <v>5508</v>
      </c>
      <c r="Z24" s="100">
        <v>17</v>
      </c>
      <c r="AA24" s="100">
        <v>6242.4</v>
      </c>
      <c r="AB24" s="100">
        <v>20</v>
      </c>
      <c r="AC24" s="100">
        <v>7344</v>
      </c>
      <c r="AD24" s="100">
        <v>19</v>
      </c>
      <c r="AE24" s="100">
        <v>6976.8</v>
      </c>
      <c r="AF24" s="100">
        <v>24</v>
      </c>
      <c r="AG24" s="100">
        <v>8812.7999999999993</v>
      </c>
      <c r="AH24" s="100">
        <v>19</v>
      </c>
      <c r="AI24" s="100">
        <v>6976.8</v>
      </c>
      <c r="AJ24" s="100">
        <v>22</v>
      </c>
      <c r="AK24" s="100">
        <v>8078.4</v>
      </c>
      <c r="AL24" s="100">
        <v>24</v>
      </c>
      <c r="AM24" s="100">
        <v>8812.7999999999993</v>
      </c>
      <c r="AN24" s="100">
        <v>21</v>
      </c>
      <c r="AO24" s="100">
        <v>7711.2</v>
      </c>
      <c r="AP24" s="100">
        <v>24</v>
      </c>
      <c r="AQ24" s="100">
        <v>8812.7999999999993</v>
      </c>
      <c r="AR24" s="100">
        <v>27</v>
      </c>
      <c r="AS24" s="100">
        <v>9914.4</v>
      </c>
      <c r="AT24" s="100">
        <v>19</v>
      </c>
      <c r="AU24" s="100">
        <v>6976.8</v>
      </c>
      <c r="AV24" s="100">
        <v>25</v>
      </c>
      <c r="AW24" s="100">
        <v>9180</v>
      </c>
      <c r="AX24" s="100">
        <v>23</v>
      </c>
      <c r="AY24" s="100">
        <v>8445.6</v>
      </c>
      <c r="AZ24" s="100">
        <v>21</v>
      </c>
      <c r="BA24" s="100">
        <v>7711.2</v>
      </c>
      <c r="BB24" s="100">
        <v>28</v>
      </c>
      <c r="BC24" s="100">
        <v>10281.6</v>
      </c>
      <c r="BD24" s="100">
        <v>22</v>
      </c>
      <c r="BE24" s="100">
        <v>8078.4</v>
      </c>
      <c r="BF24" s="100">
        <v>23</v>
      </c>
      <c r="BG24" s="100">
        <v>8445.6</v>
      </c>
      <c r="BH24" s="100">
        <v>25</v>
      </c>
      <c r="BI24" s="100">
        <v>9180</v>
      </c>
      <c r="BJ24" s="100">
        <v>15</v>
      </c>
      <c r="BK24" s="100">
        <v>5508</v>
      </c>
      <c r="BL24" s="100">
        <v>22</v>
      </c>
      <c r="BM24" s="100">
        <v>8078.4</v>
      </c>
      <c r="BN24" s="100">
        <v>25</v>
      </c>
      <c r="BO24" s="100">
        <v>9180</v>
      </c>
      <c r="BP24" s="100">
        <v>25</v>
      </c>
      <c r="BQ24" s="100">
        <v>9180</v>
      </c>
      <c r="BR24" s="100">
        <v>23</v>
      </c>
      <c r="BS24" s="100">
        <v>8445.6</v>
      </c>
      <c r="BT24" s="100">
        <v>24</v>
      </c>
      <c r="BU24" s="100">
        <v>8812.7999999999993</v>
      </c>
      <c r="BV24" s="100">
        <v>25</v>
      </c>
      <c r="BW24" s="100">
        <v>9180</v>
      </c>
      <c r="BX24" s="100">
        <v>24</v>
      </c>
      <c r="BY24" s="100">
        <v>8812.7999999999993</v>
      </c>
      <c r="BZ24" s="100">
        <v>28</v>
      </c>
      <c r="CA24" s="100">
        <v>10281.6</v>
      </c>
      <c r="CB24" s="100">
        <v>27</v>
      </c>
      <c r="CC24" s="100">
        <v>9914.4</v>
      </c>
      <c r="CD24" s="100">
        <v>26</v>
      </c>
      <c r="CE24" s="100">
        <v>9547.1999999999989</v>
      </c>
      <c r="CF24" s="100">
        <v>22</v>
      </c>
      <c r="CG24" s="100">
        <v>8078.4</v>
      </c>
      <c r="CH24" s="100">
        <v>30</v>
      </c>
      <c r="CI24" s="100">
        <v>11016</v>
      </c>
      <c r="CJ24" s="100">
        <v>25</v>
      </c>
      <c r="CK24" s="100">
        <v>9180</v>
      </c>
      <c r="CL24" s="100">
        <v>18</v>
      </c>
      <c r="CM24" s="100">
        <v>6609.5999999999995</v>
      </c>
      <c r="CN24" s="100">
        <v>23</v>
      </c>
      <c r="CO24" s="100">
        <v>8445.6</v>
      </c>
      <c r="CP24" s="100">
        <v>17</v>
      </c>
      <c r="CQ24" s="100">
        <v>6242.4</v>
      </c>
      <c r="CR24" s="100">
        <v>34</v>
      </c>
      <c r="CS24" s="100">
        <v>12484.8</v>
      </c>
      <c r="CT24" s="100">
        <v>19</v>
      </c>
      <c r="CU24" s="100">
        <v>6976.8</v>
      </c>
    </row>
    <row r="25" spans="2:99">
      <c r="C25" s="99" t="s">
        <v>191</v>
      </c>
      <c r="D25" s="100">
        <v>6.9484495484808635</v>
      </c>
      <c r="E25" s="100">
        <v>3685.4576405142498</v>
      </c>
      <c r="F25" s="100">
        <v>20.322442518485435</v>
      </c>
      <c r="G25" s="100">
        <v>10779.023511804675</v>
      </c>
      <c r="H25" s="100">
        <v>15.613600049799802</v>
      </c>
      <c r="I25" s="100">
        <v>8281.4534664138137</v>
      </c>
      <c r="J25" s="100">
        <v>25</v>
      </c>
      <c r="K25" s="100">
        <v>13260</v>
      </c>
      <c r="L25" s="100">
        <v>29</v>
      </c>
      <c r="M25" s="100">
        <v>15381.599999999999</v>
      </c>
      <c r="N25" s="100">
        <v>24</v>
      </c>
      <c r="O25" s="100">
        <v>12729.599999999999</v>
      </c>
      <c r="P25" s="100">
        <v>19</v>
      </c>
      <c r="Q25" s="100">
        <v>10077.6</v>
      </c>
      <c r="R25" s="100">
        <v>19</v>
      </c>
      <c r="S25" s="100">
        <v>10077.6</v>
      </c>
      <c r="T25" s="100">
        <v>29.141002330594223</v>
      </c>
      <c r="U25" s="100">
        <v>15456.387636147176</v>
      </c>
      <c r="V25" s="100">
        <v>25</v>
      </c>
      <c r="W25" s="100">
        <v>13260</v>
      </c>
      <c r="X25" s="100">
        <v>15</v>
      </c>
      <c r="Y25" s="100">
        <v>7956</v>
      </c>
      <c r="Z25" s="100">
        <v>17</v>
      </c>
      <c r="AA25" s="100">
        <v>9016.7999999999993</v>
      </c>
      <c r="AB25" s="100">
        <v>20</v>
      </c>
      <c r="AC25" s="100">
        <v>10608</v>
      </c>
      <c r="AD25" s="100">
        <v>22</v>
      </c>
      <c r="AE25" s="100">
        <v>11668.8</v>
      </c>
      <c r="AF25" s="100">
        <v>28</v>
      </c>
      <c r="AG25" s="100">
        <v>14851.199999999999</v>
      </c>
      <c r="AH25" s="100">
        <v>17</v>
      </c>
      <c r="AI25" s="100">
        <v>9016.7999999999993</v>
      </c>
      <c r="AJ25" s="100">
        <v>20</v>
      </c>
      <c r="AK25" s="100">
        <v>10608</v>
      </c>
      <c r="AL25" s="100">
        <v>22</v>
      </c>
      <c r="AM25" s="100">
        <v>11668.8</v>
      </c>
      <c r="AN25" s="100">
        <v>19</v>
      </c>
      <c r="AO25" s="100">
        <v>10077.6</v>
      </c>
      <c r="AP25" s="100">
        <v>23</v>
      </c>
      <c r="AQ25" s="100">
        <v>12199.199999999999</v>
      </c>
      <c r="AR25" s="100">
        <v>30</v>
      </c>
      <c r="AS25" s="100">
        <v>15912</v>
      </c>
      <c r="AT25" s="100">
        <v>16</v>
      </c>
      <c r="AU25" s="100">
        <v>8486.4</v>
      </c>
      <c r="AV25" s="100">
        <v>24</v>
      </c>
      <c r="AW25" s="100">
        <v>12729.599999999999</v>
      </c>
      <c r="AX25" s="100">
        <v>23</v>
      </c>
      <c r="AY25" s="100">
        <v>12199.199999999999</v>
      </c>
      <c r="AZ25" s="100">
        <v>18</v>
      </c>
      <c r="BA25" s="100">
        <v>9547.1999999999989</v>
      </c>
      <c r="BB25" s="100">
        <v>28</v>
      </c>
      <c r="BC25" s="100">
        <v>14851.199999999999</v>
      </c>
      <c r="BD25" s="100">
        <v>19</v>
      </c>
      <c r="BE25" s="100">
        <v>10077.6</v>
      </c>
      <c r="BF25" s="100">
        <v>25</v>
      </c>
      <c r="BG25" s="100">
        <v>13260</v>
      </c>
      <c r="BH25" s="100">
        <v>25</v>
      </c>
      <c r="BI25" s="100">
        <v>13260</v>
      </c>
      <c r="BJ25" s="100">
        <v>16</v>
      </c>
      <c r="BK25" s="100">
        <v>8486.4</v>
      </c>
      <c r="BL25" s="100">
        <v>20</v>
      </c>
      <c r="BM25" s="100">
        <v>10608</v>
      </c>
      <c r="BN25" s="100">
        <v>22</v>
      </c>
      <c r="BO25" s="100">
        <v>11668.8</v>
      </c>
      <c r="BP25" s="100">
        <v>24</v>
      </c>
      <c r="BQ25" s="100">
        <v>12729.599999999999</v>
      </c>
      <c r="BR25" s="100">
        <v>22</v>
      </c>
      <c r="BS25" s="100">
        <v>11668.8</v>
      </c>
      <c r="BT25" s="100">
        <v>26</v>
      </c>
      <c r="BU25" s="100">
        <v>13790.4</v>
      </c>
      <c r="BV25" s="100">
        <v>26</v>
      </c>
      <c r="BW25" s="100">
        <v>13790.4</v>
      </c>
      <c r="BX25" s="100">
        <v>22</v>
      </c>
      <c r="BY25" s="100">
        <v>11668.8</v>
      </c>
      <c r="BZ25" s="100">
        <v>26</v>
      </c>
      <c r="CA25" s="100">
        <v>13790.4</v>
      </c>
      <c r="CB25" s="100">
        <v>27</v>
      </c>
      <c r="CC25" s="100">
        <v>14320.8</v>
      </c>
      <c r="CD25" s="100">
        <v>23</v>
      </c>
      <c r="CE25" s="100">
        <v>12199.199999999999</v>
      </c>
      <c r="CF25" s="100">
        <v>21</v>
      </c>
      <c r="CG25" s="100">
        <v>11138.4</v>
      </c>
      <c r="CH25" s="100">
        <v>28</v>
      </c>
      <c r="CI25" s="100">
        <v>14851.199999999999</v>
      </c>
      <c r="CJ25" s="100">
        <v>23</v>
      </c>
      <c r="CK25" s="100">
        <v>12199.199999999999</v>
      </c>
      <c r="CL25" s="100">
        <v>18</v>
      </c>
      <c r="CM25" s="100">
        <v>9547.1999999999989</v>
      </c>
      <c r="CN25" s="100">
        <v>24</v>
      </c>
      <c r="CO25" s="100">
        <v>12729.599999999999</v>
      </c>
      <c r="CP25" s="100">
        <v>20</v>
      </c>
      <c r="CQ25" s="100">
        <v>10608</v>
      </c>
      <c r="CR25" s="100">
        <v>29</v>
      </c>
      <c r="CS25" s="100">
        <v>15381.599999999999</v>
      </c>
      <c r="CT25" s="100">
        <v>19</v>
      </c>
      <c r="CU25" s="100">
        <v>10077.6</v>
      </c>
    </row>
    <row r="26" spans="2:99">
      <c r="C26" s="99" t="s">
        <v>192</v>
      </c>
      <c r="D26" s="100">
        <v>6.9484495484808635</v>
      </c>
      <c r="E26" s="100">
        <v>3376.9464805616994</v>
      </c>
      <c r="F26" s="100">
        <v>22.322442518485435</v>
      </c>
      <c r="G26" s="100">
        <v>10848.707063983922</v>
      </c>
      <c r="H26" s="100">
        <v>15.66619433978264</v>
      </c>
      <c r="I26" s="100">
        <v>7613.7704491343629</v>
      </c>
      <c r="J26" s="100">
        <v>23</v>
      </c>
      <c r="K26" s="100">
        <v>11178</v>
      </c>
      <c r="L26" s="100">
        <v>24</v>
      </c>
      <c r="M26" s="100">
        <v>11664</v>
      </c>
      <c r="N26" s="100">
        <v>21</v>
      </c>
      <c r="O26" s="100">
        <v>10206</v>
      </c>
      <c r="P26" s="100">
        <v>18</v>
      </c>
      <c r="Q26" s="100">
        <v>8748</v>
      </c>
      <c r="R26" s="100">
        <v>20</v>
      </c>
      <c r="S26" s="100">
        <v>9720</v>
      </c>
      <c r="T26" s="100">
        <v>31.09445880166826</v>
      </c>
      <c r="U26" s="100">
        <v>15111.906977610774</v>
      </c>
      <c r="V26" s="100">
        <v>28</v>
      </c>
      <c r="W26" s="100">
        <v>13608</v>
      </c>
      <c r="X26" s="100">
        <v>15</v>
      </c>
      <c r="Y26" s="100">
        <v>7290</v>
      </c>
      <c r="Z26" s="100">
        <v>16</v>
      </c>
      <c r="AA26" s="100">
        <v>7776</v>
      </c>
      <c r="AB26" s="100">
        <v>18</v>
      </c>
      <c r="AC26" s="100">
        <v>8748</v>
      </c>
      <c r="AD26" s="100">
        <v>22</v>
      </c>
      <c r="AE26" s="100">
        <v>10692</v>
      </c>
      <c r="AF26" s="100">
        <v>27</v>
      </c>
      <c r="AG26" s="100">
        <v>13122</v>
      </c>
      <c r="AH26" s="100">
        <v>18</v>
      </c>
      <c r="AI26" s="100">
        <v>8748</v>
      </c>
      <c r="AJ26" s="100">
        <v>20</v>
      </c>
      <c r="AK26" s="100">
        <v>9720</v>
      </c>
      <c r="AL26" s="100">
        <v>25</v>
      </c>
      <c r="AM26" s="100">
        <v>12150</v>
      </c>
      <c r="AN26" s="100">
        <v>22</v>
      </c>
      <c r="AO26" s="100">
        <v>10692</v>
      </c>
      <c r="AP26" s="100">
        <v>25</v>
      </c>
      <c r="AQ26" s="100">
        <v>12150</v>
      </c>
      <c r="AR26" s="100">
        <v>30</v>
      </c>
      <c r="AS26" s="100">
        <v>14580</v>
      </c>
      <c r="AT26" s="100">
        <v>18</v>
      </c>
      <c r="AU26" s="100">
        <v>8748</v>
      </c>
      <c r="AV26" s="100">
        <v>24</v>
      </c>
      <c r="AW26" s="100">
        <v>11664</v>
      </c>
      <c r="AX26" s="100">
        <v>25</v>
      </c>
      <c r="AY26" s="100">
        <v>12150</v>
      </c>
      <c r="AZ26" s="100">
        <v>18</v>
      </c>
      <c r="BA26" s="100">
        <v>8748</v>
      </c>
      <c r="BB26" s="100">
        <v>25</v>
      </c>
      <c r="BC26" s="100">
        <v>12150</v>
      </c>
      <c r="BD26" s="100">
        <v>22</v>
      </c>
      <c r="BE26" s="100">
        <v>10692</v>
      </c>
      <c r="BF26" s="100">
        <v>25</v>
      </c>
      <c r="BG26" s="100">
        <v>12150</v>
      </c>
      <c r="BH26" s="100">
        <v>23</v>
      </c>
      <c r="BI26" s="100">
        <v>11178</v>
      </c>
      <c r="BJ26" s="100">
        <v>16</v>
      </c>
      <c r="BK26" s="100">
        <v>7776</v>
      </c>
      <c r="BL26" s="100">
        <v>20</v>
      </c>
      <c r="BM26" s="100">
        <v>9720</v>
      </c>
      <c r="BN26" s="100">
        <v>22</v>
      </c>
      <c r="BO26" s="100">
        <v>10692</v>
      </c>
      <c r="BP26" s="100">
        <v>26</v>
      </c>
      <c r="BQ26" s="100">
        <v>12636</v>
      </c>
      <c r="BR26" s="100">
        <v>21</v>
      </c>
      <c r="BS26" s="100">
        <v>10206</v>
      </c>
      <c r="BT26" s="100">
        <v>25</v>
      </c>
      <c r="BU26" s="100">
        <v>12150</v>
      </c>
      <c r="BV26" s="100">
        <v>27</v>
      </c>
      <c r="BW26" s="100">
        <v>13122</v>
      </c>
      <c r="BX26" s="100">
        <v>22</v>
      </c>
      <c r="BY26" s="100">
        <v>10692</v>
      </c>
      <c r="BZ26" s="100">
        <v>30</v>
      </c>
      <c r="CA26" s="100">
        <v>14580</v>
      </c>
      <c r="CB26" s="100">
        <v>25</v>
      </c>
      <c r="CC26" s="100">
        <v>12150</v>
      </c>
      <c r="CD26" s="100">
        <v>23</v>
      </c>
      <c r="CE26" s="100">
        <v>11178</v>
      </c>
      <c r="CF26" s="100">
        <v>23</v>
      </c>
      <c r="CG26" s="100">
        <v>11178</v>
      </c>
      <c r="CH26" s="100">
        <v>30</v>
      </c>
      <c r="CI26" s="100">
        <v>14580</v>
      </c>
      <c r="CJ26" s="100">
        <v>25</v>
      </c>
      <c r="CK26" s="100">
        <v>12150</v>
      </c>
      <c r="CL26" s="100">
        <v>15</v>
      </c>
      <c r="CM26" s="100">
        <v>7290</v>
      </c>
      <c r="CN26" s="100">
        <v>24</v>
      </c>
      <c r="CO26" s="100">
        <v>11664</v>
      </c>
      <c r="CP26" s="100">
        <v>18</v>
      </c>
      <c r="CQ26" s="100">
        <v>8748</v>
      </c>
      <c r="CR26" s="100">
        <v>31</v>
      </c>
      <c r="CS26" s="100">
        <v>15066</v>
      </c>
      <c r="CT26" s="100">
        <v>19</v>
      </c>
      <c r="CU26" s="100">
        <v>9234</v>
      </c>
    </row>
    <row r="27" spans="2:99">
      <c r="C27" s="99" t="s">
        <v>193</v>
      </c>
      <c r="D27" s="100">
        <v>7.357181874862091</v>
      </c>
      <c r="E27" s="100">
        <v>3142.9880969410851</v>
      </c>
      <c r="F27" s="100">
        <v>19.3018610811353</v>
      </c>
      <c r="G27" s="100">
        <v>8245.7550538609994</v>
      </c>
      <c r="H27" s="100">
        <v>16.6136000497998</v>
      </c>
      <c r="I27" s="100">
        <v>7097.3299412744745</v>
      </c>
      <c r="J27" s="100">
        <v>24</v>
      </c>
      <c r="K27" s="100">
        <v>10252.799999999999</v>
      </c>
      <c r="L27" s="100">
        <v>27</v>
      </c>
      <c r="M27" s="100">
        <v>11534.4</v>
      </c>
      <c r="N27" s="100">
        <v>24</v>
      </c>
      <c r="O27" s="100">
        <v>10252.799999999999</v>
      </c>
      <c r="P27" s="100">
        <v>20</v>
      </c>
      <c r="Q27" s="100">
        <v>8544</v>
      </c>
      <c r="R27" s="100">
        <v>20</v>
      </c>
      <c r="S27" s="100">
        <v>8544</v>
      </c>
      <c r="T27" s="100">
        <v>28.234089388446144</v>
      </c>
      <c r="U27" s="100">
        <v>12061.602986744192</v>
      </c>
      <c r="V27" s="100">
        <v>29</v>
      </c>
      <c r="W27" s="100">
        <v>12388.8</v>
      </c>
      <c r="X27" s="100">
        <v>15</v>
      </c>
      <c r="Y27" s="100">
        <v>6408</v>
      </c>
      <c r="Z27" s="100">
        <v>17</v>
      </c>
      <c r="AA27" s="100">
        <v>7262.4</v>
      </c>
      <c r="AB27" s="100">
        <v>21</v>
      </c>
      <c r="AC27" s="100">
        <v>8971.1999999999989</v>
      </c>
      <c r="AD27" s="100">
        <v>21</v>
      </c>
      <c r="AE27" s="100">
        <v>8971.1999999999989</v>
      </c>
      <c r="AF27" s="100">
        <v>29</v>
      </c>
      <c r="AG27" s="100">
        <v>12388.8</v>
      </c>
      <c r="AH27" s="100">
        <v>18</v>
      </c>
      <c r="AI27" s="100">
        <v>7689.5999999999995</v>
      </c>
      <c r="AJ27" s="100">
        <v>20</v>
      </c>
      <c r="AK27" s="100">
        <v>8544</v>
      </c>
      <c r="AL27" s="100">
        <v>22</v>
      </c>
      <c r="AM27" s="100">
        <v>9398.4</v>
      </c>
      <c r="AN27" s="100">
        <v>21</v>
      </c>
      <c r="AO27" s="100">
        <v>8971.1999999999989</v>
      </c>
      <c r="AP27" s="100">
        <v>25</v>
      </c>
      <c r="AQ27" s="100">
        <v>10680</v>
      </c>
      <c r="AR27" s="100">
        <v>26</v>
      </c>
      <c r="AS27" s="100">
        <v>11107.199999999999</v>
      </c>
      <c r="AT27" s="100">
        <v>18</v>
      </c>
      <c r="AU27" s="100">
        <v>7689.5999999999995</v>
      </c>
      <c r="AV27" s="100">
        <v>24</v>
      </c>
      <c r="AW27" s="100">
        <v>10252.799999999999</v>
      </c>
      <c r="AX27" s="100">
        <v>27</v>
      </c>
      <c r="AY27" s="100">
        <v>11534.4</v>
      </c>
      <c r="AZ27" s="100">
        <v>20</v>
      </c>
      <c r="BA27" s="100">
        <v>8544</v>
      </c>
      <c r="BB27" s="100">
        <v>26</v>
      </c>
      <c r="BC27" s="100">
        <v>11107.199999999999</v>
      </c>
      <c r="BD27" s="100">
        <v>18</v>
      </c>
      <c r="BE27" s="100">
        <v>7689.5999999999995</v>
      </c>
      <c r="BF27" s="100">
        <v>25</v>
      </c>
      <c r="BG27" s="100">
        <v>10680</v>
      </c>
      <c r="BH27" s="100">
        <v>24</v>
      </c>
      <c r="BI27" s="100">
        <v>10252.799999999999</v>
      </c>
      <c r="BJ27" s="100">
        <v>15</v>
      </c>
      <c r="BK27" s="100">
        <v>6408</v>
      </c>
      <c r="BL27" s="100">
        <v>22</v>
      </c>
      <c r="BM27" s="100">
        <v>9398.4</v>
      </c>
      <c r="BN27" s="100">
        <v>21</v>
      </c>
      <c r="BO27" s="100">
        <v>8971.1999999999989</v>
      </c>
      <c r="BP27" s="100">
        <v>24</v>
      </c>
      <c r="BQ27" s="100">
        <v>10252.799999999999</v>
      </c>
      <c r="BR27" s="100">
        <v>22</v>
      </c>
      <c r="BS27" s="100">
        <v>9398.4</v>
      </c>
      <c r="BT27" s="100">
        <v>25</v>
      </c>
      <c r="BU27" s="100">
        <v>10680</v>
      </c>
      <c r="BV27" s="100">
        <v>28</v>
      </c>
      <c r="BW27" s="100">
        <v>11961.6</v>
      </c>
      <c r="BX27" s="100">
        <v>23</v>
      </c>
      <c r="BY27" s="100">
        <v>9825.6</v>
      </c>
      <c r="BZ27" s="100">
        <v>26</v>
      </c>
      <c r="CA27" s="100">
        <v>11107.199999999999</v>
      </c>
      <c r="CB27" s="100">
        <v>24</v>
      </c>
      <c r="CC27" s="100">
        <v>10252.799999999999</v>
      </c>
      <c r="CD27" s="100">
        <v>25</v>
      </c>
      <c r="CE27" s="100">
        <v>10680</v>
      </c>
      <c r="CF27" s="100">
        <v>22</v>
      </c>
      <c r="CG27" s="100">
        <v>9398.4</v>
      </c>
      <c r="CH27" s="100">
        <v>32</v>
      </c>
      <c r="CI27" s="100">
        <v>13670.4</v>
      </c>
      <c r="CJ27" s="100">
        <v>26</v>
      </c>
      <c r="CK27" s="100">
        <v>11107.199999999999</v>
      </c>
      <c r="CL27" s="100">
        <v>16</v>
      </c>
      <c r="CM27" s="100">
        <v>6835.2</v>
      </c>
      <c r="CN27" s="100">
        <v>21</v>
      </c>
      <c r="CO27" s="100">
        <v>8971.1999999999989</v>
      </c>
      <c r="CP27" s="100">
        <v>19</v>
      </c>
      <c r="CQ27" s="100">
        <v>8116.8</v>
      </c>
      <c r="CR27" s="100">
        <v>31</v>
      </c>
      <c r="CS27" s="100">
        <v>13243.199999999999</v>
      </c>
      <c r="CT27" s="100">
        <v>20</v>
      </c>
      <c r="CU27" s="100">
        <v>8544</v>
      </c>
    </row>
    <row r="28" spans="2:99">
      <c r="C28" s="99" t="s">
        <v>194</v>
      </c>
      <c r="D28" s="100">
        <v>8.1746465276245441</v>
      </c>
      <c r="E28" s="100">
        <v>6032.8891373869137</v>
      </c>
      <c r="F28" s="100">
        <v>19.308721560252014</v>
      </c>
      <c r="G28" s="100">
        <v>14249.836511465986</v>
      </c>
      <c r="H28" s="100">
        <v>15.543474329822681</v>
      </c>
      <c r="I28" s="100">
        <v>11471.084055409139</v>
      </c>
      <c r="J28" s="100">
        <v>24</v>
      </c>
      <c r="K28" s="100">
        <v>17712</v>
      </c>
      <c r="L28" s="100">
        <v>28</v>
      </c>
      <c r="M28" s="100">
        <v>20664</v>
      </c>
      <c r="N28" s="100">
        <v>23</v>
      </c>
      <c r="O28" s="100">
        <v>16974</v>
      </c>
      <c r="P28" s="100">
        <v>19</v>
      </c>
      <c r="Q28" s="100">
        <v>14022</v>
      </c>
      <c r="R28" s="100">
        <v>18</v>
      </c>
      <c r="S28" s="100">
        <v>13284</v>
      </c>
      <c r="T28" s="100">
        <v>28.141002330594223</v>
      </c>
      <c r="U28" s="100">
        <v>20768.059719978537</v>
      </c>
      <c r="V28" s="100">
        <v>25</v>
      </c>
      <c r="W28" s="100">
        <v>18450</v>
      </c>
      <c r="X28" s="100">
        <v>15</v>
      </c>
      <c r="Y28" s="100">
        <v>11070</v>
      </c>
      <c r="Z28" s="100">
        <v>16</v>
      </c>
      <c r="AA28" s="100">
        <v>11808</v>
      </c>
      <c r="AB28" s="100">
        <v>19</v>
      </c>
      <c r="AC28" s="100">
        <v>14022</v>
      </c>
      <c r="AD28" s="100">
        <v>22</v>
      </c>
      <c r="AE28" s="100">
        <v>16236</v>
      </c>
      <c r="AF28" s="100">
        <v>25</v>
      </c>
      <c r="AG28" s="100">
        <v>18450</v>
      </c>
      <c r="AH28" s="100">
        <v>17</v>
      </c>
      <c r="AI28" s="100">
        <v>12546</v>
      </c>
      <c r="AJ28" s="100">
        <v>20</v>
      </c>
      <c r="AK28" s="100">
        <v>14760</v>
      </c>
      <c r="AL28" s="100">
        <v>24</v>
      </c>
      <c r="AM28" s="100">
        <v>17712</v>
      </c>
      <c r="AN28" s="100">
        <v>21</v>
      </c>
      <c r="AO28" s="100">
        <v>15498</v>
      </c>
      <c r="AP28" s="100">
        <v>21</v>
      </c>
      <c r="AQ28" s="100">
        <v>15498</v>
      </c>
      <c r="AR28" s="100">
        <v>28</v>
      </c>
      <c r="AS28" s="100">
        <v>20664</v>
      </c>
      <c r="AT28" s="100">
        <v>18</v>
      </c>
      <c r="AU28" s="100">
        <v>13284</v>
      </c>
      <c r="AV28" s="100">
        <v>21</v>
      </c>
      <c r="AW28" s="100">
        <v>15498</v>
      </c>
      <c r="AX28" s="100">
        <v>23</v>
      </c>
      <c r="AY28" s="100">
        <v>16974</v>
      </c>
      <c r="AZ28" s="100">
        <v>17</v>
      </c>
      <c r="BA28" s="100">
        <v>12546</v>
      </c>
      <c r="BB28" s="100">
        <v>26</v>
      </c>
      <c r="BC28" s="100">
        <v>19188</v>
      </c>
      <c r="BD28" s="100">
        <v>20</v>
      </c>
      <c r="BE28" s="100">
        <v>14760</v>
      </c>
      <c r="BF28" s="100">
        <v>23</v>
      </c>
      <c r="BG28" s="100">
        <v>16974</v>
      </c>
      <c r="BH28" s="100">
        <v>24</v>
      </c>
      <c r="BI28" s="100">
        <v>17712</v>
      </c>
      <c r="BJ28" s="100">
        <v>15</v>
      </c>
      <c r="BK28" s="100">
        <v>11070</v>
      </c>
      <c r="BL28" s="100">
        <v>22</v>
      </c>
      <c r="BM28" s="100">
        <v>16236</v>
      </c>
      <c r="BN28" s="100">
        <v>22</v>
      </c>
      <c r="BO28" s="100">
        <v>16236</v>
      </c>
      <c r="BP28" s="100">
        <v>26</v>
      </c>
      <c r="BQ28" s="100">
        <v>19188</v>
      </c>
      <c r="BR28" s="100">
        <v>23</v>
      </c>
      <c r="BS28" s="100">
        <v>16974</v>
      </c>
      <c r="BT28" s="100">
        <v>23</v>
      </c>
      <c r="BU28" s="100">
        <v>16974</v>
      </c>
      <c r="BV28" s="100">
        <v>29</v>
      </c>
      <c r="BW28" s="100">
        <v>21402</v>
      </c>
      <c r="BX28" s="100">
        <v>22</v>
      </c>
      <c r="BY28" s="100">
        <v>16236</v>
      </c>
      <c r="BZ28" s="100">
        <v>28</v>
      </c>
      <c r="CA28" s="100">
        <v>20664</v>
      </c>
      <c r="CB28" s="100">
        <v>28</v>
      </c>
      <c r="CC28" s="100">
        <v>20664</v>
      </c>
      <c r="CD28" s="100">
        <v>26</v>
      </c>
      <c r="CE28" s="100">
        <v>19188</v>
      </c>
      <c r="CF28" s="100">
        <v>22</v>
      </c>
      <c r="CG28" s="100">
        <v>16236</v>
      </c>
      <c r="CH28" s="100">
        <v>27</v>
      </c>
      <c r="CI28" s="100">
        <v>19926</v>
      </c>
      <c r="CJ28" s="100">
        <v>26</v>
      </c>
      <c r="CK28" s="100">
        <v>19188</v>
      </c>
      <c r="CL28" s="100">
        <v>16</v>
      </c>
      <c r="CM28" s="100">
        <v>11808</v>
      </c>
      <c r="CN28" s="100">
        <v>22</v>
      </c>
      <c r="CO28" s="100">
        <v>16236</v>
      </c>
      <c r="CP28" s="100">
        <v>17</v>
      </c>
      <c r="CQ28" s="100">
        <v>12546</v>
      </c>
      <c r="CR28" s="100">
        <v>28</v>
      </c>
      <c r="CS28" s="100">
        <v>20664</v>
      </c>
      <c r="CT28" s="100">
        <v>20</v>
      </c>
      <c r="CU28" s="100">
        <v>14760</v>
      </c>
    </row>
    <row r="29" spans="2:99">
      <c r="C29" s="99" t="s">
        <v>195</v>
      </c>
      <c r="D29" s="100">
        <v>7.7659142012433175</v>
      </c>
      <c r="E29" s="100">
        <v>2627.9853657007384</v>
      </c>
      <c r="F29" s="100">
        <v>22.322442518485435</v>
      </c>
      <c r="G29" s="100">
        <v>7553.9145482554704</v>
      </c>
      <c r="H29" s="100">
        <v>14.578537189811241</v>
      </c>
      <c r="I29" s="100">
        <v>4933.3769850321241</v>
      </c>
      <c r="J29" s="100">
        <v>27</v>
      </c>
      <c r="K29" s="100">
        <v>9136.7999999999993</v>
      </c>
      <c r="L29" s="100">
        <v>24</v>
      </c>
      <c r="M29" s="100">
        <v>8121.5999999999995</v>
      </c>
      <c r="N29" s="100">
        <v>26</v>
      </c>
      <c r="O29" s="100">
        <v>8798.4</v>
      </c>
      <c r="P29" s="100">
        <v>21</v>
      </c>
      <c r="Q29" s="100">
        <v>7106.4</v>
      </c>
      <c r="R29" s="100">
        <v>20</v>
      </c>
      <c r="S29" s="100">
        <v>6768</v>
      </c>
      <c r="T29" s="100">
        <v>30.280632917372106</v>
      </c>
      <c r="U29" s="100">
        <v>10246.96617923872</v>
      </c>
      <c r="V29" s="100">
        <v>27</v>
      </c>
      <c r="W29" s="100">
        <v>9136.7999999999993</v>
      </c>
      <c r="X29" s="100">
        <v>15</v>
      </c>
      <c r="Y29" s="100">
        <v>5076</v>
      </c>
      <c r="Z29" s="100">
        <v>16</v>
      </c>
      <c r="AA29" s="100">
        <v>5414.4</v>
      </c>
      <c r="AB29" s="100">
        <v>20</v>
      </c>
      <c r="AC29" s="100">
        <v>6768</v>
      </c>
      <c r="AD29" s="100">
        <v>19</v>
      </c>
      <c r="AE29" s="100">
        <v>6429.5999999999995</v>
      </c>
      <c r="AF29" s="100">
        <v>27</v>
      </c>
      <c r="AG29" s="100">
        <v>9136.7999999999993</v>
      </c>
      <c r="AH29" s="100">
        <v>20</v>
      </c>
      <c r="AI29" s="100">
        <v>6768</v>
      </c>
      <c r="AJ29" s="100">
        <v>23</v>
      </c>
      <c r="AK29" s="100">
        <v>7783.2</v>
      </c>
      <c r="AL29" s="100">
        <v>24</v>
      </c>
      <c r="AM29" s="100">
        <v>8121.5999999999995</v>
      </c>
      <c r="AN29" s="100">
        <v>21</v>
      </c>
      <c r="AO29" s="100">
        <v>7106.4</v>
      </c>
      <c r="AP29" s="100">
        <v>23</v>
      </c>
      <c r="AQ29" s="100">
        <v>7783.2</v>
      </c>
      <c r="AR29" s="100">
        <v>25</v>
      </c>
      <c r="AS29" s="100">
        <v>8460</v>
      </c>
      <c r="AT29" s="100">
        <v>17</v>
      </c>
      <c r="AU29" s="100">
        <v>5752.7999999999993</v>
      </c>
      <c r="AV29" s="100">
        <v>25</v>
      </c>
      <c r="AW29" s="100">
        <v>8460</v>
      </c>
      <c r="AX29" s="100">
        <v>26</v>
      </c>
      <c r="AY29" s="100">
        <v>8798.4</v>
      </c>
      <c r="AZ29" s="100">
        <v>19</v>
      </c>
      <c r="BA29" s="100">
        <v>6429.5999999999995</v>
      </c>
      <c r="BB29" s="100">
        <v>26</v>
      </c>
      <c r="BC29" s="100">
        <v>8798.4</v>
      </c>
      <c r="BD29" s="100">
        <v>20</v>
      </c>
      <c r="BE29" s="100">
        <v>6768</v>
      </c>
      <c r="BF29" s="100">
        <v>28</v>
      </c>
      <c r="BG29" s="100">
        <v>9475.1999999999989</v>
      </c>
      <c r="BH29" s="100">
        <v>23</v>
      </c>
      <c r="BI29" s="100">
        <v>7783.2</v>
      </c>
      <c r="BJ29" s="100">
        <v>17</v>
      </c>
      <c r="BK29" s="100">
        <v>5752.7999999999993</v>
      </c>
      <c r="BL29" s="100">
        <v>23</v>
      </c>
      <c r="BM29" s="100">
        <v>7783.2</v>
      </c>
      <c r="BN29" s="100">
        <v>21</v>
      </c>
      <c r="BO29" s="100">
        <v>7106.4</v>
      </c>
      <c r="BP29" s="100">
        <v>27</v>
      </c>
      <c r="BQ29" s="100">
        <v>9136.7999999999993</v>
      </c>
      <c r="BR29" s="100">
        <v>25</v>
      </c>
      <c r="BS29" s="100">
        <v>8460</v>
      </c>
      <c r="BT29" s="100">
        <v>26</v>
      </c>
      <c r="BU29" s="100">
        <v>8798.4</v>
      </c>
      <c r="BV29" s="100">
        <v>29</v>
      </c>
      <c r="BW29" s="100">
        <v>9813.5999999999985</v>
      </c>
      <c r="BX29" s="100">
        <v>22</v>
      </c>
      <c r="BY29" s="100">
        <v>7444.7999999999993</v>
      </c>
      <c r="BZ29" s="100">
        <v>28</v>
      </c>
      <c r="CA29" s="100">
        <v>9475.1999999999989</v>
      </c>
      <c r="CB29" s="100">
        <v>26</v>
      </c>
      <c r="CC29" s="100">
        <v>8798.4</v>
      </c>
      <c r="CD29" s="100">
        <v>23</v>
      </c>
      <c r="CE29" s="100">
        <v>7783.2</v>
      </c>
      <c r="CF29" s="100">
        <v>24</v>
      </c>
      <c r="CG29" s="100">
        <v>8121.5999999999995</v>
      </c>
      <c r="CH29" s="100">
        <v>32</v>
      </c>
      <c r="CI29" s="100">
        <v>10828.8</v>
      </c>
      <c r="CJ29" s="100">
        <v>26</v>
      </c>
      <c r="CK29" s="100">
        <v>8798.4</v>
      </c>
      <c r="CL29" s="100">
        <v>16</v>
      </c>
      <c r="CM29" s="100">
        <v>5414.4</v>
      </c>
      <c r="CN29" s="100">
        <v>25</v>
      </c>
      <c r="CO29" s="100">
        <v>8460</v>
      </c>
      <c r="CP29" s="100">
        <v>20</v>
      </c>
      <c r="CQ29" s="100">
        <v>6768</v>
      </c>
      <c r="CR29" s="100">
        <v>31</v>
      </c>
      <c r="CS29" s="100">
        <v>10490.4</v>
      </c>
      <c r="CT29" s="100">
        <v>20</v>
      </c>
      <c r="CU29" s="100">
        <v>6768</v>
      </c>
    </row>
    <row r="30" spans="2:99">
      <c r="C30" s="99" t="s">
        <v>196</v>
      </c>
      <c r="D30" s="100">
        <v>7.357181874862091</v>
      </c>
      <c r="E30" s="100">
        <v>1024.1197169808029</v>
      </c>
      <c r="F30" s="100">
        <v>20.343023955835569</v>
      </c>
      <c r="G30" s="100">
        <v>2831.7489346523112</v>
      </c>
      <c r="H30" s="100">
        <v>14.66619433978264</v>
      </c>
      <c r="I30" s="100">
        <v>2041.5342520977433</v>
      </c>
      <c r="J30" s="100">
        <v>22</v>
      </c>
      <c r="K30" s="100">
        <v>3062.3999999999996</v>
      </c>
      <c r="L30" s="100">
        <v>26</v>
      </c>
      <c r="M30" s="100">
        <v>3619.2</v>
      </c>
      <c r="N30" s="100">
        <v>24</v>
      </c>
      <c r="O30" s="100">
        <v>3340.7999999999997</v>
      </c>
      <c r="P30" s="100">
        <v>20</v>
      </c>
      <c r="Q30" s="100">
        <v>2784</v>
      </c>
      <c r="R30" s="100">
        <v>18</v>
      </c>
      <c r="S30" s="100">
        <v>2505.6</v>
      </c>
      <c r="T30" s="100">
        <v>28.652981148779794</v>
      </c>
      <c r="U30" s="100">
        <v>3988.4949759101469</v>
      </c>
      <c r="V30" s="100">
        <v>28</v>
      </c>
      <c r="W30" s="100">
        <v>3897.5999999999995</v>
      </c>
      <c r="X30" s="100">
        <v>16</v>
      </c>
      <c r="Y30" s="100">
        <v>2227.1999999999998</v>
      </c>
      <c r="Z30" s="100">
        <v>15</v>
      </c>
      <c r="AA30" s="100">
        <v>2088</v>
      </c>
      <c r="AB30" s="100">
        <v>22</v>
      </c>
      <c r="AC30" s="100">
        <v>3062.3999999999996</v>
      </c>
      <c r="AD30" s="100">
        <v>23</v>
      </c>
      <c r="AE30" s="100">
        <v>3201.6</v>
      </c>
      <c r="AF30" s="100">
        <v>25</v>
      </c>
      <c r="AG30" s="100">
        <v>3479.9999999999995</v>
      </c>
      <c r="AH30" s="100">
        <v>20</v>
      </c>
      <c r="AI30" s="100">
        <v>2784</v>
      </c>
      <c r="AJ30" s="100">
        <v>23</v>
      </c>
      <c r="AK30" s="100">
        <v>3201.6</v>
      </c>
      <c r="AL30" s="100">
        <v>22</v>
      </c>
      <c r="AM30" s="100">
        <v>3062.3999999999996</v>
      </c>
      <c r="AN30" s="100">
        <v>22</v>
      </c>
      <c r="AO30" s="100">
        <v>3062.3999999999996</v>
      </c>
      <c r="AP30" s="100">
        <v>23</v>
      </c>
      <c r="AQ30" s="100">
        <v>3201.6</v>
      </c>
      <c r="AR30" s="100">
        <v>28</v>
      </c>
      <c r="AS30" s="100">
        <v>3897.5999999999995</v>
      </c>
      <c r="AT30" s="100">
        <v>17</v>
      </c>
      <c r="AU30" s="100">
        <v>2366.3999999999996</v>
      </c>
      <c r="AV30" s="100">
        <v>25</v>
      </c>
      <c r="AW30" s="100">
        <v>3479.9999999999995</v>
      </c>
      <c r="AX30" s="100">
        <v>26</v>
      </c>
      <c r="AY30" s="100">
        <v>3619.2</v>
      </c>
      <c r="AZ30" s="100">
        <v>20</v>
      </c>
      <c r="BA30" s="100">
        <v>2784</v>
      </c>
      <c r="BB30" s="100">
        <v>29</v>
      </c>
      <c r="BC30" s="100">
        <v>4036.7999999999997</v>
      </c>
      <c r="BD30" s="100">
        <v>19</v>
      </c>
      <c r="BE30" s="100">
        <v>2644.7999999999997</v>
      </c>
      <c r="BF30" s="100">
        <v>27</v>
      </c>
      <c r="BG30" s="100">
        <v>3758.3999999999996</v>
      </c>
      <c r="BH30" s="100">
        <v>24</v>
      </c>
      <c r="BI30" s="100">
        <v>3340.7999999999997</v>
      </c>
      <c r="BJ30" s="100">
        <v>17</v>
      </c>
      <c r="BK30" s="100">
        <v>2366.3999999999996</v>
      </c>
      <c r="BL30" s="100">
        <v>23</v>
      </c>
      <c r="BM30" s="100">
        <v>3201.6</v>
      </c>
      <c r="BN30" s="100">
        <v>22</v>
      </c>
      <c r="BO30" s="100">
        <v>3062.3999999999996</v>
      </c>
      <c r="BP30" s="100">
        <v>24</v>
      </c>
      <c r="BQ30" s="100">
        <v>3340.7999999999997</v>
      </c>
      <c r="BR30" s="100">
        <v>22</v>
      </c>
      <c r="BS30" s="100">
        <v>3062.3999999999996</v>
      </c>
      <c r="BT30" s="100">
        <v>24</v>
      </c>
      <c r="BU30" s="100">
        <v>3340.7999999999997</v>
      </c>
      <c r="BV30" s="100">
        <v>26</v>
      </c>
      <c r="BW30" s="100">
        <v>3619.2</v>
      </c>
      <c r="BX30" s="100">
        <v>24</v>
      </c>
      <c r="BY30" s="100">
        <v>3340.7999999999997</v>
      </c>
      <c r="BZ30" s="100">
        <v>28</v>
      </c>
      <c r="CA30" s="100">
        <v>3897.5999999999995</v>
      </c>
      <c r="CB30" s="100">
        <v>27</v>
      </c>
      <c r="CC30" s="100">
        <v>3758.3999999999996</v>
      </c>
      <c r="CD30" s="100">
        <v>26</v>
      </c>
      <c r="CE30" s="100">
        <v>3619.2</v>
      </c>
      <c r="CF30" s="100">
        <v>25</v>
      </c>
      <c r="CG30" s="100">
        <v>3479.9999999999995</v>
      </c>
      <c r="CH30" s="100">
        <v>29</v>
      </c>
      <c r="CI30" s="100">
        <v>4036.7999999999997</v>
      </c>
      <c r="CJ30" s="100">
        <v>24</v>
      </c>
      <c r="CK30" s="100">
        <v>3340.7999999999997</v>
      </c>
      <c r="CL30" s="100">
        <v>17</v>
      </c>
      <c r="CM30" s="100">
        <v>2366.3999999999996</v>
      </c>
      <c r="CN30" s="100">
        <v>23</v>
      </c>
      <c r="CO30" s="100">
        <v>3201.6</v>
      </c>
      <c r="CP30" s="100">
        <v>18</v>
      </c>
      <c r="CQ30" s="100">
        <v>2505.6</v>
      </c>
      <c r="CR30" s="100">
        <v>31</v>
      </c>
      <c r="CS30" s="100">
        <v>4315.2</v>
      </c>
      <c r="CT30" s="100">
        <v>20</v>
      </c>
      <c r="CU30" s="100">
        <v>2784</v>
      </c>
    </row>
    <row r="31" spans="2:99">
      <c r="C31" s="99" t="s">
        <v>197</v>
      </c>
      <c r="D31" s="100">
        <v>7.357181874862091</v>
      </c>
      <c r="E31" s="100">
        <v>2507.3275829530007</v>
      </c>
      <c r="F31" s="100">
        <v>22.336163476718859</v>
      </c>
      <c r="G31" s="100">
        <v>7612.1645128657874</v>
      </c>
      <c r="H31" s="100">
        <v>15.64866290978836</v>
      </c>
      <c r="I31" s="100">
        <v>5333.0643196558731</v>
      </c>
      <c r="J31" s="100">
        <v>25</v>
      </c>
      <c r="K31" s="100">
        <v>8520</v>
      </c>
      <c r="L31" s="100">
        <v>24</v>
      </c>
      <c r="M31" s="100">
        <v>8179.2000000000007</v>
      </c>
      <c r="N31" s="100">
        <v>23</v>
      </c>
      <c r="O31" s="100">
        <v>7838.4000000000005</v>
      </c>
      <c r="P31" s="100">
        <v>19</v>
      </c>
      <c r="Q31" s="100">
        <v>6475.2</v>
      </c>
      <c r="R31" s="100">
        <v>19</v>
      </c>
      <c r="S31" s="100">
        <v>6475.2</v>
      </c>
      <c r="T31" s="100">
        <v>32.513350562001911</v>
      </c>
      <c r="U31" s="100">
        <v>11080.549871530251</v>
      </c>
      <c r="V31" s="100">
        <v>30</v>
      </c>
      <c r="W31" s="100">
        <v>10224</v>
      </c>
      <c r="X31" s="100">
        <v>16</v>
      </c>
      <c r="Y31" s="100">
        <v>5452.8</v>
      </c>
      <c r="Z31" s="100">
        <v>16</v>
      </c>
      <c r="AA31" s="100">
        <v>5452.8</v>
      </c>
      <c r="AB31" s="100">
        <v>20</v>
      </c>
      <c r="AC31" s="100">
        <v>6816</v>
      </c>
      <c r="AD31" s="100">
        <v>22</v>
      </c>
      <c r="AE31" s="100">
        <v>7497.6</v>
      </c>
      <c r="AF31" s="100">
        <v>24</v>
      </c>
      <c r="AG31" s="100">
        <v>8179.2000000000007</v>
      </c>
      <c r="AH31" s="100">
        <v>17</v>
      </c>
      <c r="AI31" s="100">
        <v>5793.6</v>
      </c>
      <c r="AJ31" s="100">
        <v>22</v>
      </c>
      <c r="AK31" s="100">
        <v>7497.6</v>
      </c>
      <c r="AL31" s="100">
        <v>23</v>
      </c>
      <c r="AM31" s="100">
        <v>7838.4000000000005</v>
      </c>
      <c r="AN31" s="100">
        <v>21</v>
      </c>
      <c r="AO31" s="100">
        <v>7156.8</v>
      </c>
      <c r="AP31" s="100">
        <v>22</v>
      </c>
      <c r="AQ31" s="100">
        <v>7497.6</v>
      </c>
      <c r="AR31" s="100">
        <v>28</v>
      </c>
      <c r="AS31" s="100">
        <v>9542.4</v>
      </c>
      <c r="AT31" s="100">
        <v>18</v>
      </c>
      <c r="AU31" s="100">
        <v>6134.4000000000005</v>
      </c>
      <c r="AV31" s="100">
        <v>21</v>
      </c>
      <c r="AW31" s="100">
        <v>7156.8</v>
      </c>
      <c r="AX31" s="100">
        <v>25</v>
      </c>
      <c r="AY31" s="100">
        <v>8520</v>
      </c>
      <c r="AZ31" s="100">
        <v>20</v>
      </c>
      <c r="BA31" s="100">
        <v>6816</v>
      </c>
      <c r="BB31" s="100">
        <v>29</v>
      </c>
      <c r="BC31" s="100">
        <v>9883.2000000000007</v>
      </c>
      <c r="BD31" s="100">
        <v>19</v>
      </c>
      <c r="BE31" s="100">
        <v>6475.2</v>
      </c>
      <c r="BF31" s="100">
        <v>27</v>
      </c>
      <c r="BG31" s="100">
        <v>9201.6</v>
      </c>
      <c r="BH31" s="100">
        <v>23</v>
      </c>
      <c r="BI31" s="100">
        <v>7838.4000000000005</v>
      </c>
      <c r="BJ31" s="100">
        <v>17</v>
      </c>
      <c r="BK31" s="100">
        <v>5793.6</v>
      </c>
      <c r="BL31" s="100">
        <v>20</v>
      </c>
      <c r="BM31" s="100">
        <v>6816</v>
      </c>
      <c r="BN31" s="100">
        <v>22</v>
      </c>
      <c r="BO31" s="100">
        <v>7497.6</v>
      </c>
      <c r="BP31" s="100">
        <v>26</v>
      </c>
      <c r="BQ31" s="100">
        <v>8860.8000000000011</v>
      </c>
      <c r="BR31" s="100">
        <v>21</v>
      </c>
      <c r="BS31" s="100">
        <v>7156.8</v>
      </c>
      <c r="BT31" s="100">
        <v>23</v>
      </c>
      <c r="BU31" s="100">
        <v>7838.4000000000005</v>
      </c>
      <c r="BV31" s="100">
        <v>25</v>
      </c>
      <c r="BW31" s="100">
        <v>8520</v>
      </c>
      <c r="BX31" s="100">
        <v>22</v>
      </c>
      <c r="BY31" s="100">
        <v>7497.6</v>
      </c>
      <c r="BZ31" s="100">
        <v>29</v>
      </c>
      <c r="CA31" s="100">
        <v>9883.2000000000007</v>
      </c>
      <c r="CB31" s="100">
        <v>25</v>
      </c>
      <c r="CC31" s="100">
        <v>8520</v>
      </c>
      <c r="CD31" s="100">
        <v>25</v>
      </c>
      <c r="CE31" s="100">
        <v>8520</v>
      </c>
      <c r="CF31" s="100">
        <v>21</v>
      </c>
      <c r="CG31" s="100">
        <v>7156.8</v>
      </c>
      <c r="CH31" s="100">
        <v>27</v>
      </c>
      <c r="CI31" s="100">
        <v>9201.6</v>
      </c>
      <c r="CJ31" s="100">
        <v>24</v>
      </c>
      <c r="CK31" s="100">
        <v>8179.2000000000007</v>
      </c>
      <c r="CL31" s="100">
        <v>18</v>
      </c>
      <c r="CM31" s="100">
        <v>6134.4000000000005</v>
      </c>
      <c r="CN31" s="100">
        <v>21</v>
      </c>
      <c r="CO31" s="100">
        <v>7156.8</v>
      </c>
      <c r="CP31" s="100">
        <v>18</v>
      </c>
      <c r="CQ31" s="100">
        <v>6134.4000000000005</v>
      </c>
      <c r="CR31" s="100">
        <v>29</v>
      </c>
      <c r="CS31" s="100">
        <v>9883.2000000000007</v>
      </c>
      <c r="CT31" s="100">
        <v>21</v>
      </c>
      <c r="CU31" s="100">
        <v>7156.8</v>
      </c>
    </row>
    <row r="32" spans="2:99">
      <c r="C32" s="99" t="s">
        <v>198</v>
      </c>
      <c r="D32" s="100">
        <v>7.357181874862091</v>
      </c>
      <c r="E32" s="100">
        <v>6180.0327748841564</v>
      </c>
      <c r="F32" s="100">
        <v>19.322442518485435</v>
      </c>
      <c r="G32" s="100">
        <v>16230.851715527766</v>
      </c>
      <c r="H32" s="100">
        <v>14.64866290978836</v>
      </c>
      <c r="I32" s="100">
        <v>12304.876844222223</v>
      </c>
      <c r="J32" s="100">
        <v>22</v>
      </c>
      <c r="K32" s="100">
        <v>18480</v>
      </c>
      <c r="L32" s="100">
        <v>25</v>
      </c>
      <c r="M32" s="100">
        <v>21000</v>
      </c>
      <c r="N32" s="100">
        <v>24</v>
      </c>
      <c r="O32" s="100">
        <v>20160</v>
      </c>
      <c r="P32" s="100">
        <v>18</v>
      </c>
      <c r="Q32" s="100">
        <v>15120</v>
      </c>
      <c r="R32" s="100">
        <v>19</v>
      </c>
      <c r="S32" s="100">
        <v>15960</v>
      </c>
      <c r="T32" s="100">
        <v>27</v>
      </c>
      <c r="U32" s="100">
        <v>22680</v>
      </c>
      <c r="V32" s="100">
        <v>28</v>
      </c>
      <c r="W32" s="100">
        <v>23520</v>
      </c>
      <c r="X32" s="100">
        <v>14</v>
      </c>
      <c r="Y32" s="100">
        <v>11760</v>
      </c>
      <c r="Z32" s="100">
        <v>16</v>
      </c>
      <c r="AA32" s="100">
        <v>13440</v>
      </c>
      <c r="AB32" s="100">
        <v>18</v>
      </c>
      <c r="AC32" s="100">
        <v>15120</v>
      </c>
      <c r="AD32" s="100">
        <v>19</v>
      </c>
      <c r="AE32" s="100">
        <v>15960</v>
      </c>
      <c r="AF32" s="100">
        <v>27</v>
      </c>
      <c r="AG32" s="100">
        <v>22680</v>
      </c>
      <c r="AH32" s="100">
        <v>19</v>
      </c>
      <c r="AI32" s="100">
        <v>15960</v>
      </c>
      <c r="AJ32" s="100">
        <v>20</v>
      </c>
      <c r="AK32" s="100">
        <v>16800</v>
      </c>
      <c r="AL32" s="100">
        <v>25</v>
      </c>
      <c r="AM32" s="100">
        <v>21000</v>
      </c>
      <c r="AN32" s="100">
        <v>21</v>
      </c>
      <c r="AO32" s="100">
        <v>17640</v>
      </c>
      <c r="AP32" s="100">
        <v>22</v>
      </c>
      <c r="AQ32" s="100">
        <v>18480</v>
      </c>
      <c r="AR32" s="100">
        <v>25</v>
      </c>
      <c r="AS32" s="100">
        <v>21000</v>
      </c>
      <c r="AT32" s="100">
        <v>15</v>
      </c>
      <c r="AU32" s="100">
        <v>12600</v>
      </c>
      <c r="AV32" s="100">
        <v>24</v>
      </c>
      <c r="AW32" s="100">
        <v>20160</v>
      </c>
      <c r="AX32" s="100">
        <v>23</v>
      </c>
      <c r="AY32" s="100">
        <v>19320</v>
      </c>
      <c r="AZ32" s="100">
        <v>20</v>
      </c>
      <c r="BA32" s="100">
        <v>16800</v>
      </c>
      <c r="BB32" s="100">
        <v>29</v>
      </c>
      <c r="BC32" s="100">
        <v>24360</v>
      </c>
      <c r="BD32" s="100">
        <v>19</v>
      </c>
      <c r="BE32" s="100">
        <v>15960</v>
      </c>
      <c r="BF32" s="100">
        <v>24</v>
      </c>
      <c r="BG32" s="100">
        <v>20160</v>
      </c>
      <c r="BH32" s="100">
        <v>25</v>
      </c>
      <c r="BI32" s="100">
        <v>21000</v>
      </c>
      <c r="BJ32" s="100">
        <v>14</v>
      </c>
      <c r="BK32" s="100">
        <v>11760</v>
      </c>
      <c r="BL32" s="100">
        <v>20</v>
      </c>
      <c r="BM32" s="100">
        <v>16800</v>
      </c>
      <c r="BN32" s="100">
        <v>22</v>
      </c>
      <c r="BO32" s="100">
        <v>18480</v>
      </c>
      <c r="BP32" s="100">
        <v>24</v>
      </c>
      <c r="BQ32" s="100">
        <v>20160</v>
      </c>
      <c r="BR32" s="100">
        <v>22</v>
      </c>
      <c r="BS32" s="100">
        <v>18480</v>
      </c>
      <c r="BT32" s="100">
        <v>25</v>
      </c>
      <c r="BU32" s="100">
        <v>21000</v>
      </c>
      <c r="BV32" s="100">
        <v>26</v>
      </c>
      <c r="BW32" s="100">
        <v>21840</v>
      </c>
      <c r="BX32" s="100">
        <v>21</v>
      </c>
      <c r="BY32" s="100">
        <v>17640</v>
      </c>
      <c r="BZ32" s="100">
        <v>30</v>
      </c>
      <c r="CA32" s="100">
        <v>25200</v>
      </c>
      <c r="CB32" s="100">
        <v>24</v>
      </c>
      <c r="CC32" s="100">
        <v>20160</v>
      </c>
      <c r="CD32" s="100">
        <v>26</v>
      </c>
      <c r="CE32" s="100">
        <v>21840</v>
      </c>
      <c r="CF32" s="100">
        <v>23</v>
      </c>
      <c r="CG32" s="100">
        <v>19320</v>
      </c>
      <c r="CH32" s="100">
        <v>27</v>
      </c>
      <c r="CI32" s="100">
        <v>22680</v>
      </c>
      <c r="CJ32" s="100">
        <v>22</v>
      </c>
      <c r="CK32" s="100">
        <v>18480</v>
      </c>
      <c r="CL32" s="100">
        <v>16</v>
      </c>
      <c r="CM32" s="100">
        <v>13440</v>
      </c>
      <c r="CN32" s="100">
        <v>20</v>
      </c>
      <c r="CO32" s="100">
        <v>16800</v>
      </c>
      <c r="CP32" s="100">
        <v>18</v>
      </c>
      <c r="CQ32" s="100">
        <v>15120</v>
      </c>
      <c r="CR32" s="100">
        <v>32</v>
      </c>
      <c r="CS32" s="100">
        <v>26880</v>
      </c>
      <c r="CT32" s="100">
        <v>20</v>
      </c>
      <c r="CU32" s="100">
        <v>16800</v>
      </c>
    </row>
    <row r="33" spans="2:99">
      <c r="C33" s="99" t="s">
        <v>199</v>
      </c>
      <c r="D33" s="100">
        <v>7.7659142012433175</v>
      </c>
      <c r="E33" s="100">
        <v>3681.0433313893327</v>
      </c>
      <c r="F33" s="100">
        <v>21.322442518485435</v>
      </c>
      <c r="G33" s="100">
        <v>10106.837753762096</v>
      </c>
      <c r="H33" s="100">
        <v>16.578537189811239</v>
      </c>
      <c r="I33" s="100">
        <v>7858.2266279705273</v>
      </c>
      <c r="J33" s="100">
        <v>25</v>
      </c>
      <c r="K33" s="100">
        <v>11850</v>
      </c>
      <c r="L33" s="100">
        <v>28</v>
      </c>
      <c r="M33" s="100">
        <v>13272</v>
      </c>
      <c r="N33" s="100">
        <v>26</v>
      </c>
      <c r="O33" s="100">
        <v>12324</v>
      </c>
      <c r="P33" s="100">
        <v>19</v>
      </c>
      <c r="Q33" s="100">
        <v>9006</v>
      </c>
      <c r="R33" s="100">
        <v>18</v>
      </c>
      <c r="S33" s="100">
        <v>8532</v>
      </c>
      <c r="T33" s="100">
        <v>27.141002330594223</v>
      </c>
      <c r="U33" s="100">
        <v>12864.835104701662</v>
      </c>
      <c r="V33" s="100">
        <v>30</v>
      </c>
      <c r="W33" s="100">
        <v>14220</v>
      </c>
      <c r="X33" s="100">
        <v>14</v>
      </c>
      <c r="Y33" s="100">
        <v>6636</v>
      </c>
      <c r="Z33" s="100">
        <v>15</v>
      </c>
      <c r="AA33" s="100">
        <v>7110</v>
      </c>
      <c r="AB33" s="100">
        <v>21</v>
      </c>
      <c r="AC33" s="100">
        <v>9954</v>
      </c>
      <c r="AD33" s="100">
        <v>22</v>
      </c>
      <c r="AE33" s="100">
        <v>10428</v>
      </c>
      <c r="AF33" s="100">
        <v>25</v>
      </c>
      <c r="AG33" s="100">
        <v>11850</v>
      </c>
      <c r="AH33" s="100">
        <v>18</v>
      </c>
      <c r="AI33" s="100">
        <v>8532</v>
      </c>
      <c r="AJ33" s="100">
        <v>21</v>
      </c>
      <c r="AK33" s="100">
        <v>9954</v>
      </c>
      <c r="AL33" s="100">
        <v>23</v>
      </c>
      <c r="AM33" s="100">
        <v>10902</v>
      </c>
      <c r="AN33" s="100">
        <v>20</v>
      </c>
      <c r="AO33" s="100">
        <v>9480</v>
      </c>
      <c r="AP33" s="100">
        <v>21</v>
      </c>
      <c r="AQ33" s="100">
        <v>9954</v>
      </c>
      <c r="AR33" s="100">
        <v>27</v>
      </c>
      <c r="AS33" s="100">
        <v>12798</v>
      </c>
      <c r="AT33" s="100">
        <v>18</v>
      </c>
      <c r="AU33" s="100">
        <v>8532</v>
      </c>
      <c r="AV33" s="100">
        <v>23</v>
      </c>
      <c r="AW33" s="100">
        <v>10902</v>
      </c>
      <c r="AX33" s="100">
        <v>26</v>
      </c>
      <c r="AY33" s="100">
        <v>12324</v>
      </c>
      <c r="AZ33" s="100">
        <v>17</v>
      </c>
      <c r="BA33" s="100">
        <v>8058</v>
      </c>
      <c r="BB33" s="100">
        <v>29</v>
      </c>
      <c r="BC33" s="100">
        <v>13746</v>
      </c>
      <c r="BD33" s="100">
        <v>20</v>
      </c>
      <c r="BE33" s="100">
        <v>9480</v>
      </c>
      <c r="BF33" s="100">
        <v>25</v>
      </c>
      <c r="BG33" s="100">
        <v>11850</v>
      </c>
      <c r="BH33" s="100">
        <v>25</v>
      </c>
      <c r="BI33" s="100">
        <v>11850</v>
      </c>
      <c r="BJ33" s="100">
        <v>17</v>
      </c>
      <c r="BK33" s="100">
        <v>8058</v>
      </c>
      <c r="BL33" s="100">
        <v>19</v>
      </c>
      <c r="BM33" s="100">
        <v>9006</v>
      </c>
      <c r="BN33" s="100">
        <v>21</v>
      </c>
      <c r="BO33" s="100">
        <v>9954</v>
      </c>
      <c r="BP33" s="100">
        <v>26</v>
      </c>
      <c r="BQ33" s="100">
        <v>12324</v>
      </c>
      <c r="BR33" s="100">
        <v>24</v>
      </c>
      <c r="BS33" s="100">
        <v>11376</v>
      </c>
      <c r="BT33" s="100">
        <v>27</v>
      </c>
      <c r="BU33" s="100">
        <v>12798</v>
      </c>
      <c r="BV33" s="100">
        <v>25</v>
      </c>
      <c r="BW33" s="100">
        <v>11850</v>
      </c>
      <c r="BX33" s="100">
        <v>21</v>
      </c>
      <c r="BY33" s="100">
        <v>9954</v>
      </c>
      <c r="BZ33" s="100">
        <v>30</v>
      </c>
      <c r="CA33" s="100">
        <v>14220</v>
      </c>
      <c r="CB33" s="100">
        <v>25</v>
      </c>
      <c r="CC33" s="100">
        <v>11850</v>
      </c>
      <c r="CD33" s="100">
        <v>26</v>
      </c>
      <c r="CE33" s="100">
        <v>12324</v>
      </c>
      <c r="CF33" s="100">
        <v>22</v>
      </c>
      <c r="CG33" s="100">
        <v>10428</v>
      </c>
      <c r="CH33" s="100">
        <v>32</v>
      </c>
      <c r="CI33" s="100">
        <v>15168</v>
      </c>
      <c r="CJ33" s="100">
        <v>25</v>
      </c>
      <c r="CK33" s="100">
        <v>11850</v>
      </c>
      <c r="CL33" s="100">
        <v>15</v>
      </c>
      <c r="CM33" s="100">
        <v>7110</v>
      </c>
      <c r="CN33" s="100">
        <v>21</v>
      </c>
      <c r="CO33" s="100">
        <v>9954</v>
      </c>
      <c r="CP33" s="100">
        <v>17</v>
      </c>
      <c r="CQ33" s="100">
        <v>8058</v>
      </c>
      <c r="CR33" s="100">
        <v>33</v>
      </c>
      <c r="CS33" s="100">
        <v>15642</v>
      </c>
      <c r="CT33" s="100">
        <v>21</v>
      </c>
      <c r="CU33" s="100">
        <v>9954</v>
      </c>
    </row>
    <row r="34" spans="2:99">
      <c r="C34" s="99" t="s">
        <v>200</v>
      </c>
      <c r="D34" s="100">
        <v>6.9484495484808635</v>
      </c>
      <c r="E34" s="100">
        <v>3810.5297323869054</v>
      </c>
      <c r="F34" s="100">
        <v>19.315582039368724</v>
      </c>
      <c r="G34" s="100">
        <v>10592.665190389807</v>
      </c>
      <c r="H34" s="100">
        <v>14.613600049799802</v>
      </c>
      <c r="I34" s="100">
        <v>8014.0982673102108</v>
      </c>
      <c r="J34" s="100">
        <v>23</v>
      </c>
      <c r="K34" s="100">
        <v>12613.199999999999</v>
      </c>
      <c r="L34" s="100">
        <v>27</v>
      </c>
      <c r="M34" s="100">
        <v>14806.8</v>
      </c>
      <c r="N34" s="100">
        <v>25</v>
      </c>
      <c r="O34" s="100">
        <v>13710</v>
      </c>
      <c r="P34" s="100">
        <v>20</v>
      </c>
      <c r="Q34" s="100">
        <v>10968</v>
      </c>
      <c r="R34" s="100">
        <v>18</v>
      </c>
      <c r="S34" s="100">
        <v>9871.1999999999989</v>
      </c>
      <c r="T34" s="100">
        <v>27.234089388446144</v>
      </c>
      <c r="U34" s="100">
        <v>14935.174620623864</v>
      </c>
      <c r="V34" s="100">
        <v>28</v>
      </c>
      <c r="W34" s="100">
        <v>15355.199999999999</v>
      </c>
      <c r="X34" s="100">
        <v>15</v>
      </c>
      <c r="Y34" s="100">
        <v>8226</v>
      </c>
      <c r="Z34" s="100">
        <v>17</v>
      </c>
      <c r="AA34" s="100">
        <v>9322.7999999999993</v>
      </c>
      <c r="AB34" s="100">
        <v>20</v>
      </c>
      <c r="AC34" s="100">
        <v>10968</v>
      </c>
      <c r="AD34" s="100">
        <v>19</v>
      </c>
      <c r="AE34" s="100">
        <v>10419.6</v>
      </c>
      <c r="AF34" s="100">
        <v>28</v>
      </c>
      <c r="AG34" s="100">
        <v>15355.199999999999</v>
      </c>
      <c r="AH34" s="100">
        <v>20</v>
      </c>
      <c r="AI34" s="100">
        <v>10968</v>
      </c>
      <c r="AJ34" s="100">
        <v>19</v>
      </c>
      <c r="AK34" s="100">
        <v>10419.6</v>
      </c>
      <c r="AL34" s="100">
        <v>23</v>
      </c>
      <c r="AM34" s="100">
        <v>12613.199999999999</v>
      </c>
      <c r="AN34" s="100">
        <v>22</v>
      </c>
      <c r="AO34" s="100">
        <v>12064.8</v>
      </c>
      <c r="AP34" s="100">
        <v>25</v>
      </c>
      <c r="AQ34" s="100">
        <v>13710</v>
      </c>
      <c r="AR34" s="100">
        <v>28</v>
      </c>
      <c r="AS34" s="100">
        <v>15355.199999999999</v>
      </c>
      <c r="AT34" s="100">
        <v>17</v>
      </c>
      <c r="AU34" s="100">
        <v>9322.7999999999993</v>
      </c>
      <c r="AV34" s="100">
        <v>23</v>
      </c>
      <c r="AW34" s="100">
        <v>12613.199999999999</v>
      </c>
      <c r="AX34" s="100">
        <v>25</v>
      </c>
      <c r="AY34" s="100">
        <v>13710</v>
      </c>
      <c r="AZ34" s="100">
        <v>20</v>
      </c>
      <c r="BA34" s="100">
        <v>10968</v>
      </c>
      <c r="BB34" s="100">
        <v>28</v>
      </c>
      <c r="BC34" s="100">
        <v>15355.199999999999</v>
      </c>
      <c r="BD34" s="100">
        <v>20</v>
      </c>
      <c r="BE34" s="100">
        <v>10968</v>
      </c>
      <c r="BF34" s="100">
        <v>26</v>
      </c>
      <c r="BG34" s="100">
        <v>14258.4</v>
      </c>
      <c r="BH34" s="100">
        <v>23</v>
      </c>
      <c r="BI34" s="100">
        <v>12613.199999999999</v>
      </c>
      <c r="BJ34" s="100">
        <v>16</v>
      </c>
      <c r="BK34" s="100">
        <v>8774.4</v>
      </c>
      <c r="BL34" s="100">
        <v>20</v>
      </c>
      <c r="BM34" s="100">
        <v>10968</v>
      </c>
      <c r="BN34" s="100">
        <v>23</v>
      </c>
      <c r="BO34" s="100">
        <v>12613.199999999999</v>
      </c>
      <c r="BP34" s="100">
        <v>23</v>
      </c>
      <c r="BQ34" s="100">
        <v>12613.199999999999</v>
      </c>
      <c r="BR34" s="100">
        <v>24</v>
      </c>
      <c r="BS34" s="100">
        <v>13161.599999999999</v>
      </c>
      <c r="BT34" s="100">
        <v>26</v>
      </c>
      <c r="BU34" s="100">
        <v>14258.4</v>
      </c>
      <c r="BV34" s="100">
        <v>30</v>
      </c>
      <c r="BW34" s="100">
        <v>16452</v>
      </c>
      <c r="BX34" s="100">
        <v>24</v>
      </c>
      <c r="BY34" s="100">
        <v>13161.599999999999</v>
      </c>
      <c r="BZ34" s="100">
        <v>27</v>
      </c>
      <c r="CA34" s="100">
        <v>14806.8</v>
      </c>
      <c r="CB34" s="100">
        <v>28</v>
      </c>
      <c r="CC34" s="100">
        <v>15355.199999999999</v>
      </c>
      <c r="CD34" s="100">
        <v>27</v>
      </c>
      <c r="CE34" s="100">
        <v>14806.8</v>
      </c>
      <c r="CF34" s="100">
        <v>24</v>
      </c>
      <c r="CG34" s="100">
        <v>13161.599999999999</v>
      </c>
      <c r="CH34" s="100">
        <v>29</v>
      </c>
      <c r="CI34" s="100">
        <v>15903.599999999999</v>
      </c>
      <c r="CJ34" s="100">
        <v>26</v>
      </c>
      <c r="CK34" s="100">
        <v>14258.4</v>
      </c>
      <c r="CL34" s="100">
        <v>17</v>
      </c>
      <c r="CM34" s="100">
        <v>9322.7999999999993</v>
      </c>
      <c r="CN34" s="100">
        <v>21</v>
      </c>
      <c r="CO34" s="100">
        <v>11516.4</v>
      </c>
      <c r="CP34" s="100">
        <v>19</v>
      </c>
      <c r="CQ34" s="100">
        <v>10419.6</v>
      </c>
      <c r="CR34" s="100">
        <v>32</v>
      </c>
      <c r="CS34" s="100">
        <v>17548.8</v>
      </c>
      <c r="CT34" s="100">
        <v>21</v>
      </c>
      <c r="CU34" s="100">
        <v>11516.4</v>
      </c>
    </row>
    <row r="35" spans="2:99">
      <c r="C35" s="99" t="s">
        <v>201</v>
      </c>
      <c r="D35" s="100">
        <v>6.9484495484808635</v>
      </c>
      <c r="E35" s="100">
        <v>3493.6804329761776</v>
      </c>
      <c r="F35" s="100">
        <v>20.315582039368724</v>
      </c>
      <c r="G35" s="100">
        <v>10214.674649394592</v>
      </c>
      <c r="H35" s="100">
        <v>14.64866290978836</v>
      </c>
      <c r="I35" s="100">
        <v>7365.3477110415861</v>
      </c>
      <c r="J35" s="100">
        <v>24</v>
      </c>
      <c r="K35" s="100">
        <v>12067.199999999997</v>
      </c>
      <c r="L35" s="100">
        <v>25</v>
      </c>
      <c r="M35" s="100">
        <v>12569.999999999998</v>
      </c>
      <c r="N35" s="100">
        <v>22</v>
      </c>
      <c r="O35" s="100">
        <v>11061.599999999999</v>
      </c>
      <c r="P35" s="100">
        <v>20</v>
      </c>
      <c r="Q35" s="100">
        <v>10055.999999999998</v>
      </c>
      <c r="R35" s="100">
        <v>18</v>
      </c>
      <c r="S35" s="100">
        <v>9050.3999999999978</v>
      </c>
      <c r="T35" s="100">
        <v>29</v>
      </c>
      <c r="U35" s="100">
        <v>14581.199999999997</v>
      </c>
      <c r="V35" s="100">
        <v>28</v>
      </c>
      <c r="W35" s="100">
        <v>14078.399999999998</v>
      </c>
      <c r="X35" s="100">
        <v>15</v>
      </c>
      <c r="Y35" s="100">
        <v>7541.9999999999982</v>
      </c>
      <c r="Z35" s="100">
        <v>16</v>
      </c>
      <c r="AA35" s="100">
        <v>8044.7999999999984</v>
      </c>
      <c r="AB35" s="100">
        <v>21</v>
      </c>
      <c r="AC35" s="100">
        <v>10558.799999999997</v>
      </c>
      <c r="AD35" s="100">
        <v>22</v>
      </c>
      <c r="AE35" s="100">
        <v>11061.599999999999</v>
      </c>
      <c r="AF35" s="100">
        <v>29</v>
      </c>
      <c r="AG35" s="100">
        <v>14581.199999999997</v>
      </c>
      <c r="AH35" s="100">
        <v>17</v>
      </c>
      <c r="AI35" s="100">
        <v>8547.5999999999985</v>
      </c>
      <c r="AJ35" s="100">
        <v>19</v>
      </c>
      <c r="AK35" s="100">
        <v>9553.1999999999989</v>
      </c>
      <c r="AL35" s="100">
        <v>25</v>
      </c>
      <c r="AM35" s="100">
        <v>12569.999999999998</v>
      </c>
      <c r="AN35" s="100">
        <v>22</v>
      </c>
      <c r="AO35" s="100">
        <v>11061.599999999999</v>
      </c>
      <c r="AP35" s="100">
        <v>25</v>
      </c>
      <c r="AQ35" s="100">
        <v>12569.999999999998</v>
      </c>
      <c r="AR35" s="100">
        <v>26</v>
      </c>
      <c r="AS35" s="100">
        <v>13072.799999999997</v>
      </c>
      <c r="AT35" s="100">
        <v>17</v>
      </c>
      <c r="AU35" s="100">
        <v>8547.5999999999985</v>
      </c>
      <c r="AV35" s="100">
        <v>24</v>
      </c>
      <c r="AW35" s="100">
        <v>12067.199999999997</v>
      </c>
      <c r="AX35" s="100">
        <v>23</v>
      </c>
      <c r="AY35" s="100">
        <v>11564.399999999998</v>
      </c>
      <c r="AZ35" s="100">
        <v>18</v>
      </c>
      <c r="BA35" s="100">
        <v>9050.3999999999978</v>
      </c>
      <c r="BB35" s="100">
        <v>27</v>
      </c>
      <c r="BC35" s="100">
        <v>13575.599999999997</v>
      </c>
      <c r="BD35" s="100">
        <v>19</v>
      </c>
      <c r="BE35" s="100">
        <v>9553.1999999999989</v>
      </c>
      <c r="BF35" s="100">
        <v>25</v>
      </c>
      <c r="BG35" s="100">
        <v>12569.999999999998</v>
      </c>
      <c r="BH35" s="100">
        <v>27</v>
      </c>
      <c r="BI35" s="100">
        <v>13575.599999999997</v>
      </c>
      <c r="BJ35" s="100">
        <v>16</v>
      </c>
      <c r="BK35" s="100">
        <v>8044.7999999999984</v>
      </c>
      <c r="BL35" s="100">
        <v>23</v>
      </c>
      <c r="BM35" s="100">
        <v>11564.399999999998</v>
      </c>
      <c r="BN35" s="100">
        <v>21</v>
      </c>
      <c r="BO35" s="100">
        <v>10558.799999999997</v>
      </c>
      <c r="BP35" s="100">
        <v>24</v>
      </c>
      <c r="BQ35" s="100">
        <v>12067.199999999997</v>
      </c>
      <c r="BR35" s="100">
        <v>24</v>
      </c>
      <c r="BS35" s="100">
        <v>12067.199999999997</v>
      </c>
      <c r="BT35" s="100">
        <v>25</v>
      </c>
      <c r="BU35" s="100">
        <v>12569.999999999998</v>
      </c>
      <c r="BV35" s="100">
        <v>28</v>
      </c>
      <c r="BW35" s="100">
        <v>14078.399999999998</v>
      </c>
      <c r="BX35" s="100">
        <v>24</v>
      </c>
      <c r="BY35" s="100">
        <v>12067.199999999997</v>
      </c>
      <c r="BZ35" s="100">
        <v>29</v>
      </c>
      <c r="CA35" s="100">
        <v>14581.199999999997</v>
      </c>
      <c r="CB35" s="100">
        <v>27</v>
      </c>
      <c r="CC35" s="100">
        <v>13575.599999999997</v>
      </c>
      <c r="CD35" s="100">
        <v>23</v>
      </c>
      <c r="CE35" s="100">
        <v>11564.399999999998</v>
      </c>
      <c r="CF35" s="100">
        <v>22</v>
      </c>
      <c r="CG35" s="100">
        <v>11061.599999999999</v>
      </c>
      <c r="CH35" s="100">
        <v>27</v>
      </c>
      <c r="CI35" s="100">
        <v>13575.599999999997</v>
      </c>
      <c r="CJ35" s="100">
        <v>23</v>
      </c>
      <c r="CK35" s="100">
        <v>11564.399999999998</v>
      </c>
      <c r="CL35" s="100">
        <v>18</v>
      </c>
      <c r="CM35" s="100">
        <v>9050.3999999999978</v>
      </c>
      <c r="CN35" s="100">
        <v>21</v>
      </c>
      <c r="CO35" s="100">
        <v>10558.799999999997</v>
      </c>
      <c r="CP35" s="100">
        <v>16</v>
      </c>
      <c r="CQ35" s="100">
        <v>8044.7999999999984</v>
      </c>
      <c r="CR35" s="100">
        <v>28</v>
      </c>
      <c r="CS35" s="100">
        <v>14078.399999999998</v>
      </c>
      <c r="CT35" s="100">
        <v>22</v>
      </c>
      <c r="CU35" s="100">
        <v>11061.599999999999</v>
      </c>
    </row>
    <row r="36" spans="2:99">
      <c r="C36" s="99" t="s">
        <v>202</v>
      </c>
      <c r="D36" s="100">
        <v>6.539717222099636</v>
      </c>
      <c r="E36" s="100">
        <v>4975.4168625734028</v>
      </c>
      <c r="F36" s="100">
        <v>19.274419164668455</v>
      </c>
      <c r="G36" s="100">
        <v>14663.978100479759</v>
      </c>
      <c r="H36" s="100">
        <v>13.561005759816961</v>
      </c>
      <c r="I36" s="100">
        <v>10317.213182068743</v>
      </c>
      <c r="J36" s="100">
        <v>24</v>
      </c>
      <c r="K36" s="100">
        <v>18259.199999999997</v>
      </c>
      <c r="L36" s="100">
        <v>23</v>
      </c>
      <c r="M36" s="100">
        <v>17498.399999999998</v>
      </c>
      <c r="N36" s="100">
        <v>23</v>
      </c>
      <c r="O36" s="100">
        <v>17498.399999999998</v>
      </c>
      <c r="P36" s="100">
        <v>18</v>
      </c>
      <c r="Q36" s="100">
        <v>13694.4</v>
      </c>
      <c r="R36" s="100">
        <v>19</v>
      </c>
      <c r="S36" s="100">
        <v>14455.199999999999</v>
      </c>
      <c r="T36" s="100">
        <v>26</v>
      </c>
      <c r="U36" s="100">
        <v>19780.8</v>
      </c>
      <c r="V36" s="100">
        <v>25</v>
      </c>
      <c r="W36" s="100">
        <v>19020</v>
      </c>
      <c r="X36" s="100">
        <v>13</v>
      </c>
      <c r="Y36" s="100">
        <v>9890.4</v>
      </c>
      <c r="Z36" s="100">
        <v>14</v>
      </c>
      <c r="AA36" s="100">
        <v>10651.199999999999</v>
      </c>
      <c r="AB36" s="100">
        <v>19</v>
      </c>
      <c r="AC36" s="100">
        <v>14455.199999999999</v>
      </c>
      <c r="AD36" s="100">
        <v>21</v>
      </c>
      <c r="AE36" s="100">
        <v>15976.8</v>
      </c>
      <c r="AF36" s="100">
        <v>28</v>
      </c>
      <c r="AG36" s="100">
        <v>21302.399999999998</v>
      </c>
      <c r="AH36" s="100">
        <v>18</v>
      </c>
      <c r="AI36" s="100">
        <v>13694.4</v>
      </c>
      <c r="AJ36" s="100">
        <v>19</v>
      </c>
      <c r="AK36" s="100">
        <v>14455.199999999999</v>
      </c>
      <c r="AL36" s="100">
        <v>21</v>
      </c>
      <c r="AM36" s="100">
        <v>15976.8</v>
      </c>
      <c r="AN36" s="100">
        <v>22</v>
      </c>
      <c r="AO36" s="100">
        <v>16737.599999999999</v>
      </c>
      <c r="AP36" s="100">
        <v>25</v>
      </c>
      <c r="AQ36" s="100">
        <v>19020</v>
      </c>
      <c r="AR36" s="100">
        <v>27</v>
      </c>
      <c r="AS36" s="100">
        <v>20541.599999999999</v>
      </c>
      <c r="AT36" s="100">
        <v>17</v>
      </c>
      <c r="AU36" s="100">
        <v>12933.599999999999</v>
      </c>
      <c r="AV36" s="100">
        <v>23</v>
      </c>
      <c r="AW36" s="100">
        <v>17498.399999999998</v>
      </c>
      <c r="AX36" s="100">
        <v>23</v>
      </c>
      <c r="AY36" s="100">
        <v>17498.399999999998</v>
      </c>
      <c r="AZ36" s="100">
        <v>17</v>
      </c>
      <c r="BA36" s="100">
        <v>12933.599999999999</v>
      </c>
      <c r="BB36" s="100">
        <v>27</v>
      </c>
      <c r="BC36" s="100">
        <v>20541.599999999999</v>
      </c>
      <c r="BD36" s="100">
        <v>20</v>
      </c>
      <c r="BE36" s="100">
        <v>15216</v>
      </c>
      <c r="BF36" s="100">
        <v>23</v>
      </c>
      <c r="BG36" s="100">
        <v>17498.399999999998</v>
      </c>
      <c r="BH36" s="100">
        <v>23</v>
      </c>
      <c r="BI36" s="100">
        <v>17498.399999999998</v>
      </c>
      <c r="BJ36" s="100">
        <v>16</v>
      </c>
      <c r="BK36" s="100">
        <v>12172.8</v>
      </c>
      <c r="BL36" s="100">
        <v>22</v>
      </c>
      <c r="BM36" s="100">
        <v>16737.599999999999</v>
      </c>
      <c r="BN36" s="100">
        <v>24</v>
      </c>
      <c r="BO36" s="100">
        <v>18259.199999999997</v>
      </c>
      <c r="BP36" s="100">
        <v>23</v>
      </c>
      <c r="BQ36" s="100">
        <v>17498.399999999998</v>
      </c>
      <c r="BR36" s="100">
        <v>23</v>
      </c>
      <c r="BS36" s="100">
        <v>17498.399999999998</v>
      </c>
      <c r="BT36" s="100">
        <v>24</v>
      </c>
      <c r="BU36" s="100">
        <v>18259.199999999997</v>
      </c>
      <c r="BV36" s="100">
        <v>24</v>
      </c>
      <c r="BW36" s="100">
        <v>18259.199999999997</v>
      </c>
      <c r="BX36" s="100">
        <v>22</v>
      </c>
      <c r="BY36" s="100">
        <v>16737.599999999999</v>
      </c>
      <c r="BZ36" s="100">
        <v>25</v>
      </c>
      <c r="CA36" s="100">
        <v>19020</v>
      </c>
      <c r="CB36" s="100">
        <v>28</v>
      </c>
      <c r="CC36" s="100">
        <v>21302.399999999998</v>
      </c>
      <c r="CD36" s="100">
        <v>22</v>
      </c>
      <c r="CE36" s="100">
        <v>16737.599999999999</v>
      </c>
      <c r="CF36" s="100">
        <v>23</v>
      </c>
      <c r="CG36" s="100">
        <v>17498.399999999998</v>
      </c>
      <c r="CH36" s="100">
        <v>26</v>
      </c>
      <c r="CI36" s="100">
        <v>19780.8</v>
      </c>
      <c r="CJ36" s="100">
        <v>25</v>
      </c>
      <c r="CK36" s="100">
        <v>19020</v>
      </c>
      <c r="CL36" s="100">
        <v>16</v>
      </c>
      <c r="CM36" s="100">
        <v>12172.8</v>
      </c>
      <c r="CN36" s="100">
        <v>21</v>
      </c>
      <c r="CO36" s="100">
        <v>15976.8</v>
      </c>
      <c r="CP36" s="100">
        <v>19</v>
      </c>
      <c r="CQ36" s="100">
        <v>14455.199999999999</v>
      </c>
      <c r="CR36" s="100">
        <v>33</v>
      </c>
      <c r="CS36" s="100">
        <v>25106.399999999998</v>
      </c>
      <c r="CT36" s="100">
        <v>21</v>
      </c>
      <c r="CU36" s="100">
        <v>15976.8</v>
      </c>
    </row>
    <row r="37" spans="2:99">
      <c r="B37" s="99" t="s">
        <v>128</v>
      </c>
      <c r="C37" s="99" t="s">
        <v>203</v>
      </c>
      <c r="D37" s="100">
        <v>7.7659142012433175</v>
      </c>
      <c r="E37" s="100">
        <v>6681.7925787497506</v>
      </c>
      <c r="F37" s="100">
        <v>23.288140122901879</v>
      </c>
      <c r="G37" s="100">
        <v>20037.115761744775</v>
      </c>
      <c r="H37" s="100">
        <v>18.788914349742601</v>
      </c>
      <c r="I37" s="100">
        <v>16165.981906518533</v>
      </c>
      <c r="J37" s="100">
        <v>25</v>
      </c>
      <c r="K37" s="100">
        <v>21510</v>
      </c>
      <c r="L37" s="100">
        <v>14</v>
      </c>
      <c r="M37" s="100">
        <v>12045.6</v>
      </c>
      <c r="N37" s="100">
        <v>27</v>
      </c>
      <c r="O37" s="100">
        <v>23230.799999999999</v>
      </c>
      <c r="P37" s="100">
        <v>16</v>
      </c>
      <c r="Q37" s="100">
        <v>13766.4</v>
      </c>
      <c r="R37" s="100">
        <v>19</v>
      </c>
      <c r="S37" s="100">
        <v>16347.6</v>
      </c>
      <c r="T37" s="100">
        <v>18</v>
      </c>
      <c r="U37" s="100">
        <v>15487.199999999999</v>
      </c>
      <c r="V37" s="100">
        <v>17</v>
      </c>
      <c r="W37" s="100">
        <v>14626.8</v>
      </c>
      <c r="X37" s="100">
        <v>26</v>
      </c>
      <c r="Y37" s="100">
        <v>22370.399999999998</v>
      </c>
      <c r="Z37" s="100">
        <v>24</v>
      </c>
      <c r="AA37" s="100">
        <v>20649.599999999999</v>
      </c>
      <c r="AB37" s="100">
        <v>17</v>
      </c>
      <c r="AC37" s="100">
        <v>14626.8</v>
      </c>
      <c r="AD37" s="100">
        <v>20</v>
      </c>
      <c r="AE37" s="100">
        <v>17208</v>
      </c>
      <c r="AF37" s="100">
        <v>27</v>
      </c>
      <c r="AG37" s="100">
        <v>23230.799999999999</v>
      </c>
      <c r="AH37" s="100">
        <v>29</v>
      </c>
      <c r="AI37" s="100">
        <v>24951.599999999999</v>
      </c>
      <c r="AJ37" s="100">
        <v>17</v>
      </c>
      <c r="AK37" s="100">
        <v>14626.8</v>
      </c>
      <c r="AL37" s="100">
        <v>17</v>
      </c>
      <c r="AM37" s="100">
        <v>14626.8</v>
      </c>
      <c r="AN37" s="100">
        <v>17</v>
      </c>
      <c r="AO37" s="100">
        <v>14626.8</v>
      </c>
      <c r="AP37" s="100">
        <v>24</v>
      </c>
      <c r="AQ37" s="100">
        <v>20649.599999999999</v>
      </c>
      <c r="AR37" s="100">
        <v>15</v>
      </c>
      <c r="AS37" s="100">
        <v>12906</v>
      </c>
      <c r="AT37" s="100">
        <v>28</v>
      </c>
      <c r="AU37" s="100">
        <v>24091.200000000001</v>
      </c>
      <c r="AV37" s="100">
        <v>17</v>
      </c>
      <c r="AW37" s="100">
        <v>14626.8</v>
      </c>
      <c r="AX37" s="100">
        <v>19</v>
      </c>
      <c r="AY37" s="100">
        <v>16347.6</v>
      </c>
      <c r="AZ37" s="100">
        <v>19</v>
      </c>
      <c r="BA37" s="100">
        <v>16347.6</v>
      </c>
      <c r="BB37" s="100">
        <v>14</v>
      </c>
      <c r="BC37" s="100">
        <v>12045.6</v>
      </c>
      <c r="BD37" s="100">
        <v>29</v>
      </c>
      <c r="BE37" s="100">
        <v>24951.599999999999</v>
      </c>
      <c r="BF37" s="100">
        <v>22</v>
      </c>
      <c r="BG37" s="100">
        <v>18928.8</v>
      </c>
      <c r="BH37" s="100">
        <v>16</v>
      </c>
      <c r="BI37" s="100">
        <v>13766.4</v>
      </c>
      <c r="BJ37" s="100">
        <v>26</v>
      </c>
      <c r="BK37" s="100">
        <v>22370.399999999998</v>
      </c>
      <c r="BL37" s="100">
        <v>30</v>
      </c>
      <c r="BM37" s="100">
        <v>25812</v>
      </c>
      <c r="BN37" s="100">
        <v>23</v>
      </c>
      <c r="BO37" s="100">
        <v>19789.2</v>
      </c>
      <c r="BP37" s="100">
        <v>25</v>
      </c>
      <c r="BQ37" s="100">
        <v>21510</v>
      </c>
      <c r="BR37" s="100">
        <v>18</v>
      </c>
      <c r="BS37" s="100">
        <v>15487.199999999999</v>
      </c>
      <c r="BT37" s="100">
        <v>19</v>
      </c>
      <c r="BU37" s="100">
        <v>16347.6</v>
      </c>
      <c r="BV37" s="100">
        <v>20</v>
      </c>
      <c r="BW37" s="100">
        <v>17208</v>
      </c>
      <c r="BX37" s="100">
        <v>21</v>
      </c>
      <c r="BY37" s="100">
        <v>18068.399999999998</v>
      </c>
      <c r="BZ37" s="100">
        <v>22</v>
      </c>
      <c r="CA37" s="100">
        <v>18928.8</v>
      </c>
      <c r="CB37" s="100">
        <v>18</v>
      </c>
      <c r="CC37" s="100">
        <v>15487.199999999999</v>
      </c>
      <c r="CD37" s="100">
        <v>23</v>
      </c>
      <c r="CE37" s="100">
        <v>19789.2</v>
      </c>
      <c r="CF37" s="100">
        <v>24</v>
      </c>
      <c r="CG37" s="100">
        <v>20649.599999999999</v>
      </c>
      <c r="CH37" s="100">
        <v>14</v>
      </c>
      <c r="CI37" s="100">
        <v>12045.6</v>
      </c>
      <c r="CJ37" s="100">
        <v>21</v>
      </c>
      <c r="CK37" s="100">
        <v>18068.399999999998</v>
      </c>
      <c r="CL37" s="100">
        <v>16</v>
      </c>
      <c r="CM37" s="100">
        <v>13766.4</v>
      </c>
      <c r="CN37" s="100">
        <v>25</v>
      </c>
      <c r="CO37" s="100">
        <v>21510</v>
      </c>
      <c r="CP37" s="100">
        <v>17</v>
      </c>
      <c r="CQ37" s="100">
        <v>14626.8</v>
      </c>
      <c r="CR37" s="100">
        <v>27</v>
      </c>
      <c r="CS37" s="100">
        <v>23230.799999999999</v>
      </c>
      <c r="CT37" s="100">
        <v>28</v>
      </c>
      <c r="CU37" s="100">
        <v>24091.200000000001</v>
      </c>
    </row>
    <row r="38" spans="2:99">
      <c r="C38" s="99" t="s">
        <v>204</v>
      </c>
      <c r="D38" s="100">
        <v>7.7659142012433175</v>
      </c>
      <c r="E38" s="100">
        <v>9645.265437944201</v>
      </c>
      <c r="F38" s="100">
        <v>22.260698206435034</v>
      </c>
      <c r="G38" s="100">
        <v>27647.787172392313</v>
      </c>
      <c r="H38" s="100">
        <v>15.736320059759761</v>
      </c>
      <c r="I38" s="100">
        <v>19544.509514221623</v>
      </c>
      <c r="J38" s="100">
        <v>21</v>
      </c>
      <c r="K38" s="100">
        <v>26082</v>
      </c>
      <c r="L38" s="100">
        <v>14</v>
      </c>
      <c r="M38" s="100">
        <v>17388</v>
      </c>
      <c r="N38" s="100">
        <v>24</v>
      </c>
      <c r="O38" s="100">
        <v>29808</v>
      </c>
      <c r="P38" s="100">
        <v>16</v>
      </c>
      <c r="Q38" s="100">
        <v>19872</v>
      </c>
      <c r="R38" s="100">
        <v>20</v>
      </c>
      <c r="S38" s="100">
        <v>24840</v>
      </c>
      <c r="T38" s="100">
        <v>16</v>
      </c>
      <c r="U38" s="100">
        <v>19872</v>
      </c>
      <c r="V38" s="100">
        <v>19</v>
      </c>
      <c r="W38" s="100">
        <v>23598</v>
      </c>
      <c r="X38" s="100">
        <v>26</v>
      </c>
      <c r="Y38" s="100">
        <v>32292</v>
      </c>
      <c r="Z38" s="100">
        <v>26</v>
      </c>
      <c r="AA38" s="100">
        <v>32292</v>
      </c>
      <c r="AB38" s="100">
        <v>17</v>
      </c>
      <c r="AC38" s="100">
        <v>21114</v>
      </c>
      <c r="AD38" s="100">
        <v>23</v>
      </c>
      <c r="AE38" s="100">
        <v>28566</v>
      </c>
      <c r="AF38" s="100">
        <v>22</v>
      </c>
      <c r="AG38" s="100">
        <v>27324</v>
      </c>
      <c r="AH38" s="100">
        <v>27</v>
      </c>
      <c r="AI38" s="100">
        <v>33534</v>
      </c>
      <c r="AJ38" s="100">
        <v>17</v>
      </c>
      <c r="AK38" s="100">
        <v>21114</v>
      </c>
      <c r="AL38" s="100">
        <v>15</v>
      </c>
      <c r="AM38" s="100">
        <v>18630</v>
      </c>
      <c r="AN38" s="100">
        <v>18</v>
      </c>
      <c r="AO38" s="100">
        <v>22356</v>
      </c>
      <c r="AP38" s="100">
        <v>23</v>
      </c>
      <c r="AQ38" s="100">
        <v>28566</v>
      </c>
      <c r="AR38" s="100">
        <v>15</v>
      </c>
      <c r="AS38" s="100">
        <v>18630</v>
      </c>
      <c r="AT38" s="100">
        <v>25</v>
      </c>
      <c r="AU38" s="100">
        <v>31050</v>
      </c>
      <c r="AV38" s="100">
        <v>15</v>
      </c>
      <c r="AW38" s="100">
        <v>18630</v>
      </c>
      <c r="AX38" s="100">
        <v>20</v>
      </c>
      <c r="AY38" s="100">
        <v>24840</v>
      </c>
      <c r="AZ38" s="100">
        <v>18</v>
      </c>
      <c r="BA38" s="100">
        <v>22356</v>
      </c>
      <c r="BB38" s="100">
        <v>15</v>
      </c>
      <c r="BC38" s="100">
        <v>18630</v>
      </c>
      <c r="BD38" s="100">
        <v>29</v>
      </c>
      <c r="BE38" s="100">
        <v>36018</v>
      </c>
      <c r="BF38" s="100">
        <v>25</v>
      </c>
      <c r="BG38" s="100">
        <v>31050</v>
      </c>
      <c r="BH38" s="100">
        <v>17</v>
      </c>
      <c r="BI38" s="100">
        <v>21114</v>
      </c>
      <c r="BJ38" s="100">
        <v>25</v>
      </c>
      <c r="BK38" s="100">
        <v>31050</v>
      </c>
      <c r="BL38" s="100">
        <v>27</v>
      </c>
      <c r="BM38" s="100">
        <v>33534</v>
      </c>
      <c r="BN38" s="100">
        <v>20</v>
      </c>
      <c r="BO38" s="100">
        <v>24840</v>
      </c>
      <c r="BP38" s="100">
        <v>25</v>
      </c>
      <c r="BQ38" s="100">
        <v>31050</v>
      </c>
      <c r="BR38" s="100">
        <v>18</v>
      </c>
      <c r="BS38" s="100">
        <v>22356</v>
      </c>
      <c r="BT38" s="100">
        <v>18</v>
      </c>
      <c r="BU38" s="100">
        <v>22356</v>
      </c>
      <c r="BV38" s="100">
        <v>19</v>
      </c>
      <c r="BW38" s="100">
        <v>23598</v>
      </c>
      <c r="BX38" s="100">
        <v>22</v>
      </c>
      <c r="BY38" s="100">
        <v>27324</v>
      </c>
      <c r="BZ38" s="100">
        <v>19</v>
      </c>
      <c r="CA38" s="100">
        <v>23598</v>
      </c>
      <c r="CB38" s="100">
        <v>19</v>
      </c>
      <c r="CC38" s="100">
        <v>23598</v>
      </c>
      <c r="CD38" s="100">
        <v>22</v>
      </c>
      <c r="CE38" s="100">
        <v>27324</v>
      </c>
      <c r="CF38" s="100">
        <v>22</v>
      </c>
      <c r="CG38" s="100">
        <v>27324</v>
      </c>
      <c r="CH38" s="100">
        <v>15</v>
      </c>
      <c r="CI38" s="100">
        <v>18630</v>
      </c>
      <c r="CJ38" s="100">
        <v>24</v>
      </c>
      <c r="CK38" s="100">
        <v>29808</v>
      </c>
      <c r="CL38" s="100">
        <v>17</v>
      </c>
      <c r="CM38" s="100">
        <v>21114</v>
      </c>
      <c r="CN38" s="100">
        <v>27</v>
      </c>
      <c r="CO38" s="100">
        <v>33534</v>
      </c>
      <c r="CP38" s="100">
        <v>17</v>
      </c>
      <c r="CQ38" s="100">
        <v>21114</v>
      </c>
      <c r="CR38" s="100">
        <v>24</v>
      </c>
      <c r="CS38" s="100">
        <v>29808</v>
      </c>
      <c r="CT38" s="100">
        <v>26</v>
      </c>
      <c r="CU38" s="100">
        <v>32292</v>
      </c>
    </row>
    <row r="39" spans="2:99">
      <c r="C39" s="99" t="s">
        <v>205</v>
      </c>
      <c r="D39" s="100">
        <v>7.357181874862091</v>
      </c>
      <c r="E39" s="100">
        <v>10470.741244303728</v>
      </c>
      <c r="F39" s="100">
        <v>23.274419164668455</v>
      </c>
      <c r="G39" s="100">
        <v>33124.153355156144</v>
      </c>
      <c r="H39" s="100">
        <v>17.753851489754041</v>
      </c>
      <c r="I39" s="100">
        <v>25267.28144021795</v>
      </c>
      <c r="J39" s="100">
        <v>23</v>
      </c>
      <c r="K39" s="100">
        <v>32733.600000000002</v>
      </c>
      <c r="L39" s="100">
        <v>13</v>
      </c>
      <c r="M39" s="100">
        <v>18501.600000000002</v>
      </c>
      <c r="N39" s="100">
        <v>24</v>
      </c>
      <c r="O39" s="100">
        <v>34156.800000000003</v>
      </c>
      <c r="P39" s="100">
        <v>14</v>
      </c>
      <c r="Q39" s="100">
        <v>19924.8</v>
      </c>
      <c r="R39" s="100">
        <v>16</v>
      </c>
      <c r="S39" s="100">
        <v>22771.200000000001</v>
      </c>
      <c r="T39" s="100">
        <v>17.489392925630764</v>
      </c>
      <c r="U39" s="100">
        <v>24890.904011757702</v>
      </c>
      <c r="V39" s="100">
        <v>18</v>
      </c>
      <c r="W39" s="100">
        <v>25617.600000000002</v>
      </c>
      <c r="X39" s="100">
        <v>25</v>
      </c>
      <c r="Y39" s="100">
        <v>35580</v>
      </c>
      <c r="Z39" s="100">
        <v>26</v>
      </c>
      <c r="AA39" s="100">
        <v>37003.200000000004</v>
      </c>
      <c r="AB39" s="100">
        <v>16</v>
      </c>
      <c r="AC39" s="100">
        <v>22771.200000000001</v>
      </c>
      <c r="AD39" s="100">
        <v>21</v>
      </c>
      <c r="AE39" s="100">
        <v>29887.200000000001</v>
      </c>
      <c r="AF39" s="100">
        <v>23</v>
      </c>
      <c r="AG39" s="100">
        <v>32733.600000000002</v>
      </c>
      <c r="AH39" s="100">
        <v>23</v>
      </c>
      <c r="AI39" s="100">
        <v>32733.600000000002</v>
      </c>
      <c r="AJ39" s="100">
        <v>16</v>
      </c>
      <c r="AK39" s="100">
        <v>22771.200000000001</v>
      </c>
      <c r="AL39" s="100">
        <v>14</v>
      </c>
      <c r="AM39" s="100">
        <v>19924.8</v>
      </c>
      <c r="AN39" s="100">
        <v>17</v>
      </c>
      <c r="AO39" s="100">
        <v>24194.400000000001</v>
      </c>
      <c r="AP39" s="100">
        <v>25</v>
      </c>
      <c r="AQ39" s="100">
        <v>35580</v>
      </c>
      <c r="AR39" s="100">
        <v>16</v>
      </c>
      <c r="AS39" s="100">
        <v>22771.200000000001</v>
      </c>
      <c r="AT39" s="100">
        <v>27</v>
      </c>
      <c r="AU39" s="100">
        <v>38426.400000000001</v>
      </c>
      <c r="AV39" s="100">
        <v>16</v>
      </c>
      <c r="AW39" s="100">
        <v>22771.200000000001</v>
      </c>
      <c r="AX39" s="100">
        <v>20</v>
      </c>
      <c r="AY39" s="100">
        <v>28464</v>
      </c>
      <c r="AZ39" s="100">
        <v>18</v>
      </c>
      <c r="BA39" s="100">
        <v>25617.600000000002</v>
      </c>
      <c r="BB39" s="100">
        <v>16</v>
      </c>
      <c r="BC39" s="100">
        <v>22771.200000000001</v>
      </c>
      <c r="BD39" s="100">
        <v>26</v>
      </c>
      <c r="BE39" s="100">
        <v>37003.200000000004</v>
      </c>
      <c r="BF39" s="100">
        <v>24</v>
      </c>
      <c r="BG39" s="100">
        <v>34156.800000000003</v>
      </c>
      <c r="BH39" s="100">
        <v>15</v>
      </c>
      <c r="BI39" s="100">
        <v>21348</v>
      </c>
      <c r="BJ39" s="100">
        <v>27</v>
      </c>
      <c r="BK39" s="100">
        <v>38426.400000000001</v>
      </c>
      <c r="BL39" s="100">
        <v>28</v>
      </c>
      <c r="BM39" s="100">
        <v>39849.599999999999</v>
      </c>
      <c r="BN39" s="100">
        <v>20</v>
      </c>
      <c r="BO39" s="100">
        <v>28464</v>
      </c>
      <c r="BP39" s="100">
        <v>25</v>
      </c>
      <c r="BQ39" s="100">
        <v>35580</v>
      </c>
      <c r="BR39" s="100">
        <v>17</v>
      </c>
      <c r="BS39" s="100">
        <v>24194.400000000001</v>
      </c>
      <c r="BT39" s="100">
        <v>20</v>
      </c>
      <c r="BU39" s="100">
        <v>28464</v>
      </c>
      <c r="BV39" s="100">
        <v>17</v>
      </c>
      <c r="BW39" s="100">
        <v>24194.400000000001</v>
      </c>
      <c r="BX39" s="100">
        <v>21</v>
      </c>
      <c r="BY39" s="100">
        <v>29887.200000000001</v>
      </c>
      <c r="BZ39" s="100">
        <v>17</v>
      </c>
      <c r="CA39" s="100">
        <v>24194.400000000001</v>
      </c>
      <c r="CB39" s="100">
        <v>18</v>
      </c>
      <c r="CC39" s="100">
        <v>25617.600000000002</v>
      </c>
      <c r="CD39" s="100">
        <v>24</v>
      </c>
      <c r="CE39" s="100">
        <v>34156.800000000003</v>
      </c>
      <c r="CF39" s="100">
        <v>20</v>
      </c>
      <c r="CG39" s="100">
        <v>28464</v>
      </c>
      <c r="CH39" s="100">
        <v>14</v>
      </c>
      <c r="CI39" s="100">
        <v>19924.8</v>
      </c>
      <c r="CJ39" s="100">
        <v>22</v>
      </c>
      <c r="CK39" s="100">
        <v>31310.400000000001</v>
      </c>
      <c r="CL39" s="100">
        <v>16</v>
      </c>
      <c r="CM39" s="100">
        <v>22771.200000000001</v>
      </c>
      <c r="CN39" s="100">
        <v>26</v>
      </c>
      <c r="CO39" s="100">
        <v>37003.200000000004</v>
      </c>
      <c r="CP39" s="100">
        <v>17</v>
      </c>
      <c r="CQ39" s="100">
        <v>24194.400000000001</v>
      </c>
      <c r="CR39" s="100">
        <v>27</v>
      </c>
      <c r="CS39" s="100">
        <v>38426.400000000001</v>
      </c>
      <c r="CT39" s="100">
        <v>27</v>
      </c>
      <c r="CU39" s="100">
        <v>38426.400000000001</v>
      </c>
    </row>
    <row r="40" spans="2:99">
      <c r="C40" s="99" t="s">
        <v>206</v>
      </c>
      <c r="D40" s="100">
        <v>8.1746465276245441</v>
      </c>
      <c r="E40" s="100">
        <v>5924.9838032222697</v>
      </c>
      <c r="F40" s="100">
        <v>21.24697724820161</v>
      </c>
      <c r="G40" s="100">
        <v>15399.809109496526</v>
      </c>
      <c r="H40" s="100">
        <v>16.718788629765481</v>
      </c>
      <c r="I40" s="100">
        <v>12117.777998854019</v>
      </c>
      <c r="J40" s="100">
        <v>23</v>
      </c>
      <c r="K40" s="100">
        <v>16670.399999999998</v>
      </c>
      <c r="L40" s="100">
        <v>13</v>
      </c>
      <c r="M40" s="100">
        <v>9422.4</v>
      </c>
      <c r="N40" s="100">
        <v>29</v>
      </c>
      <c r="O40" s="100">
        <v>21019.199999999997</v>
      </c>
      <c r="P40" s="100">
        <v>15</v>
      </c>
      <c r="Q40" s="100">
        <v>10872</v>
      </c>
      <c r="R40" s="100">
        <v>17</v>
      </c>
      <c r="S40" s="100">
        <v>12321.599999999999</v>
      </c>
      <c r="T40" s="100">
        <v>18</v>
      </c>
      <c r="U40" s="100">
        <v>13046.4</v>
      </c>
      <c r="V40" s="100">
        <v>17</v>
      </c>
      <c r="W40" s="100">
        <v>12321.599999999999</v>
      </c>
      <c r="X40" s="100">
        <v>29</v>
      </c>
      <c r="Y40" s="100">
        <v>21019.199999999997</v>
      </c>
      <c r="Z40" s="100">
        <v>25</v>
      </c>
      <c r="AA40" s="100">
        <v>18120</v>
      </c>
      <c r="AB40" s="100">
        <v>16</v>
      </c>
      <c r="AC40" s="100">
        <v>11596.8</v>
      </c>
      <c r="AD40" s="100">
        <v>21</v>
      </c>
      <c r="AE40" s="100">
        <v>15220.8</v>
      </c>
      <c r="AF40" s="100">
        <v>23</v>
      </c>
      <c r="AG40" s="100">
        <v>16670.399999999998</v>
      </c>
      <c r="AH40" s="100">
        <v>24</v>
      </c>
      <c r="AI40" s="100">
        <v>17395.199999999997</v>
      </c>
      <c r="AJ40" s="100">
        <v>17</v>
      </c>
      <c r="AK40" s="100">
        <v>12321.599999999999</v>
      </c>
      <c r="AL40" s="100">
        <v>15</v>
      </c>
      <c r="AM40" s="100">
        <v>10872</v>
      </c>
      <c r="AN40" s="100">
        <v>16</v>
      </c>
      <c r="AO40" s="100">
        <v>11596.8</v>
      </c>
      <c r="AP40" s="100">
        <v>27</v>
      </c>
      <c r="AQ40" s="100">
        <v>19569.599999999999</v>
      </c>
      <c r="AR40" s="100">
        <v>16</v>
      </c>
      <c r="AS40" s="100">
        <v>11596.8</v>
      </c>
      <c r="AT40" s="100">
        <v>28</v>
      </c>
      <c r="AU40" s="100">
        <v>20294.399999999998</v>
      </c>
      <c r="AV40" s="100">
        <v>17</v>
      </c>
      <c r="AW40" s="100">
        <v>12321.599999999999</v>
      </c>
      <c r="AX40" s="100">
        <v>19</v>
      </c>
      <c r="AY40" s="100">
        <v>13771.199999999999</v>
      </c>
      <c r="AZ40" s="100">
        <v>18</v>
      </c>
      <c r="BA40" s="100">
        <v>13046.4</v>
      </c>
      <c r="BB40" s="100">
        <v>15</v>
      </c>
      <c r="BC40" s="100">
        <v>10872</v>
      </c>
      <c r="BD40" s="100">
        <v>29</v>
      </c>
      <c r="BE40" s="100">
        <v>21019.199999999997</v>
      </c>
      <c r="BF40" s="100">
        <v>24</v>
      </c>
      <c r="BG40" s="100">
        <v>17395.199999999997</v>
      </c>
      <c r="BH40" s="100">
        <v>17</v>
      </c>
      <c r="BI40" s="100">
        <v>12321.599999999999</v>
      </c>
      <c r="BJ40" s="100">
        <v>25</v>
      </c>
      <c r="BK40" s="100">
        <v>18120</v>
      </c>
      <c r="BL40" s="100">
        <v>27</v>
      </c>
      <c r="BM40" s="100">
        <v>19569.599999999999</v>
      </c>
      <c r="BN40" s="100">
        <v>20</v>
      </c>
      <c r="BO40" s="100">
        <v>14496</v>
      </c>
      <c r="BP40" s="100">
        <v>28</v>
      </c>
      <c r="BQ40" s="100">
        <v>20294.399999999998</v>
      </c>
      <c r="BR40" s="100">
        <v>18</v>
      </c>
      <c r="BS40" s="100">
        <v>13046.4</v>
      </c>
      <c r="BT40" s="100">
        <v>19</v>
      </c>
      <c r="BU40" s="100">
        <v>13771.199999999999</v>
      </c>
      <c r="BV40" s="100">
        <v>19</v>
      </c>
      <c r="BW40" s="100">
        <v>13771.199999999999</v>
      </c>
      <c r="BX40" s="100">
        <v>22</v>
      </c>
      <c r="BY40" s="100">
        <v>15945.599999999999</v>
      </c>
      <c r="BZ40" s="100">
        <v>20</v>
      </c>
      <c r="CA40" s="100">
        <v>14496</v>
      </c>
      <c r="CB40" s="100">
        <v>19</v>
      </c>
      <c r="CC40" s="100">
        <v>13771.199999999999</v>
      </c>
      <c r="CD40" s="100">
        <v>24</v>
      </c>
      <c r="CE40" s="100">
        <v>17395.199999999997</v>
      </c>
      <c r="CF40" s="100">
        <v>24</v>
      </c>
      <c r="CG40" s="100">
        <v>17395.199999999997</v>
      </c>
      <c r="CH40" s="100">
        <v>15</v>
      </c>
      <c r="CI40" s="100">
        <v>10872</v>
      </c>
      <c r="CJ40" s="100">
        <v>23</v>
      </c>
      <c r="CK40" s="100">
        <v>16670.399999999998</v>
      </c>
      <c r="CL40" s="100">
        <v>15</v>
      </c>
      <c r="CM40" s="100">
        <v>10872</v>
      </c>
      <c r="CN40" s="100">
        <v>24</v>
      </c>
      <c r="CO40" s="100">
        <v>17395.199999999997</v>
      </c>
      <c r="CP40" s="100">
        <v>18</v>
      </c>
      <c r="CQ40" s="100">
        <v>13046.4</v>
      </c>
      <c r="CR40" s="100">
        <v>27</v>
      </c>
      <c r="CS40" s="100">
        <v>19569.599999999999</v>
      </c>
      <c r="CT40" s="100">
        <v>26</v>
      </c>
      <c r="CU40" s="100">
        <v>18844.8</v>
      </c>
    </row>
    <row r="41" spans="2:99">
      <c r="C41" s="99" t="s">
        <v>207</v>
      </c>
      <c r="D41" s="100">
        <v>8.1746465276245441</v>
      </c>
      <c r="E41" s="100">
        <v>5395.2667082321996</v>
      </c>
      <c r="F41" s="100">
        <v>23.281279643785165</v>
      </c>
      <c r="G41" s="100">
        <v>15365.64456489821</v>
      </c>
      <c r="H41" s="100">
        <v>17.701257199771202</v>
      </c>
      <c r="I41" s="100">
        <v>11682.829751848993</v>
      </c>
      <c r="J41" s="100">
        <v>26</v>
      </c>
      <c r="K41" s="100">
        <v>17160</v>
      </c>
      <c r="L41" s="100">
        <v>13</v>
      </c>
      <c r="M41" s="100">
        <v>8580</v>
      </c>
      <c r="N41" s="100">
        <v>29</v>
      </c>
      <c r="O41" s="100">
        <v>19140</v>
      </c>
      <c r="P41" s="100">
        <v>17</v>
      </c>
      <c r="Q41" s="100">
        <v>11220</v>
      </c>
      <c r="R41" s="100">
        <v>17</v>
      </c>
      <c r="S41" s="100">
        <v>11220</v>
      </c>
      <c r="T41" s="100">
        <v>20</v>
      </c>
      <c r="U41" s="100">
        <v>13200</v>
      </c>
      <c r="V41" s="100">
        <v>19</v>
      </c>
      <c r="W41" s="100">
        <v>12540</v>
      </c>
      <c r="X41" s="100">
        <v>24</v>
      </c>
      <c r="Y41" s="100">
        <v>15840</v>
      </c>
      <c r="Z41" s="100">
        <v>27</v>
      </c>
      <c r="AA41" s="100">
        <v>17820</v>
      </c>
      <c r="AB41" s="100">
        <v>18</v>
      </c>
      <c r="AC41" s="100">
        <v>11880</v>
      </c>
      <c r="AD41" s="100">
        <v>21</v>
      </c>
      <c r="AE41" s="100">
        <v>13860</v>
      </c>
      <c r="AF41" s="100">
        <v>24</v>
      </c>
      <c r="AG41" s="100">
        <v>15840</v>
      </c>
      <c r="AH41" s="100">
        <v>27</v>
      </c>
      <c r="AI41" s="100">
        <v>17820</v>
      </c>
      <c r="AJ41" s="100">
        <v>17</v>
      </c>
      <c r="AK41" s="100">
        <v>11220</v>
      </c>
      <c r="AL41" s="100">
        <v>16</v>
      </c>
      <c r="AM41" s="100">
        <v>10560</v>
      </c>
      <c r="AN41" s="100">
        <v>16</v>
      </c>
      <c r="AO41" s="100">
        <v>10560</v>
      </c>
      <c r="AP41" s="100">
        <v>24</v>
      </c>
      <c r="AQ41" s="100">
        <v>15840</v>
      </c>
      <c r="AR41" s="100">
        <v>15</v>
      </c>
      <c r="AS41" s="100">
        <v>9900</v>
      </c>
      <c r="AT41" s="100">
        <v>24</v>
      </c>
      <c r="AU41" s="100">
        <v>15840</v>
      </c>
      <c r="AV41" s="100">
        <v>15</v>
      </c>
      <c r="AW41" s="100">
        <v>9900</v>
      </c>
      <c r="AX41" s="100">
        <v>20</v>
      </c>
      <c r="AY41" s="100">
        <v>13200</v>
      </c>
      <c r="AZ41" s="100">
        <v>18</v>
      </c>
      <c r="BA41" s="100">
        <v>11880</v>
      </c>
      <c r="BB41" s="100">
        <v>15</v>
      </c>
      <c r="BC41" s="100">
        <v>9900</v>
      </c>
      <c r="BD41" s="100">
        <v>26</v>
      </c>
      <c r="BE41" s="100">
        <v>17160</v>
      </c>
      <c r="BF41" s="100">
        <v>23</v>
      </c>
      <c r="BG41" s="100">
        <v>15180</v>
      </c>
      <c r="BH41" s="100">
        <v>19</v>
      </c>
      <c r="BI41" s="100">
        <v>12540</v>
      </c>
      <c r="BJ41" s="100">
        <v>25</v>
      </c>
      <c r="BK41" s="100">
        <v>16500</v>
      </c>
      <c r="BL41" s="100">
        <v>30</v>
      </c>
      <c r="BM41" s="100">
        <v>19800</v>
      </c>
      <c r="BN41" s="100">
        <v>21</v>
      </c>
      <c r="BO41" s="100">
        <v>13860</v>
      </c>
      <c r="BP41" s="100">
        <v>24</v>
      </c>
      <c r="BQ41" s="100">
        <v>15840</v>
      </c>
      <c r="BR41" s="100">
        <v>20</v>
      </c>
      <c r="BS41" s="100">
        <v>13200</v>
      </c>
      <c r="BT41" s="100">
        <v>21</v>
      </c>
      <c r="BU41" s="100">
        <v>13860</v>
      </c>
      <c r="BV41" s="100">
        <v>19</v>
      </c>
      <c r="BW41" s="100">
        <v>12540</v>
      </c>
      <c r="BX41" s="100">
        <v>24</v>
      </c>
      <c r="BY41" s="100">
        <v>15840</v>
      </c>
      <c r="BZ41" s="100">
        <v>22</v>
      </c>
      <c r="CA41" s="100">
        <v>14520</v>
      </c>
      <c r="CB41" s="100">
        <v>20</v>
      </c>
      <c r="CC41" s="100">
        <v>13200</v>
      </c>
      <c r="CD41" s="100">
        <v>25</v>
      </c>
      <c r="CE41" s="100">
        <v>16500</v>
      </c>
      <c r="CF41" s="100">
        <v>22</v>
      </c>
      <c r="CG41" s="100">
        <v>14520</v>
      </c>
      <c r="CH41" s="100">
        <v>16</v>
      </c>
      <c r="CI41" s="100">
        <v>10560</v>
      </c>
      <c r="CJ41" s="100">
        <v>22</v>
      </c>
      <c r="CK41" s="100">
        <v>14520</v>
      </c>
      <c r="CL41" s="100">
        <v>18</v>
      </c>
      <c r="CM41" s="100">
        <v>11880</v>
      </c>
      <c r="CN41" s="100">
        <v>25</v>
      </c>
      <c r="CO41" s="100">
        <v>16500</v>
      </c>
      <c r="CP41" s="100">
        <v>18</v>
      </c>
      <c r="CQ41" s="100">
        <v>11880</v>
      </c>
      <c r="CR41" s="100">
        <v>29</v>
      </c>
      <c r="CS41" s="100">
        <v>19140</v>
      </c>
      <c r="CT41" s="100">
        <v>27</v>
      </c>
      <c r="CU41" s="100">
        <v>17820</v>
      </c>
    </row>
    <row r="42" spans="2:99">
      <c r="C42" s="99" t="s">
        <v>208</v>
      </c>
      <c r="D42" s="100">
        <v>7.7659142012433175</v>
      </c>
      <c r="E42" s="100">
        <v>6569.9634142518471</v>
      </c>
      <c r="F42" s="100">
        <v>22.274419164668455</v>
      </c>
      <c r="G42" s="100">
        <v>18844.158613309512</v>
      </c>
      <c r="H42" s="100">
        <v>18.80644577973688</v>
      </c>
      <c r="I42" s="100">
        <v>15910.2531296574</v>
      </c>
      <c r="J42" s="100">
        <v>26</v>
      </c>
      <c r="K42" s="100">
        <v>21996</v>
      </c>
      <c r="L42" s="100">
        <v>14</v>
      </c>
      <c r="M42" s="100">
        <v>11844</v>
      </c>
      <c r="N42" s="100">
        <v>25</v>
      </c>
      <c r="O42" s="100">
        <v>21150</v>
      </c>
      <c r="P42" s="100">
        <v>16</v>
      </c>
      <c r="Q42" s="100">
        <v>13536</v>
      </c>
      <c r="R42" s="100">
        <v>19</v>
      </c>
      <c r="S42" s="100">
        <v>16074</v>
      </c>
      <c r="T42" s="100">
        <v>18</v>
      </c>
      <c r="U42" s="100">
        <v>15228</v>
      </c>
      <c r="V42" s="100">
        <v>18</v>
      </c>
      <c r="W42" s="100">
        <v>15228</v>
      </c>
      <c r="X42" s="100">
        <v>26</v>
      </c>
      <c r="Y42" s="100">
        <v>21996</v>
      </c>
      <c r="Z42" s="100">
        <v>28</v>
      </c>
      <c r="AA42" s="100">
        <v>23688</v>
      </c>
      <c r="AB42" s="100">
        <v>16</v>
      </c>
      <c r="AC42" s="100">
        <v>13536</v>
      </c>
      <c r="AD42" s="100">
        <v>22</v>
      </c>
      <c r="AE42" s="100">
        <v>18612</v>
      </c>
      <c r="AF42" s="100">
        <v>23</v>
      </c>
      <c r="AG42" s="100">
        <v>19458</v>
      </c>
      <c r="AH42" s="100">
        <v>24</v>
      </c>
      <c r="AI42" s="100">
        <v>20304</v>
      </c>
      <c r="AJ42" s="100">
        <v>18</v>
      </c>
      <c r="AK42" s="100">
        <v>15228</v>
      </c>
      <c r="AL42" s="100">
        <v>15</v>
      </c>
      <c r="AM42" s="100">
        <v>12690</v>
      </c>
      <c r="AN42" s="100">
        <v>17</v>
      </c>
      <c r="AO42" s="100">
        <v>14382</v>
      </c>
      <c r="AP42" s="100">
        <v>26</v>
      </c>
      <c r="AQ42" s="100">
        <v>21996</v>
      </c>
      <c r="AR42" s="100">
        <v>16</v>
      </c>
      <c r="AS42" s="100">
        <v>13536</v>
      </c>
      <c r="AT42" s="100">
        <v>25</v>
      </c>
      <c r="AU42" s="100">
        <v>21150</v>
      </c>
      <c r="AV42" s="100">
        <v>15</v>
      </c>
      <c r="AW42" s="100">
        <v>12690</v>
      </c>
      <c r="AX42" s="100">
        <v>19</v>
      </c>
      <c r="AY42" s="100">
        <v>16074</v>
      </c>
      <c r="AZ42" s="100">
        <v>18</v>
      </c>
      <c r="BA42" s="100">
        <v>15228</v>
      </c>
      <c r="BB42" s="100">
        <v>16</v>
      </c>
      <c r="BC42" s="100">
        <v>13536</v>
      </c>
      <c r="BD42" s="100">
        <v>28</v>
      </c>
      <c r="BE42" s="100">
        <v>23688</v>
      </c>
      <c r="BF42" s="100">
        <v>25</v>
      </c>
      <c r="BG42" s="100">
        <v>21150</v>
      </c>
      <c r="BH42" s="100">
        <v>17</v>
      </c>
      <c r="BI42" s="100">
        <v>14382</v>
      </c>
      <c r="BJ42" s="100">
        <v>28</v>
      </c>
      <c r="BK42" s="100">
        <v>23688</v>
      </c>
      <c r="BL42" s="100">
        <v>27</v>
      </c>
      <c r="BM42" s="100">
        <v>22842</v>
      </c>
      <c r="BN42" s="100">
        <v>23</v>
      </c>
      <c r="BO42" s="100">
        <v>19458</v>
      </c>
      <c r="BP42" s="100">
        <v>24</v>
      </c>
      <c r="BQ42" s="100">
        <v>20304</v>
      </c>
      <c r="BR42" s="100">
        <v>17</v>
      </c>
      <c r="BS42" s="100">
        <v>14382</v>
      </c>
      <c r="BT42" s="100">
        <v>18</v>
      </c>
      <c r="BU42" s="100">
        <v>15228</v>
      </c>
      <c r="BV42" s="100">
        <v>20</v>
      </c>
      <c r="BW42" s="100">
        <v>16920</v>
      </c>
      <c r="BX42" s="100">
        <v>24</v>
      </c>
      <c r="BY42" s="100">
        <v>20304</v>
      </c>
      <c r="BZ42" s="100">
        <v>21</v>
      </c>
      <c r="CA42" s="100">
        <v>17766</v>
      </c>
      <c r="CB42" s="100">
        <v>17</v>
      </c>
      <c r="CC42" s="100">
        <v>14382</v>
      </c>
      <c r="CD42" s="100">
        <v>25</v>
      </c>
      <c r="CE42" s="100">
        <v>21150</v>
      </c>
      <c r="CF42" s="100">
        <v>22</v>
      </c>
      <c r="CG42" s="100">
        <v>18612</v>
      </c>
      <c r="CH42" s="100">
        <v>15</v>
      </c>
      <c r="CI42" s="100">
        <v>12690</v>
      </c>
      <c r="CJ42" s="100">
        <v>25</v>
      </c>
      <c r="CK42" s="100">
        <v>21150</v>
      </c>
      <c r="CL42" s="100">
        <v>18</v>
      </c>
      <c r="CM42" s="100">
        <v>15228</v>
      </c>
      <c r="CN42" s="100">
        <v>28</v>
      </c>
      <c r="CO42" s="100">
        <v>23688</v>
      </c>
      <c r="CP42" s="100">
        <v>17</v>
      </c>
      <c r="CQ42" s="100">
        <v>14382</v>
      </c>
      <c r="CR42" s="100">
        <v>27</v>
      </c>
      <c r="CS42" s="100">
        <v>22842</v>
      </c>
      <c r="CT42" s="100">
        <v>30</v>
      </c>
      <c r="CU42" s="100">
        <v>25380</v>
      </c>
    </row>
    <row r="43" spans="2:99">
      <c r="C43" s="99" t="s">
        <v>209</v>
      </c>
      <c r="D43" s="100">
        <v>7.7659142012433175</v>
      </c>
      <c r="E43" s="100">
        <v>7939.8706793511674</v>
      </c>
      <c r="F43" s="100">
        <v>23.260698206435034</v>
      </c>
      <c r="G43" s="100">
        <v>23781.737846259177</v>
      </c>
      <c r="H43" s="100">
        <v>17.68372576977692</v>
      </c>
      <c r="I43" s="100">
        <v>18079.841227019922</v>
      </c>
      <c r="J43" s="100">
        <v>23</v>
      </c>
      <c r="K43" s="100">
        <v>23515.200000000001</v>
      </c>
      <c r="L43" s="100">
        <v>13</v>
      </c>
      <c r="M43" s="100">
        <v>13291.199999999999</v>
      </c>
      <c r="N43" s="100">
        <v>27</v>
      </c>
      <c r="O43" s="100">
        <v>27604.799999999999</v>
      </c>
      <c r="P43" s="100">
        <v>14</v>
      </c>
      <c r="Q43" s="100">
        <v>14313.6</v>
      </c>
      <c r="R43" s="100">
        <v>17</v>
      </c>
      <c r="S43" s="100">
        <v>17380.8</v>
      </c>
      <c r="T43" s="100">
        <v>16</v>
      </c>
      <c r="U43" s="100">
        <v>16358.4</v>
      </c>
      <c r="V43" s="100">
        <v>18</v>
      </c>
      <c r="W43" s="100">
        <v>18403.2</v>
      </c>
      <c r="X43" s="100">
        <v>26</v>
      </c>
      <c r="Y43" s="100">
        <v>26582.399999999998</v>
      </c>
      <c r="Z43" s="100">
        <v>24</v>
      </c>
      <c r="AA43" s="100">
        <v>24537.599999999999</v>
      </c>
      <c r="AB43" s="100">
        <v>19</v>
      </c>
      <c r="AC43" s="100">
        <v>19425.599999999999</v>
      </c>
      <c r="AD43" s="100">
        <v>22</v>
      </c>
      <c r="AE43" s="100">
        <v>22492.799999999999</v>
      </c>
      <c r="AF43" s="100">
        <v>25</v>
      </c>
      <c r="AG43" s="100">
        <v>25560</v>
      </c>
      <c r="AH43" s="100">
        <v>25</v>
      </c>
      <c r="AI43" s="100">
        <v>25560</v>
      </c>
      <c r="AJ43" s="100">
        <v>18</v>
      </c>
      <c r="AK43" s="100">
        <v>18403.2</v>
      </c>
      <c r="AL43" s="100">
        <v>15</v>
      </c>
      <c r="AM43" s="100">
        <v>15336</v>
      </c>
      <c r="AN43" s="100">
        <v>16</v>
      </c>
      <c r="AO43" s="100">
        <v>16358.4</v>
      </c>
      <c r="AP43" s="100">
        <v>22</v>
      </c>
      <c r="AQ43" s="100">
        <v>22492.799999999999</v>
      </c>
      <c r="AR43" s="100">
        <v>14</v>
      </c>
      <c r="AS43" s="100">
        <v>14313.6</v>
      </c>
      <c r="AT43" s="100">
        <v>26</v>
      </c>
      <c r="AU43" s="100">
        <v>26582.399999999998</v>
      </c>
      <c r="AV43" s="100">
        <v>14</v>
      </c>
      <c r="AW43" s="100">
        <v>14313.6</v>
      </c>
      <c r="AX43" s="100">
        <v>21</v>
      </c>
      <c r="AY43" s="100">
        <v>21470.399999999998</v>
      </c>
      <c r="AZ43" s="100">
        <v>17</v>
      </c>
      <c r="BA43" s="100">
        <v>17380.8</v>
      </c>
      <c r="BB43" s="100">
        <v>16</v>
      </c>
      <c r="BC43" s="100">
        <v>16358.4</v>
      </c>
      <c r="BD43" s="100">
        <v>27</v>
      </c>
      <c r="BE43" s="100">
        <v>27604.799999999999</v>
      </c>
      <c r="BF43" s="100">
        <v>23</v>
      </c>
      <c r="BG43" s="100">
        <v>23515.200000000001</v>
      </c>
      <c r="BH43" s="100">
        <v>18</v>
      </c>
      <c r="BI43" s="100">
        <v>18403.2</v>
      </c>
      <c r="BJ43" s="100">
        <v>23</v>
      </c>
      <c r="BK43" s="100">
        <v>23515.200000000001</v>
      </c>
      <c r="BL43" s="100">
        <v>27</v>
      </c>
      <c r="BM43" s="100">
        <v>27604.799999999999</v>
      </c>
      <c r="BN43" s="100">
        <v>23</v>
      </c>
      <c r="BO43" s="100">
        <v>23515.200000000001</v>
      </c>
      <c r="BP43" s="100">
        <v>26</v>
      </c>
      <c r="BQ43" s="100">
        <v>26582.399999999998</v>
      </c>
      <c r="BR43" s="100">
        <v>19</v>
      </c>
      <c r="BS43" s="100">
        <v>19425.599999999999</v>
      </c>
      <c r="BT43" s="100">
        <v>19</v>
      </c>
      <c r="BU43" s="100">
        <v>19425.599999999999</v>
      </c>
      <c r="BV43" s="100">
        <v>21</v>
      </c>
      <c r="BW43" s="100">
        <v>21470.399999999998</v>
      </c>
      <c r="BX43" s="100">
        <v>21</v>
      </c>
      <c r="BY43" s="100">
        <v>21470.399999999998</v>
      </c>
      <c r="BZ43" s="100">
        <v>18</v>
      </c>
      <c r="CA43" s="100">
        <v>18403.2</v>
      </c>
      <c r="CB43" s="100">
        <v>18</v>
      </c>
      <c r="CC43" s="100">
        <v>18403.2</v>
      </c>
      <c r="CD43" s="100">
        <v>22</v>
      </c>
      <c r="CE43" s="100">
        <v>22492.799999999999</v>
      </c>
      <c r="CF43" s="100">
        <v>22</v>
      </c>
      <c r="CG43" s="100">
        <v>22492.799999999999</v>
      </c>
      <c r="CH43" s="100">
        <v>14</v>
      </c>
      <c r="CI43" s="100">
        <v>14313.6</v>
      </c>
      <c r="CJ43" s="100">
        <v>25</v>
      </c>
      <c r="CK43" s="100">
        <v>25560</v>
      </c>
      <c r="CL43" s="100">
        <v>17</v>
      </c>
      <c r="CM43" s="100">
        <v>17380.8</v>
      </c>
      <c r="CN43" s="100">
        <v>26</v>
      </c>
      <c r="CO43" s="100">
        <v>26582.399999999998</v>
      </c>
      <c r="CP43" s="100">
        <v>17</v>
      </c>
      <c r="CQ43" s="100">
        <v>17380.8</v>
      </c>
      <c r="CR43" s="100">
        <v>30</v>
      </c>
      <c r="CS43" s="100">
        <v>30672</v>
      </c>
      <c r="CT43" s="100">
        <v>26</v>
      </c>
      <c r="CU43" s="100">
        <v>26582.399999999998</v>
      </c>
    </row>
    <row r="44" spans="2:99">
      <c r="C44" s="99" t="s">
        <v>210</v>
      </c>
      <c r="D44" s="100">
        <v>7.357181874862091</v>
      </c>
      <c r="E44" s="100">
        <v>7521.9827488590017</v>
      </c>
      <c r="F44" s="100">
        <v>22.274419164668455</v>
      </c>
      <c r="G44" s="100">
        <v>22773.366153957028</v>
      </c>
      <c r="H44" s="100">
        <v>17.736320059759763</v>
      </c>
      <c r="I44" s="100">
        <v>18133.613629098381</v>
      </c>
      <c r="J44" s="100">
        <v>23</v>
      </c>
      <c r="K44" s="100">
        <v>23515.200000000001</v>
      </c>
      <c r="L44" s="100">
        <v>14</v>
      </c>
      <c r="M44" s="100">
        <v>14313.6</v>
      </c>
      <c r="N44" s="100">
        <v>27</v>
      </c>
      <c r="O44" s="100">
        <v>27604.799999999999</v>
      </c>
      <c r="P44" s="100">
        <v>16</v>
      </c>
      <c r="Q44" s="100">
        <v>16358.4</v>
      </c>
      <c r="R44" s="100">
        <v>18</v>
      </c>
      <c r="S44" s="100">
        <v>18403.2</v>
      </c>
      <c r="T44" s="100">
        <v>18</v>
      </c>
      <c r="U44" s="100">
        <v>18403.2</v>
      </c>
      <c r="V44" s="100">
        <v>19</v>
      </c>
      <c r="W44" s="100">
        <v>19425.599999999999</v>
      </c>
      <c r="X44" s="100">
        <v>25</v>
      </c>
      <c r="Y44" s="100">
        <v>25560</v>
      </c>
      <c r="Z44" s="100">
        <v>25</v>
      </c>
      <c r="AA44" s="100">
        <v>25560</v>
      </c>
      <c r="AB44" s="100">
        <v>17</v>
      </c>
      <c r="AC44" s="100">
        <v>17380.8</v>
      </c>
      <c r="AD44" s="100">
        <v>22</v>
      </c>
      <c r="AE44" s="100">
        <v>22492.799999999999</v>
      </c>
      <c r="AF44" s="100">
        <v>25</v>
      </c>
      <c r="AG44" s="100">
        <v>25560</v>
      </c>
      <c r="AH44" s="100">
        <v>27</v>
      </c>
      <c r="AI44" s="100">
        <v>27604.799999999999</v>
      </c>
      <c r="AJ44" s="100">
        <v>17</v>
      </c>
      <c r="AK44" s="100">
        <v>17380.8</v>
      </c>
      <c r="AL44" s="100">
        <v>15</v>
      </c>
      <c r="AM44" s="100">
        <v>15336</v>
      </c>
      <c r="AN44" s="100">
        <v>17</v>
      </c>
      <c r="AO44" s="100">
        <v>17380.8</v>
      </c>
      <c r="AP44" s="100">
        <v>24</v>
      </c>
      <c r="AQ44" s="100">
        <v>24537.599999999999</v>
      </c>
      <c r="AR44" s="100">
        <v>15</v>
      </c>
      <c r="AS44" s="100">
        <v>15336</v>
      </c>
      <c r="AT44" s="100">
        <v>23</v>
      </c>
      <c r="AU44" s="100">
        <v>23515.200000000001</v>
      </c>
      <c r="AV44" s="100">
        <v>16</v>
      </c>
      <c r="AW44" s="100">
        <v>16358.4</v>
      </c>
      <c r="AX44" s="100">
        <v>20</v>
      </c>
      <c r="AY44" s="100">
        <v>20448</v>
      </c>
      <c r="AZ44" s="100">
        <v>16</v>
      </c>
      <c r="BA44" s="100">
        <v>16358.4</v>
      </c>
      <c r="BB44" s="100">
        <v>15</v>
      </c>
      <c r="BC44" s="100">
        <v>15336</v>
      </c>
      <c r="BD44" s="100">
        <v>28</v>
      </c>
      <c r="BE44" s="100">
        <v>28627.200000000001</v>
      </c>
      <c r="BF44" s="100">
        <v>22</v>
      </c>
      <c r="BG44" s="100">
        <v>22492.799999999999</v>
      </c>
      <c r="BH44" s="100">
        <v>16</v>
      </c>
      <c r="BI44" s="100">
        <v>16358.4</v>
      </c>
      <c r="BJ44" s="100">
        <v>27</v>
      </c>
      <c r="BK44" s="100">
        <v>27604.799999999999</v>
      </c>
      <c r="BL44" s="100">
        <v>25</v>
      </c>
      <c r="BM44" s="100">
        <v>25560</v>
      </c>
      <c r="BN44" s="100">
        <v>20</v>
      </c>
      <c r="BO44" s="100">
        <v>20448</v>
      </c>
      <c r="BP44" s="100">
        <v>27</v>
      </c>
      <c r="BQ44" s="100">
        <v>27604.799999999999</v>
      </c>
      <c r="BR44" s="100">
        <v>20</v>
      </c>
      <c r="BS44" s="100">
        <v>20448</v>
      </c>
      <c r="BT44" s="100">
        <v>19</v>
      </c>
      <c r="BU44" s="100">
        <v>19425.599999999999</v>
      </c>
      <c r="BV44" s="100">
        <v>18</v>
      </c>
      <c r="BW44" s="100">
        <v>18403.2</v>
      </c>
      <c r="BX44" s="100">
        <v>22</v>
      </c>
      <c r="BY44" s="100">
        <v>22492.799999999999</v>
      </c>
      <c r="BZ44" s="100">
        <v>18</v>
      </c>
      <c r="CA44" s="100">
        <v>18403.2</v>
      </c>
      <c r="CB44" s="100">
        <v>18</v>
      </c>
      <c r="CC44" s="100">
        <v>18403.2</v>
      </c>
      <c r="CD44" s="100">
        <v>22</v>
      </c>
      <c r="CE44" s="100">
        <v>22492.799999999999</v>
      </c>
      <c r="CF44" s="100">
        <v>23</v>
      </c>
      <c r="CG44" s="100">
        <v>23515.200000000001</v>
      </c>
      <c r="CH44" s="100">
        <v>14</v>
      </c>
      <c r="CI44" s="100">
        <v>14313.6</v>
      </c>
      <c r="CJ44" s="100">
        <v>23</v>
      </c>
      <c r="CK44" s="100">
        <v>23515.200000000001</v>
      </c>
      <c r="CL44" s="100">
        <v>17</v>
      </c>
      <c r="CM44" s="100">
        <v>17380.8</v>
      </c>
      <c r="CN44" s="100">
        <v>24</v>
      </c>
      <c r="CO44" s="100">
        <v>24537.599999999999</v>
      </c>
      <c r="CP44" s="100">
        <v>19</v>
      </c>
      <c r="CQ44" s="100">
        <v>19425.599999999999</v>
      </c>
      <c r="CR44" s="100">
        <v>25</v>
      </c>
      <c r="CS44" s="100">
        <v>25560</v>
      </c>
      <c r="CT44" s="100">
        <v>26</v>
      </c>
      <c r="CU44" s="100">
        <v>26582.399999999998</v>
      </c>
    </row>
    <row r="45" spans="2:99">
      <c r="C45" s="99" t="s">
        <v>211</v>
      </c>
      <c r="D45" s="100">
        <v>7.357181874862091</v>
      </c>
      <c r="E45" s="100">
        <v>9190.5915980777245</v>
      </c>
      <c r="F45" s="100">
        <v>23.281279643785165</v>
      </c>
      <c r="G45" s="100">
        <v>29082.974531016429</v>
      </c>
      <c r="H45" s="100">
        <v>15.64866290978836</v>
      </c>
      <c r="I45" s="100">
        <v>19548.309706907621</v>
      </c>
      <c r="J45" s="100">
        <v>20</v>
      </c>
      <c r="K45" s="100">
        <v>24984</v>
      </c>
      <c r="L45" s="100">
        <v>13</v>
      </c>
      <c r="M45" s="100">
        <v>16239.6</v>
      </c>
      <c r="N45" s="100">
        <v>27</v>
      </c>
      <c r="O45" s="100">
        <v>33728.400000000001</v>
      </c>
      <c r="P45" s="100">
        <v>14</v>
      </c>
      <c r="Q45" s="100">
        <v>17488.8</v>
      </c>
      <c r="R45" s="100">
        <v>18</v>
      </c>
      <c r="S45" s="100">
        <v>22485.600000000002</v>
      </c>
      <c r="T45" s="100">
        <v>19</v>
      </c>
      <c r="U45" s="100">
        <v>23734.799999999999</v>
      </c>
      <c r="V45" s="100">
        <v>18</v>
      </c>
      <c r="W45" s="100">
        <v>22485.600000000002</v>
      </c>
      <c r="X45" s="100">
        <v>23</v>
      </c>
      <c r="Y45" s="100">
        <v>28731.600000000002</v>
      </c>
      <c r="Z45" s="100">
        <v>26</v>
      </c>
      <c r="AA45" s="100">
        <v>32479.200000000001</v>
      </c>
      <c r="AB45" s="100">
        <v>16</v>
      </c>
      <c r="AC45" s="100">
        <v>19987.2</v>
      </c>
      <c r="AD45" s="100">
        <v>19</v>
      </c>
      <c r="AE45" s="100">
        <v>23734.799999999999</v>
      </c>
      <c r="AF45" s="100">
        <v>21</v>
      </c>
      <c r="AG45" s="100">
        <v>26233.200000000001</v>
      </c>
      <c r="AH45" s="100">
        <v>26</v>
      </c>
      <c r="AI45" s="100">
        <v>32479.200000000001</v>
      </c>
      <c r="AJ45" s="100">
        <v>16</v>
      </c>
      <c r="AK45" s="100">
        <v>19987.2</v>
      </c>
      <c r="AL45" s="100">
        <v>15</v>
      </c>
      <c r="AM45" s="100">
        <v>18738</v>
      </c>
      <c r="AN45" s="100">
        <v>15</v>
      </c>
      <c r="AO45" s="100">
        <v>18738</v>
      </c>
      <c r="AP45" s="100">
        <v>24</v>
      </c>
      <c r="AQ45" s="100">
        <v>29980.800000000003</v>
      </c>
      <c r="AR45" s="100">
        <v>16</v>
      </c>
      <c r="AS45" s="100">
        <v>19987.2</v>
      </c>
      <c r="AT45" s="100">
        <v>24</v>
      </c>
      <c r="AU45" s="100">
        <v>29980.800000000003</v>
      </c>
      <c r="AV45" s="100">
        <v>15</v>
      </c>
      <c r="AW45" s="100">
        <v>18738</v>
      </c>
      <c r="AX45" s="100">
        <v>21</v>
      </c>
      <c r="AY45" s="100">
        <v>26233.200000000001</v>
      </c>
      <c r="AZ45" s="100">
        <v>17</v>
      </c>
      <c r="BA45" s="100">
        <v>21236.400000000001</v>
      </c>
      <c r="BB45" s="100">
        <v>15</v>
      </c>
      <c r="BC45" s="100">
        <v>18738</v>
      </c>
      <c r="BD45" s="100">
        <v>27</v>
      </c>
      <c r="BE45" s="100">
        <v>33728.400000000001</v>
      </c>
      <c r="BF45" s="100">
        <v>23</v>
      </c>
      <c r="BG45" s="100">
        <v>28731.600000000002</v>
      </c>
      <c r="BH45" s="100">
        <v>17</v>
      </c>
      <c r="BI45" s="100">
        <v>21236.400000000001</v>
      </c>
      <c r="BJ45" s="100">
        <v>27</v>
      </c>
      <c r="BK45" s="100">
        <v>33728.400000000001</v>
      </c>
      <c r="BL45" s="100">
        <v>26</v>
      </c>
      <c r="BM45" s="100">
        <v>32479.200000000001</v>
      </c>
      <c r="BN45" s="100">
        <v>22</v>
      </c>
      <c r="BO45" s="100">
        <v>27482.400000000001</v>
      </c>
      <c r="BP45" s="100">
        <v>22</v>
      </c>
      <c r="BQ45" s="100">
        <v>27482.400000000001</v>
      </c>
      <c r="BR45" s="100">
        <v>16</v>
      </c>
      <c r="BS45" s="100">
        <v>19987.2</v>
      </c>
      <c r="BT45" s="100">
        <v>20</v>
      </c>
      <c r="BU45" s="100">
        <v>24984</v>
      </c>
      <c r="BV45" s="100">
        <v>19</v>
      </c>
      <c r="BW45" s="100">
        <v>23734.799999999999</v>
      </c>
      <c r="BX45" s="100">
        <v>21</v>
      </c>
      <c r="BY45" s="100">
        <v>26233.200000000001</v>
      </c>
      <c r="BZ45" s="100">
        <v>20</v>
      </c>
      <c r="CA45" s="100">
        <v>24984</v>
      </c>
      <c r="CB45" s="100">
        <v>17</v>
      </c>
      <c r="CC45" s="100">
        <v>21236.400000000001</v>
      </c>
      <c r="CD45" s="100">
        <v>24</v>
      </c>
      <c r="CE45" s="100">
        <v>29980.800000000003</v>
      </c>
      <c r="CF45" s="100">
        <v>24</v>
      </c>
      <c r="CG45" s="100">
        <v>29980.800000000003</v>
      </c>
      <c r="CH45" s="100">
        <v>13</v>
      </c>
      <c r="CI45" s="100">
        <v>16239.6</v>
      </c>
      <c r="CJ45" s="100">
        <v>22</v>
      </c>
      <c r="CK45" s="100">
        <v>27482.400000000001</v>
      </c>
      <c r="CL45" s="100">
        <v>17</v>
      </c>
      <c r="CM45" s="100">
        <v>21236.400000000001</v>
      </c>
      <c r="CN45" s="100">
        <v>24</v>
      </c>
      <c r="CO45" s="100">
        <v>29980.800000000003</v>
      </c>
      <c r="CP45" s="100">
        <v>19</v>
      </c>
      <c r="CQ45" s="100">
        <v>23734.799999999999</v>
      </c>
      <c r="CR45" s="100">
        <v>29</v>
      </c>
      <c r="CS45" s="100">
        <v>36226.800000000003</v>
      </c>
      <c r="CT45" s="100">
        <v>28</v>
      </c>
      <c r="CU45" s="100">
        <v>34977.599999999999</v>
      </c>
    </row>
    <row r="46" spans="2:99">
      <c r="C46" s="99" t="s">
        <v>212</v>
      </c>
      <c r="D46" s="100">
        <v>7.7659142012433175</v>
      </c>
      <c r="E46" s="100">
        <v>9412.2880119069014</v>
      </c>
      <c r="F46" s="100">
        <v>22.267558685551744</v>
      </c>
      <c r="G46" s="100">
        <v>26988.281126888713</v>
      </c>
      <c r="H46" s="100">
        <v>17.718788629765481</v>
      </c>
      <c r="I46" s="100">
        <v>21475.171819275762</v>
      </c>
      <c r="J46" s="100">
        <v>23</v>
      </c>
      <c r="K46" s="100">
        <v>27876</v>
      </c>
      <c r="L46" s="100">
        <v>14</v>
      </c>
      <c r="M46" s="100">
        <v>16968</v>
      </c>
      <c r="N46" s="100">
        <v>25</v>
      </c>
      <c r="O46" s="100">
        <v>30300</v>
      </c>
      <c r="P46" s="100">
        <v>15</v>
      </c>
      <c r="Q46" s="100">
        <v>18180</v>
      </c>
      <c r="R46" s="100">
        <v>18</v>
      </c>
      <c r="S46" s="100">
        <v>21816</v>
      </c>
      <c r="T46" s="100">
        <v>18</v>
      </c>
      <c r="U46" s="100">
        <v>21816</v>
      </c>
      <c r="V46" s="100">
        <v>19</v>
      </c>
      <c r="W46" s="100">
        <v>23028</v>
      </c>
      <c r="X46" s="100">
        <v>26</v>
      </c>
      <c r="Y46" s="100">
        <v>31512</v>
      </c>
      <c r="Z46" s="100">
        <v>26</v>
      </c>
      <c r="AA46" s="100">
        <v>31512</v>
      </c>
      <c r="AB46" s="100">
        <v>15</v>
      </c>
      <c r="AC46" s="100">
        <v>18180</v>
      </c>
      <c r="AD46" s="100">
        <v>19</v>
      </c>
      <c r="AE46" s="100">
        <v>23028</v>
      </c>
      <c r="AF46" s="100">
        <v>24</v>
      </c>
      <c r="AG46" s="100">
        <v>29088</v>
      </c>
      <c r="AH46" s="100">
        <v>27</v>
      </c>
      <c r="AI46" s="100">
        <v>32724</v>
      </c>
      <c r="AJ46" s="100">
        <v>17</v>
      </c>
      <c r="AK46" s="100">
        <v>20604</v>
      </c>
      <c r="AL46" s="100">
        <v>14</v>
      </c>
      <c r="AM46" s="100">
        <v>16968</v>
      </c>
      <c r="AN46" s="100">
        <v>15</v>
      </c>
      <c r="AO46" s="100">
        <v>18180</v>
      </c>
      <c r="AP46" s="100">
        <v>23</v>
      </c>
      <c r="AQ46" s="100">
        <v>27876</v>
      </c>
      <c r="AR46" s="100">
        <v>14</v>
      </c>
      <c r="AS46" s="100">
        <v>16968</v>
      </c>
      <c r="AT46" s="100">
        <v>26</v>
      </c>
      <c r="AU46" s="100">
        <v>31512</v>
      </c>
      <c r="AV46" s="100">
        <v>16</v>
      </c>
      <c r="AW46" s="100">
        <v>19392</v>
      </c>
      <c r="AX46" s="100">
        <v>18</v>
      </c>
      <c r="AY46" s="100">
        <v>21816</v>
      </c>
      <c r="AZ46" s="100">
        <v>18</v>
      </c>
      <c r="BA46" s="100">
        <v>21816</v>
      </c>
      <c r="BB46" s="100">
        <v>15</v>
      </c>
      <c r="BC46" s="100">
        <v>18180</v>
      </c>
      <c r="BD46" s="100">
        <v>27</v>
      </c>
      <c r="BE46" s="100">
        <v>32724</v>
      </c>
      <c r="BF46" s="100">
        <v>22</v>
      </c>
      <c r="BG46" s="100">
        <v>26664</v>
      </c>
      <c r="BH46" s="100">
        <v>18</v>
      </c>
      <c r="BI46" s="100">
        <v>21816</v>
      </c>
      <c r="BJ46" s="100">
        <v>23</v>
      </c>
      <c r="BK46" s="100">
        <v>27876</v>
      </c>
      <c r="BL46" s="100">
        <v>26</v>
      </c>
      <c r="BM46" s="100">
        <v>31512</v>
      </c>
      <c r="BN46" s="100">
        <v>20</v>
      </c>
      <c r="BO46" s="100">
        <v>24240</v>
      </c>
      <c r="BP46" s="100">
        <v>26</v>
      </c>
      <c r="BQ46" s="100">
        <v>31512</v>
      </c>
      <c r="BR46" s="100">
        <v>19</v>
      </c>
      <c r="BS46" s="100">
        <v>23028</v>
      </c>
      <c r="BT46" s="100">
        <v>17</v>
      </c>
      <c r="BU46" s="100">
        <v>20604</v>
      </c>
      <c r="BV46" s="100">
        <v>19</v>
      </c>
      <c r="BW46" s="100">
        <v>23028</v>
      </c>
      <c r="BX46" s="100">
        <v>21</v>
      </c>
      <c r="BY46" s="100">
        <v>25452</v>
      </c>
      <c r="BZ46" s="100">
        <v>21</v>
      </c>
      <c r="CA46" s="100">
        <v>25452</v>
      </c>
      <c r="CB46" s="100">
        <v>19</v>
      </c>
      <c r="CC46" s="100">
        <v>23028</v>
      </c>
      <c r="CD46" s="100">
        <v>22</v>
      </c>
      <c r="CE46" s="100">
        <v>26664</v>
      </c>
      <c r="CF46" s="100">
        <v>24</v>
      </c>
      <c r="CG46" s="100">
        <v>29088</v>
      </c>
      <c r="CH46" s="100">
        <v>16</v>
      </c>
      <c r="CI46" s="100">
        <v>19392</v>
      </c>
      <c r="CJ46" s="100">
        <v>24</v>
      </c>
      <c r="CK46" s="100">
        <v>29088</v>
      </c>
      <c r="CL46" s="100">
        <v>17</v>
      </c>
      <c r="CM46" s="100">
        <v>20604</v>
      </c>
      <c r="CN46" s="100">
        <v>27</v>
      </c>
      <c r="CO46" s="100">
        <v>32724</v>
      </c>
      <c r="CP46" s="100">
        <v>17</v>
      </c>
      <c r="CQ46" s="100">
        <v>20604</v>
      </c>
      <c r="CR46" s="100">
        <v>29</v>
      </c>
      <c r="CS46" s="100">
        <v>35148</v>
      </c>
      <c r="CT46" s="100">
        <v>28</v>
      </c>
      <c r="CU46" s="100">
        <v>33936</v>
      </c>
    </row>
    <row r="47" spans="2:99">
      <c r="C47" s="99" t="s">
        <v>213</v>
      </c>
      <c r="D47" s="100">
        <v>6.9484495484808635</v>
      </c>
      <c r="E47" s="100">
        <v>10614.451530259366</v>
      </c>
      <c r="F47" s="100">
        <v>22.274419164668455</v>
      </c>
      <c r="G47" s="100">
        <v>34026.40271594753</v>
      </c>
      <c r="H47" s="100">
        <v>16.736320059759763</v>
      </c>
      <c r="I47" s="100">
        <v>25566.402523289013</v>
      </c>
      <c r="J47" s="100">
        <v>22</v>
      </c>
      <c r="K47" s="100">
        <v>33607.199999999997</v>
      </c>
      <c r="L47" s="100">
        <v>14</v>
      </c>
      <c r="M47" s="100">
        <v>21386.399999999998</v>
      </c>
      <c r="N47" s="100">
        <v>27</v>
      </c>
      <c r="O47" s="100">
        <v>41245.199999999997</v>
      </c>
      <c r="P47" s="100">
        <v>15</v>
      </c>
      <c r="Q47" s="100">
        <v>22914</v>
      </c>
      <c r="R47" s="100">
        <v>16</v>
      </c>
      <c r="S47" s="100">
        <v>24441.599999999999</v>
      </c>
      <c r="T47" s="100">
        <v>17.535936454556722</v>
      </c>
      <c r="U47" s="100">
        <v>26787.896527980847</v>
      </c>
      <c r="V47" s="100">
        <v>16</v>
      </c>
      <c r="W47" s="100">
        <v>24441.599999999999</v>
      </c>
      <c r="X47" s="100">
        <v>25</v>
      </c>
      <c r="Y47" s="100">
        <v>38190</v>
      </c>
      <c r="Z47" s="100">
        <v>25</v>
      </c>
      <c r="AA47" s="100">
        <v>38190</v>
      </c>
      <c r="AB47" s="100">
        <v>15</v>
      </c>
      <c r="AC47" s="100">
        <v>22914</v>
      </c>
      <c r="AD47" s="100">
        <v>22</v>
      </c>
      <c r="AE47" s="100">
        <v>33607.199999999997</v>
      </c>
      <c r="AF47" s="100">
        <v>22</v>
      </c>
      <c r="AG47" s="100">
        <v>33607.199999999997</v>
      </c>
      <c r="AH47" s="100">
        <v>27</v>
      </c>
      <c r="AI47" s="100">
        <v>41245.199999999997</v>
      </c>
      <c r="AJ47" s="100">
        <v>17</v>
      </c>
      <c r="AK47" s="100">
        <v>25969.199999999997</v>
      </c>
      <c r="AL47" s="100">
        <v>15</v>
      </c>
      <c r="AM47" s="100">
        <v>22914</v>
      </c>
      <c r="AN47" s="100">
        <v>17</v>
      </c>
      <c r="AO47" s="100">
        <v>25969.199999999997</v>
      </c>
      <c r="AP47" s="100">
        <v>25</v>
      </c>
      <c r="AQ47" s="100">
        <v>38190</v>
      </c>
      <c r="AR47" s="100">
        <v>15</v>
      </c>
      <c r="AS47" s="100">
        <v>22914</v>
      </c>
      <c r="AT47" s="100">
        <v>26</v>
      </c>
      <c r="AU47" s="100">
        <v>39717.599999999999</v>
      </c>
      <c r="AV47" s="100">
        <v>15</v>
      </c>
      <c r="AW47" s="100">
        <v>22914</v>
      </c>
      <c r="AX47" s="100">
        <v>20</v>
      </c>
      <c r="AY47" s="100">
        <v>30552</v>
      </c>
      <c r="AZ47" s="100">
        <v>16</v>
      </c>
      <c r="BA47" s="100">
        <v>24441.599999999999</v>
      </c>
      <c r="BB47" s="100">
        <v>15</v>
      </c>
      <c r="BC47" s="100">
        <v>22914</v>
      </c>
      <c r="BD47" s="100">
        <v>28</v>
      </c>
      <c r="BE47" s="100">
        <v>42772.799999999996</v>
      </c>
      <c r="BF47" s="100">
        <v>21</v>
      </c>
      <c r="BG47" s="100">
        <v>32079.599999999999</v>
      </c>
      <c r="BH47" s="100">
        <v>16</v>
      </c>
      <c r="BI47" s="100">
        <v>24441.599999999999</v>
      </c>
      <c r="BJ47" s="100">
        <v>26</v>
      </c>
      <c r="BK47" s="100">
        <v>39717.599999999999</v>
      </c>
      <c r="BL47" s="100">
        <v>27</v>
      </c>
      <c r="BM47" s="100">
        <v>41245.199999999997</v>
      </c>
      <c r="BN47" s="100">
        <v>18</v>
      </c>
      <c r="BO47" s="100">
        <v>27496.799999999999</v>
      </c>
      <c r="BP47" s="100">
        <v>24</v>
      </c>
      <c r="BQ47" s="100">
        <v>36662.399999999994</v>
      </c>
      <c r="BR47" s="100">
        <v>16</v>
      </c>
      <c r="BS47" s="100">
        <v>24441.599999999999</v>
      </c>
      <c r="BT47" s="100">
        <v>20</v>
      </c>
      <c r="BU47" s="100">
        <v>30552</v>
      </c>
      <c r="BV47" s="100">
        <v>19</v>
      </c>
      <c r="BW47" s="100">
        <v>29024.399999999998</v>
      </c>
      <c r="BX47" s="100">
        <v>22</v>
      </c>
      <c r="BY47" s="100">
        <v>33607.199999999997</v>
      </c>
      <c r="BZ47" s="100">
        <v>19</v>
      </c>
      <c r="CA47" s="100">
        <v>29024.399999999998</v>
      </c>
      <c r="CB47" s="100">
        <v>19</v>
      </c>
      <c r="CC47" s="100">
        <v>29024.399999999998</v>
      </c>
      <c r="CD47" s="100">
        <v>24</v>
      </c>
      <c r="CE47" s="100">
        <v>36662.399999999994</v>
      </c>
      <c r="CF47" s="100">
        <v>21</v>
      </c>
      <c r="CG47" s="100">
        <v>32079.599999999999</v>
      </c>
      <c r="CH47" s="100">
        <v>15</v>
      </c>
      <c r="CI47" s="100">
        <v>22914</v>
      </c>
      <c r="CJ47" s="100">
        <v>22</v>
      </c>
      <c r="CK47" s="100">
        <v>33607.199999999997</v>
      </c>
      <c r="CL47" s="100">
        <v>17</v>
      </c>
      <c r="CM47" s="100">
        <v>25969.199999999997</v>
      </c>
      <c r="CN47" s="100">
        <v>23</v>
      </c>
      <c r="CO47" s="100">
        <v>35134.799999999996</v>
      </c>
      <c r="CP47" s="100">
        <v>17</v>
      </c>
      <c r="CQ47" s="100">
        <v>25969.199999999997</v>
      </c>
      <c r="CR47" s="100">
        <v>23</v>
      </c>
      <c r="CS47" s="100">
        <v>35134.799999999996</v>
      </c>
      <c r="CT47" s="100">
        <v>28</v>
      </c>
      <c r="CU47" s="100">
        <v>42772.799999999996</v>
      </c>
    </row>
    <row r="48" spans="2:99">
      <c r="C48" s="99" t="s">
        <v>214</v>
      </c>
      <c r="D48" s="100">
        <v>7.357181874862091</v>
      </c>
      <c r="E48" s="100">
        <v>6383.09099463035</v>
      </c>
      <c r="F48" s="100">
        <v>25.281279643785165</v>
      </c>
      <c r="G48" s="100">
        <v>21934.038218948011</v>
      </c>
      <c r="H48" s="100">
        <v>16.80644577973688</v>
      </c>
      <c r="I48" s="100">
        <v>14581.272358499717</v>
      </c>
      <c r="J48" s="100">
        <v>22</v>
      </c>
      <c r="K48" s="100">
        <v>19087.2</v>
      </c>
      <c r="L48" s="100">
        <v>13</v>
      </c>
      <c r="M48" s="100">
        <v>11278.800000000001</v>
      </c>
      <c r="N48" s="100">
        <v>26</v>
      </c>
      <c r="O48" s="100">
        <v>22557.600000000002</v>
      </c>
      <c r="P48" s="100">
        <v>15</v>
      </c>
      <c r="Q48" s="100">
        <v>13014</v>
      </c>
      <c r="R48" s="100">
        <v>17</v>
      </c>
      <c r="S48" s="100">
        <v>14749.2</v>
      </c>
      <c r="T48" s="100">
        <v>18.582479983482685</v>
      </c>
      <c r="U48" s="100">
        <v>16122.159633669578</v>
      </c>
      <c r="V48" s="100">
        <v>18</v>
      </c>
      <c r="W48" s="100">
        <v>15616.800000000001</v>
      </c>
      <c r="X48" s="100">
        <v>25</v>
      </c>
      <c r="Y48" s="100">
        <v>21690</v>
      </c>
      <c r="Z48" s="100">
        <v>27</v>
      </c>
      <c r="AA48" s="100">
        <v>23425.200000000001</v>
      </c>
      <c r="AB48" s="100">
        <v>18</v>
      </c>
      <c r="AC48" s="100">
        <v>15616.800000000001</v>
      </c>
      <c r="AD48" s="100">
        <v>20</v>
      </c>
      <c r="AE48" s="100">
        <v>17352</v>
      </c>
      <c r="AF48" s="100">
        <v>26</v>
      </c>
      <c r="AG48" s="100">
        <v>22557.600000000002</v>
      </c>
      <c r="AH48" s="100">
        <v>27</v>
      </c>
      <c r="AI48" s="100">
        <v>23425.200000000001</v>
      </c>
      <c r="AJ48" s="100">
        <v>17</v>
      </c>
      <c r="AK48" s="100">
        <v>14749.2</v>
      </c>
      <c r="AL48" s="100">
        <v>15</v>
      </c>
      <c r="AM48" s="100">
        <v>13014</v>
      </c>
      <c r="AN48" s="100">
        <v>16</v>
      </c>
      <c r="AO48" s="100">
        <v>13881.6</v>
      </c>
      <c r="AP48" s="100">
        <v>25</v>
      </c>
      <c r="AQ48" s="100">
        <v>21690</v>
      </c>
      <c r="AR48" s="100">
        <v>14</v>
      </c>
      <c r="AS48" s="100">
        <v>12146.4</v>
      </c>
      <c r="AT48" s="100">
        <v>26</v>
      </c>
      <c r="AU48" s="100">
        <v>22557.600000000002</v>
      </c>
      <c r="AV48" s="100">
        <v>16</v>
      </c>
      <c r="AW48" s="100">
        <v>13881.6</v>
      </c>
      <c r="AX48" s="100">
        <v>20</v>
      </c>
      <c r="AY48" s="100">
        <v>17352</v>
      </c>
      <c r="AZ48" s="100">
        <v>17</v>
      </c>
      <c r="BA48" s="100">
        <v>14749.2</v>
      </c>
      <c r="BB48" s="100">
        <v>15</v>
      </c>
      <c r="BC48" s="100">
        <v>13014</v>
      </c>
      <c r="BD48" s="100">
        <v>26</v>
      </c>
      <c r="BE48" s="100">
        <v>22557.600000000002</v>
      </c>
      <c r="BF48" s="100">
        <v>23</v>
      </c>
      <c r="BG48" s="100">
        <v>19954.8</v>
      </c>
      <c r="BH48" s="100">
        <v>18</v>
      </c>
      <c r="BI48" s="100">
        <v>15616.800000000001</v>
      </c>
      <c r="BJ48" s="100">
        <v>26</v>
      </c>
      <c r="BK48" s="100">
        <v>22557.600000000002</v>
      </c>
      <c r="BL48" s="100">
        <v>29</v>
      </c>
      <c r="BM48" s="100">
        <v>25160.400000000001</v>
      </c>
      <c r="BN48" s="100">
        <v>21</v>
      </c>
      <c r="BO48" s="100">
        <v>18219.600000000002</v>
      </c>
      <c r="BP48" s="100">
        <v>26</v>
      </c>
      <c r="BQ48" s="100">
        <v>22557.600000000002</v>
      </c>
      <c r="BR48" s="100">
        <v>20</v>
      </c>
      <c r="BS48" s="100">
        <v>17352</v>
      </c>
      <c r="BT48" s="100">
        <v>18</v>
      </c>
      <c r="BU48" s="100">
        <v>15616.800000000001</v>
      </c>
      <c r="BV48" s="100">
        <v>20</v>
      </c>
      <c r="BW48" s="100">
        <v>17352</v>
      </c>
      <c r="BX48" s="100">
        <v>24</v>
      </c>
      <c r="BY48" s="100">
        <v>20822.400000000001</v>
      </c>
      <c r="BZ48" s="100">
        <v>19</v>
      </c>
      <c r="CA48" s="100">
        <v>16484.400000000001</v>
      </c>
      <c r="CB48" s="100">
        <v>17</v>
      </c>
      <c r="CC48" s="100">
        <v>14749.2</v>
      </c>
      <c r="CD48" s="100">
        <v>24</v>
      </c>
      <c r="CE48" s="100">
        <v>20822.400000000001</v>
      </c>
      <c r="CF48" s="100">
        <v>25</v>
      </c>
      <c r="CG48" s="100">
        <v>21690</v>
      </c>
      <c r="CH48" s="100">
        <v>15</v>
      </c>
      <c r="CI48" s="100">
        <v>13014</v>
      </c>
      <c r="CJ48" s="100">
        <v>22</v>
      </c>
      <c r="CK48" s="100">
        <v>19087.2</v>
      </c>
      <c r="CL48" s="100">
        <v>15</v>
      </c>
      <c r="CM48" s="100">
        <v>13014</v>
      </c>
      <c r="CN48" s="100">
        <v>28</v>
      </c>
      <c r="CO48" s="100">
        <v>24292.799999999999</v>
      </c>
      <c r="CP48" s="100">
        <v>19</v>
      </c>
      <c r="CQ48" s="100">
        <v>16484.400000000001</v>
      </c>
      <c r="CR48" s="100">
        <v>28</v>
      </c>
      <c r="CS48" s="100">
        <v>24292.799999999999</v>
      </c>
      <c r="CT48" s="100">
        <v>28</v>
      </c>
      <c r="CU48" s="100">
        <v>24292.799999999999</v>
      </c>
    </row>
    <row r="49" spans="2:99">
      <c r="B49" s="99" t="s">
        <v>129</v>
      </c>
      <c r="C49" s="99" t="s">
        <v>215</v>
      </c>
      <c r="D49" s="100">
        <v>19</v>
      </c>
      <c r="E49" s="100">
        <v>18718.8</v>
      </c>
      <c r="F49" s="100">
        <v>14</v>
      </c>
      <c r="G49" s="100">
        <v>13792.8</v>
      </c>
      <c r="H49" s="100">
        <v>15</v>
      </c>
      <c r="I49" s="100">
        <v>14777.999999999998</v>
      </c>
      <c r="J49" s="100">
        <v>12</v>
      </c>
      <c r="K49" s="100">
        <v>11822.4</v>
      </c>
      <c r="L49" s="100">
        <v>18.674564219207426</v>
      </c>
      <c r="M49" s="100">
        <v>18398.180668763154</v>
      </c>
      <c r="N49" s="100">
        <v>11.317672837739206</v>
      </c>
      <c r="O49" s="100">
        <v>11150.171279740665</v>
      </c>
      <c r="P49" s="100">
        <v>13.554674012834507</v>
      </c>
      <c r="Q49" s="100">
        <v>13354.064837444555</v>
      </c>
      <c r="R49" s="100">
        <v>10.675142119532023</v>
      </c>
      <c r="S49" s="100">
        <v>10517.150016162948</v>
      </c>
      <c r="T49" s="100">
        <v>15.463409685743011</v>
      </c>
      <c r="U49" s="100">
        <v>15234.551222394013</v>
      </c>
      <c r="V49" s="100">
        <v>10.198422406076419</v>
      </c>
      <c r="W49" s="100">
        <v>10047.485754466488</v>
      </c>
      <c r="X49" s="100">
        <v>16.29646901345512</v>
      </c>
      <c r="Y49" s="100">
        <v>16055.281272055983</v>
      </c>
      <c r="Z49" s="100">
        <v>14</v>
      </c>
      <c r="AA49" s="100">
        <v>13792.8</v>
      </c>
      <c r="AB49" s="100">
        <v>17.301828353866643</v>
      </c>
      <c r="AC49" s="100">
        <v>17045.761294229414</v>
      </c>
      <c r="AD49" s="100">
        <v>21.111730537190297</v>
      </c>
      <c r="AE49" s="100">
        <v>20799.276925239879</v>
      </c>
      <c r="AF49" s="100">
        <v>17.574573852281191</v>
      </c>
      <c r="AG49" s="100">
        <v>17314.470159267428</v>
      </c>
      <c r="AH49" s="100">
        <v>19.931349819557635</v>
      </c>
      <c r="AI49" s="100">
        <v>19636.365842228181</v>
      </c>
      <c r="AJ49" s="100">
        <v>13.516010456081995</v>
      </c>
      <c r="AK49" s="100">
        <v>13315.973501331981</v>
      </c>
      <c r="AL49" s="100">
        <v>15.656371081252745</v>
      </c>
      <c r="AM49" s="100">
        <v>15424.656789250203</v>
      </c>
      <c r="AN49" s="100">
        <v>13.158745073353602</v>
      </c>
      <c r="AO49" s="100">
        <v>12963.995646267967</v>
      </c>
      <c r="AP49" s="100">
        <v>10.441440443213295</v>
      </c>
      <c r="AQ49" s="100">
        <v>10286.907124653739</v>
      </c>
      <c r="AR49" s="100">
        <v>11.26728450758713</v>
      </c>
      <c r="AS49" s="100">
        <v>11100.528696874839</v>
      </c>
      <c r="AT49" s="100">
        <v>13.16326159614111</v>
      </c>
      <c r="AU49" s="100">
        <v>12968.445324518221</v>
      </c>
      <c r="AV49" s="100">
        <v>16.267867093391967</v>
      </c>
      <c r="AW49" s="100">
        <v>16027.102660409764</v>
      </c>
      <c r="AX49" s="100">
        <v>17.714048332693537</v>
      </c>
      <c r="AY49" s="100">
        <v>17451.88041736967</v>
      </c>
      <c r="AZ49" s="100">
        <v>20.343487168282081</v>
      </c>
      <c r="BA49" s="100">
        <v>20042.403558191505</v>
      </c>
      <c r="BB49" s="100">
        <v>16.627932164591297</v>
      </c>
      <c r="BC49" s="100">
        <v>16381.838768555344</v>
      </c>
      <c r="BD49" s="100">
        <v>18.711928844543284</v>
      </c>
      <c r="BE49" s="100">
        <v>18434.992297644043</v>
      </c>
      <c r="BF49" s="100">
        <v>9.4308687335740196</v>
      </c>
      <c r="BG49" s="100">
        <v>9291.2918763171238</v>
      </c>
      <c r="BH49" s="100">
        <v>11.545050594577608</v>
      </c>
      <c r="BI49" s="100">
        <v>11374.183845777859</v>
      </c>
      <c r="BJ49" s="100">
        <v>14.598814631824395</v>
      </c>
      <c r="BK49" s="100">
        <v>14382.752175273392</v>
      </c>
      <c r="BL49" s="100">
        <v>10.419101218767512</v>
      </c>
      <c r="BM49" s="100">
        <v>10264.898520729752</v>
      </c>
      <c r="BN49" s="100">
        <v>19.964163515071743</v>
      </c>
      <c r="BO49" s="100">
        <v>19668.69389504868</v>
      </c>
      <c r="BP49" s="100">
        <v>18.225515978107588</v>
      </c>
      <c r="BQ49" s="100">
        <v>17955.778341631594</v>
      </c>
      <c r="BR49" s="100">
        <v>14.78096586411441</v>
      </c>
      <c r="BS49" s="100">
        <v>14562.207569325516</v>
      </c>
      <c r="BT49" s="100">
        <v>15.548213544211983</v>
      </c>
      <c r="BU49" s="100">
        <v>15318.099983757644</v>
      </c>
      <c r="BV49" s="100">
        <v>17.197812199610439</v>
      </c>
      <c r="BW49" s="100">
        <v>16943.284579056202</v>
      </c>
      <c r="BX49" s="100">
        <v>17.644050501492885</v>
      </c>
      <c r="BY49" s="100">
        <v>17382.918554070788</v>
      </c>
      <c r="BZ49" s="100">
        <v>15.892803241544909</v>
      </c>
      <c r="CA49" s="100">
        <v>15657.589753570044</v>
      </c>
      <c r="CB49" s="100">
        <v>17.517549035596211</v>
      </c>
      <c r="CC49" s="100">
        <v>17258.289309869386</v>
      </c>
      <c r="CD49" s="100">
        <v>15.826921680845569</v>
      </c>
      <c r="CE49" s="100">
        <v>15592.683239969054</v>
      </c>
      <c r="CF49" s="100">
        <v>13.820889228558002</v>
      </c>
      <c r="CG49" s="100">
        <v>13616.340067975343</v>
      </c>
      <c r="CH49" s="100">
        <v>10.148945036211295</v>
      </c>
      <c r="CI49" s="100">
        <v>9998.7406496753665</v>
      </c>
      <c r="CJ49" s="100">
        <v>12.800218932043425</v>
      </c>
      <c r="CK49" s="100">
        <v>12610.775691849181</v>
      </c>
      <c r="CL49" s="100">
        <v>12</v>
      </c>
      <c r="CM49" s="100">
        <v>11822.4</v>
      </c>
      <c r="CN49" s="100">
        <v>16.617162549328093</v>
      </c>
      <c r="CO49" s="100">
        <v>16371.228543598036</v>
      </c>
      <c r="CP49" s="100">
        <v>12.792278530767458</v>
      </c>
      <c r="CQ49" s="100">
        <v>12602.952808512098</v>
      </c>
      <c r="CR49" s="100">
        <v>10.789419026688114</v>
      </c>
      <c r="CS49" s="100">
        <v>10629.735625093128</v>
      </c>
      <c r="CT49" s="100">
        <v>17.154790305099052</v>
      </c>
      <c r="CU49" s="100">
        <v>16900.899408583584</v>
      </c>
    </row>
    <row r="50" spans="2:99">
      <c r="C50" s="99" t="s">
        <v>216</v>
      </c>
      <c r="D50" s="100">
        <v>7.7659142012433175</v>
      </c>
      <c r="E50" s="100">
        <v>2189.9878047506154</v>
      </c>
      <c r="F50" s="100">
        <v>16.219535331734765</v>
      </c>
      <c r="G50" s="100">
        <v>4573.9089635492037</v>
      </c>
      <c r="H50" s="100">
        <v>19.438285749857002</v>
      </c>
      <c r="I50" s="100">
        <v>5481.5965814596748</v>
      </c>
      <c r="J50" s="100">
        <v>13</v>
      </c>
      <c r="K50" s="100">
        <v>3666</v>
      </c>
      <c r="L50" s="100">
        <v>20</v>
      </c>
      <c r="M50" s="100">
        <v>5640</v>
      </c>
      <c r="N50" s="100">
        <v>11</v>
      </c>
      <c r="O50" s="100">
        <v>3102</v>
      </c>
      <c r="P50" s="100">
        <v>12</v>
      </c>
      <c r="Q50" s="100">
        <v>3384</v>
      </c>
      <c r="R50" s="100">
        <v>12</v>
      </c>
      <c r="S50" s="100">
        <v>3384</v>
      </c>
      <c r="T50" s="100">
        <v>17.884327049593264</v>
      </c>
      <c r="U50" s="100">
        <v>5043.3802279853007</v>
      </c>
      <c r="V50" s="100">
        <v>11</v>
      </c>
      <c r="W50" s="100">
        <v>3102</v>
      </c>
      <c r="X50" s="100">
        <v>17</v>
      </c>
      <c r="Y50" s="100">
        <v>4794</v>
      </c>
      <c r="Z50" s="100">
        <v>14</v>
      </c>
      <c r="AA50" s="100">
        <v>3948</v>
      </c>
      <c r="AB50" s="100">
        <v>17</v>
      </c>
      <c r="AC50" s="100">
        <v>4794</v>
      </c>
      <c r="AD50" s="100">
        <v>21</v>
      </c>
      <c r="AE50" s="100">
        <v>5922</v>
      </c>
      <c r="AF50" s="100">
        <v>18</v>
      </c>
      <c r="AG50" s="100">
        <v>5076</v>
      </c>
      <c r="AH50" s="100">
        <v>20</v>
      </c>
      <c r="AI50" s="100">
        <v>5640</v>
      </c>
      <c r="AJ50" s="100">
        <v>16</v>
      </c>
      <c r="AK50" s="100">
        <v>4512</v>
      </c>
      <c r="AL50" s="100">
        <v>14</v>
      </c>
      <c r="AM50" s="100">
        <v>3948</v>
      </c>
      <c r="AN50" s="100">
        <v>14</v>
      </c>
      <c r="AO50" s="100">
        <v>3948</v>
      </c>
      <c r="AP50" s="100">
        <v>10</v>
      </c>
      <c r="AQ50" s="100">
        <v>2820</v>
      </c>
      <c r="AR50" s="100">
        <v>12</v>
      </c>
      <c r="AS50" s="100">
        <v>3384</v>
      </c>
      <c r="AT50" s="100">
        <v>14</v>
      </c>
      <c r="AU50" s="100">
        <v>3948</v>
      </c>
      <c r="AV50" s="100">
        <v>17</v>
      </c>
      <c r="AW50" s="100">
        <v>4794</v>
      </c>
      <c r="AX50" s="100">
        <v>20</v>
      </c>
      <c r="AY50" s="100">
        <v>5640</v>
      </c>
      <c r="AZ50" s="100">
        <v>20</v>
      </c>
      <c r="BA50" s="100">
        <v>5640</v>
      </c>
      <c r="BB50" s="100">
        <v>16</v>
      </c>
      <c r="BC50" s="100">
        <v>4512</v>
      </c>
      <c r="BD50" s="100">
        <v>18</v>
      </c>
      <c r="BE50" s="100">
        <v>5076</v>
      </c>
      <c r="BF50" s="100">
        <v>11</v>
      </c>
      <c r="BG50" s="100">
        <v>3102</v>
      </c>
      <c r="BH50" s="100">
        <v>11</v>
      </c>
      <c r="BI50" s="100">
        <v>3102</v>
      </c>
      <c r="BJ50" s="100">
        <v>16</v>
      </c>
      <c r="BK50" s="100">
        <v>4512</v>
      </c>
      <c r="BL50" s="100">
        <v>10</v>
      </c>
      <c r="BM50" s="100">
        <v>2820</v>
      </c>
      <c r="BN50" s="100">
        <v>18</v>
      </c>
      <c r="BO50" s="100">
        <v>5076</v>
      </c>
      <c r="BP50" s="100">
        <v>18</v>
      </c>
      <c r="BQ50" s="100">
        <v>5076</v>
      </c>
      <c r="BR50" s="100">
        <v>17</v>
      </c>
      <c r="BS50" s="100">
        <v>4794</v>
      </c>
      <c r="BT50" s="100">
        <v>17</v>
      </c>
      <c r="BU50" s="100">
        <v>4794</v>
      </c>
      <c r="BV50" s="100">
        <v>17</v>
      </c>
      <c r="BW50" s="100">
        <v>4794</v>
      </c>
      <c r="BX50" s="100">
        <v>20</v>
      </c>
      <c r="BY50" s="100">
        <v>5640</v>
      </c>
      <c r="BZ50" s="100">
        <v>17</v>
      </c>
      <c r="CA50" s="100">
        <v>4794</v>
      </c>
      <c r="CB50" s="100">
        <v>19</v>
      </c>
      <c r="CC50" s="100">
        <v>5358</v>
      </c>
      <c r="CD50" s="100">
        <v>15</v>
      </c>
      <c r="CE50" s="100">
        <v>4230</v>
      </c>
      <c r="CF50" s="100">
        <v>11</v>
      </c>
      <c r="CG50" s="100">
        <v>3102</v>
      </c>
      <c r="CH50" s="100">
        <v>12</v>
      </c>
      <c r="CI50" s="100">
        <v>3384</v>
      </c>
      <c r="CJ50" s="100">
        <v>13</v>
      </c>
      <c r="CK50" s="100">
        <v>3666</v>
      </c>
      <c r="CL50" s="100">
        <v>14</v>
      </c>
      <c r="CM50" s="100">
        <v>3948</v>
      </c>
      <c r="CN50" s="100">
        <v>16</v>
      </c>
      <c r="CO50" s="100">
        <v>4512</v>
      </c>
      <c r="CP50" s="100">
        <v>13</v>
      </c>
      <c r="CQ50" s="100">
        <v>3666</v>
      </c>
      <c r="CR50" s="100">
        <v>12</v>
      </c>
      <c r="CS50" s="100">
        <v>3384</v>
      </c>
      <c r="CT50" s="100">
        <v>20</v>
      </c>
      <c r="CU50" s="100">
        <v>5640</v>
      </c>
    </row>
    <row r="51" spans="2:99">
      <c r="C51" s="99" t="s">
        <v>217</v>
      </c>
      <c r="D51" s="100">
        <v>6.9484495484808635</v>
      </c>
      <c r="E51" s="100">
        <v>5936.75529422205</v>
      </c>
      <c r="F51" s="100">
        <v>13.185232936151207</v>
      </c>
      <c r="G51" s="100">
        <v>11265.46302064759</v>
      </c>
      <c r="H51" s="100">
        <v>18.42075431986272</v>
      </c>
      <c r="I51" s="100">
        <v>15738.692490890708</v>
      </c>
      <c r="J51" s="100">
        <v>13</v>
      </c>
      <c r="K51" s="100">
        <v>11107.199999999999</v>
      </c>
      <c r="L51" s="100">
        <v>17</v>
      </c>
      <c r="M51" s="100">
        <v>14524.8</v>
      </c>
      <c r="N51" s="100">
        <v>10</v>
      </c>
      <c r="O51" s="100">
        <v>8544</v>
      </c>
      <c r="P51" s="100">
        <v>12</v>
      </c>
      <c r="Q51" s="100">
        <v>10252.799999999999</v>
      </c>
      <c r="R51" s="100">
        <v>12</v>
      </c>
      <c r="S51" s="100">
        <v>10252.799999999999</v>
      </c>
      <c r="T51" s="100">
        <v>17.791239991741342</v>
      </c>
      <c r="U51" s="100">
        <v>15200.835448943802</v>
      </c>
      <c r="V51" s="100">
        <v>11</v>
      </c>
      <c r="W51" s="100">
        <v>9398.4</v>
      </c>
      <c r="X51" s="100">
        <v>17</v>
      </c>
      <c r="Y51" s="100">
        <v>14524.8</v>
      </c>
      <c r="Z51" s="100">
        <v>15</v>
      </c>
      <c r="AA51" s="100">
        <v>12816</v>
      </c>
      <c r="AB51" s="100">
        <v>16</v>
      </c>
      <c r="AC51" s="100">
        <v>13670.4</v>
      </c>
      <c r="AD51" s="100">
        <v>19</v>
      </c>
      <c r="AE51" s="100">
        <v>16233.6</v>
      </c>
      <c r="AF51" s="100">
        <v>16</v>
      </c>
      <c r="AG51" s="100">
        <v>13670.4</v>
      </c>
      <c r="AH51" s="100">
        <v>18</v>
      </c>
      <c r="AI51" s="100">
        <v>15379.199999999999</v>
      </c>
      <c r="AJ51" s="100">
        <v>15</v>
      </c>
      <c r="AK51" s="100">
        <v>12816</v>
      </c>
      <c r="AL51" s="100">
        <v>13</v>
      </c>
      <c r="AM51" s="100">
        <v>11107.199999999999</v>
      </c>
      <c r="AN51" s="100">
        <v>13</v>
      </c>
      <c r="AO51" s="100">
        <v>11107.199999999999</v>
      </c>
      <c r="AP51" s="100">
        <v>10</v>
      </c>
      <c r="AQ51" s="100">
        <v>8544</v>
      </c>
      <c r="AR51" s="100">
        <v>11</v>
      </c>
      <c r="AS51" s="100">
        <v>9398.4</v>
      </c>
      <c r="AT51" s="100">
        <v>12</v>
      </c>
      <c r="AU51" s="100">
        <v>10252.799999999999</v>
      </c>
      <c r="AV51" s="100">
        <v>17</v>
      </c>
      <c r="AW51" s="100">
        <v>14524.8</v>
      </c>
      <c r="AX51" s="100">
        <v>17</v>
      </c>
      <c r="AY51" s="100">
        <v>14524.8</v>
      </c>
      <c r="AZ51" s="100">
        <v>16</v>
      </c>
      <c r="BA51" s="100">
        <v>13670.4</v>
      </c>
      <c r="BB51" s="100">
        <v>16</v>
      </c>
      <c r="BC51" s="100">
        <v>13670.4</v>
      </c>
      <c r="BD51" s="100">
        <v>18</v>
      </c>
      <c r="BE51" s="100">
        <v>15379.199999999999</v>
      </c>
      <c r="BF51" s="100">
        <v>11</v>
      </c>
      <c r="BG51" s="100">
        <v>9398.4</v>
      </c>
      <c r="BH51" s="100">
        <v>10</v>
      </c>
      <c r="BI51" s="100">
        <v>8544</v>
      </c>
      <c r="BJ51" s="100">
        <v>15</v>
      </c>
      <c r="BK51" s="100">
        <v>12816</v>
      </c>
      <c r="BL51" s="100">
        <v>11</v>
      </c>
      <c r="BM51" s="100">
        <v>9398.4</v>
      </c>
      <c r="BN51" s="100">
        <v>20</v>
      </c>
      <c r="BO51" s="100">
        <v>17088</v>
      </c>
      <c r="BP51" s="100">
        <v>16</v>
      </c>
      <c r="BQ51" s="100">
        <v>13670.4</v>
      </c>
      <c r="BR51" s="100">
        <v>15</v>
      </c>
      <c r="BS51" s="100">
        <v>12816</v>
      </c>
      <c r="BT51" s="100">
        <v>15</v>
      </c>
      <c r="BU51" s="100">
        <v>12816</v>
      </c>
      <c r="BV51" s="100">
        <v>17</v>
      </c>
      <c r="BW51" s="100">
        <v>14524.8</v>
      </c>
      <c r="BX51" s="100">
        <v>18</v>
      </c>
      <c r="BY51" s="100">
        <v>15379.199999999999</v>
      </c>
      <c r="BZ51" s="100">
        <v>14</v>
      </c>
      <c r="CA51" s="100">
        <v>11961.6</v>
      </c>
      <c r="CB51" s="100">
        <v>19</v>
      </c>
      <c r="CC51" s="100">
        <v>16233.6</v>
      </c>
      <c r="CD51" s="100">
        <v>15</v>
      </c>
      <c r="CE51" s="100">
        <v>12816</v>
      </c>
      <c r="CF51" s="100">
        <v>12</v>
      </c>
      <c r="CG51" s="100">
        <v>10252.799999999999</v>
      </c>
      <c r="CH51" s="100">
        <v>11</v>
      </c>
      <c r="CI51" s="100">
        <v>9398.4</v>
      </c>
      <c r="CJ51" s="100">
        <v>11</v>
      </c>
      <c r="CK51" s="100">
        <v>9398.4</v>
      </c>
      <c r="CL51" s="100">
        <v>13</v>
      </c>
      <c r="CM51" s="100">
        <v>11107.199999999999</v>
      </c>
      <c r="CN51" s="100">
        <v>18</v>
      </c>
      <c r="CO51" s="100">
        <v>15379.199999999999</v>
      </c>
      <c r="CP51" s="100">
        <v>13</v>
      </c>
      <c r="CQ51" s="100">
        <v>11107.199999999999</v>
      </c>
      <c r="CR51" s="100">
        <v>11</v>
      </c>
      <c r="CS51" s="100">
        <v>9398.4</v>
      </c>
      <c r="CT51" s="100">
        <v>17</v>
      </c>
      <c r="CU51" s="100">
        <v>14524.8</v>
      </c>
    </row>
    <row r="52" spans="2:99">
      <c r="C52" s="99" t="s">
        <v>218</v>
      </c>
      <c r="D52" s="100">
        <v>7.7659142012433175</v>
      </c>
      <c r="E52" s="100">
        <v>4193.5936686713912</v>
      </c>
      <c r="F52" s="100">
        <v>13.192093415267919</v>
      </c>
      <c r="G52" s="100">
        <v>7123.7304442446766</v>
      </c>
      <c r="H52" s="100">
        <v>19.438285749857002</v>
      </c>
      <c r="I52" s="100">
        <v>10496.674304922781</v>
      </c>
      <c r="J52" s="100">
        <v>12</v>
      </c>
      <c r="K52" s="100">
        <v>6480</v>
      </c>
      <c r="L52" s="100">
        <v>20</v>
      </c>
      <c r="M52" s="100">
        <v>10800</v>
      </c>
      <c r="N52" s="100">
        <v>11</v>
      </c>
      <c r="O52" s="100">
        <v>5940</v>
      </c>
      <c r="P52" s="100">
        <v>12</v>
      </c>
      <c r="Q52" s="100">
        <v>6480</v>
      </c>
      <c r="R52" s="100">
        <v>12</v>
      </c>
      <c r="S52" s="100">
        <v>6480</v>
      </c>
      <c r="T52" s="100">
        <v>16.74469646281538</v>
      </c>
      <c r="U52" s="100">
        <v>9042.1360899203046</v>
      </c>
      <c r="V52" s="100">
        <v>11</v>
      </c>
      <c r="W52" s="100">
        <v>5940</v>
      </c>
      <c r="X52" s="100">
        <v>15</v>
      </c>
      <c r="Y52" s="100">
        <v>8100</v>
      </c>
      <c r="Z52" s="100">
        <v>15</v>
      </c>
      <c r="AA52" s="100">
        <v>8100</v>
      </c>
      <c r="AB52" s="100">
        <v>16</v>
      </c>
      <c r="AC52" s="100">
        <v>8640</v>
      </c>
      <c r="AD52" s="100">
        <v>19</v>
      </c>
      <c r="AE52" s="100">
        <v>10260</v>
      </c>
      <c r="AF52" s="100">
        <v>18</v>
      </c>
      <c r="AG52" s="100">
        <v>9720</v>
      </c>
      <c r="AH52" s="100">
        <v>18</v>
      </c>
      <c r="AI52" s="100">
        <v>9720</v>
      </c>
      <c r="AJ52" s="100">
        <v>14</v>
      </c>
      <c r="AK52" s="100">
        <v>7560</v>
      </c>
      <c r="AL52" s="100">
        <v>15</v>
      </c>
      <c r="AM52" s="100">
        <v>8100</v>
      </c>
      <c r="AN52" s="100">
        <v>14</v>
      </c>
      <c r="AO52" s="100">
        <v>7560</v>
      </c>
      <c r="AP52" s="100">
        <v>10</v>
      </c>
      <c r="AQ52" s="100">
        <v>5400</v>
      </c>
      <c r="AR52" s="100">
        <v>11</v>
      </c>
      <c r="AS52" s="100">
        <v>5940</v>
      </c>
      <c r="AT52" s="100">
        <v>14</v>
      </c>
      <c r="AU52" s="100">
        <v>7560</v>
      </c>
      <c r="AV52" s="100">
        <v>15</v>
      </c>
      <c r="AW52" s="100">
        <v>8100</v>
      </c>
      <c r="AX52" s="100">
        <v>17</v>
      </c>
      <c r="AY52" s="100">
        <v>9180</v>
      </c>
      <c r="AZ52" s="100">
        <v>18</v>
      </c>
      <c r="BA52" s="100">
        <v>9720</v>
      </c>
      <c r="BB52" s="100">
        <v>16</v>
      </c>
      <c r="BC52" s="100">
        <v>8640</v>
      </c>
      <c r="BD52" s="100">
        <v>17</v>
      </c>
      <c r="BE52" s="100">
        <v>9180</v>
      </c>
      <c r="BF52" s="100">
        <v>10</v>
      </c>
      <c r="BG52" s="100">
        <v>5400</v>
      </c>
      <c r="BH52" s="100">
        <v>10</v>
      </c>
      <c r="BI52" s="100">
        <v>5400</v>
      </c>
      <c r="BJ52" s="100">
        <v>15</v>
      </c>
      <c r="BK52" s="100">
        <v>8100</v>
      </c>
      <c r="BL52" s="100">
        <v>9</v>
      </c>
      <c r="BM52" s="100">
        <v>4860</v>
      </c>
      <c r="BN52" s="100">
        <v>19</v>
      </c>
      <c r="BO52" s="100">
        <v>10260</v>
      </c>
      <c r="BP52" s="100">
        <v>18</v>
      </c>
      <c r="BQ52" s="100">
        <v>9720</v>
      </c>
      <c r="BR52" s="100">
        <v>15</v>
      </c>
      <c r="BS52" s="100">
        <v>8100</v>
      </c>
      <c r="BT52" s="100">
        <v>16</v>
      </c>
      <c r="BU52" s="100">
        <v>8640</v>
      </c>
      <c r="BV52" s="100">
        <v>16</v>
      </c>
      <c r="BW52" s="100">
        <v>8640</v>
      </c>
      <c r="BX52" s="100">
        <v>18</v>
      </c>
      <c r="BY52" s="100">
        <v>9720</v>
      </c>
      <c r="BZ52" s="100">
        <v>17</v>
      </c>
      <c r="CA52" s="100">
        <v>9180</v>
      </c>
      <c r="CB52" s="100">
        <v>18</v>
      </c>
      <c r="CC52" s="100">
        <v>9720</v>
      </c>
      <c r="CD52" s="100">
        <v>15</v>
      </c>
      <c r="CE52" s="100">
        <v>8100</v>
      </c>
      <c r="CF52" s="100">
        <v>13</v>
      </c>
      <c r="CG52" s="100">
        <v>7020</v>
      </c>
      <c r="CH52" s="100">
        <v>12</v>
      </c>
      <c r="CI52" s="100">
        <v>6480</v>
      </c>
      <c r="CJ52" s="100">
        <v>11</v>
      </c>
      <c r="CK52" s="100">
        <v>5940</v>
      </c>
      <c r="CL52" s="100">
        <v>14</v>
      </c>
      <c r="CM52" s="100">
        <v>7560</v>
      </c>
      <c r="CN52" s="100">
        <v>17</v>
      </c>
      <c r="CO52" s="100">
        <v>9180</v>
      </c>
      <c r="CP52" s="100">
        <v>14</v>
      </c>
      <c r="CQ52" s="100">
        <v>7560</v>
      </c>
      <c r="CR52" s="100">
        <v>10</v>
      </c>
      <c r="CS52" s="100">
        <v>5400</v>
      </c>
      <c r="CT52" s="100">
        <v>21</v>
      </c>
      <c r="CU52" s="100">
        <v>11340</v>
      </c>
    </row>
    <row r="53" spans="2:99">
      <c r="C53" s="99" t="s">
        <v>219</v>
      </c>
      <c r="D53" s="100">
        <v>7.7659142012433175</v>
      </c>
      <c r="E53" s="100">
        <v>3159.1738970657816</v>
      </c>
      <c r="F53" s="100">
        <v>15.185232936151207</v>
      </c>
      <c r="G53" s="100">
        <v>6177.3527584263111</v>
      </c>
      <c r="H53" s="100">
        <v>16.45581717985128</v>
      </c>
      <c r="I53" s="100">
        <v>6694.2264287635007</v>
      </c>
      <c r="J53" s="100">
        <v>14</v>
      </c>
      <c r="K53" s="100">
        <v>5695.2</v>
      </c>
      <c r="L53" s="100">
        <v>19</v>
      </c>
      <c r="M53" s="100">
        <v>7729.2</v>
      </c>
      <c r="N53" s="100">
        <v>10</v>
      </c>
      <c r="O53" s="100">
        <v>4068</v>
      </c>
      <c r="P53" s="100">
        <v>13</v>
      </c>
      <c r="Q53" s="100">
        <v>5288.4000000000005</v>
      </c>
      <c r="R53" s="100">
        <v>11</v>
      </c>
      <c r="S53" s="100">
        <v>4474.8</v>
      </c>
      <c r="T53" s="100">
        <v>17.884327049593264</v>
      </c>
      <c r="U53" s="100">
        <v>7275.3442437745398</v>
      </c>
      <c r="V53" s="100">
        <v>12</v>
      </c>
      <c r="W53" s="100">
        <v>4881.6000000000004</v>
      </c>
      <c r="X53" s="100">
        <v>16</v>
      </c>
      <c r="Y53" s="100">
        <v>6508.8</v>
      </c>
      <c r="Z53" s="100">
        <v>15</v>
      </c>
      <c r="AA53" s="100">
        <v>6102</v>
      </c>
      <c r="AB53" s="100">
        <v>17</v>
      </c>
      <c r="AC53" s="100">
        <v>6915.6</v>
      </c>
      <c r="AD53" s="100">
        <v>20</v>
      </c>
      <c r="AE53" s="100">
        <v>8136</v>
      </c>
      <c r="AF53" s="100">
        <v>16</v>
      </c>
      <c r="AG53" s="100">
        <v>6508.8</v>
      </c>
      <c r="AH53" s="100">
        <v>18</v>
      </c>
      <c r="AI53" s="100">
        <v>7322.4000000000005</v>
      </c>
      <c r="AJ53" s="100">
        <v>15</v>
      </c>
      <c r="AK53" s="100">
        <v>6102</v>
      </c>
      <c r="AL53" s="100">
        <v>15</v>
      </c>
      <c r="AM53" s="100">
        <v>6102</v>
      </c>
      <c r="AN53" s="100">
        <v>12</v>
      </c>
      <c r="AO53" s="100">
        <v>4881.6000000000004</v>
      </c>
      <c r="AP53" s="100">
        <v>10</v>
      </c>
      <c r="AQ53" s="100">
        <v>4068</v>
      </c>
      <c r="AR53" s="100">
        <v>11</v>
      </c>
      <c r="AS53" s="100">
        <v>4474.8</v>
      </c>
      <c r="AT53" s="100">
        <v>13</v>
      </c>
      <c r="AU53" s="100">
        <v>5288.4000000000005</v>
      </c>
      <c r="AV53" s="100">
        <v>18</v>
      </c>
      <c r="AW53" s="100">
        <v>7322.4000000000005</v>
      </c>
      <c r="AX53" s="100">
        <v>19</v>
      </c>
      <c r="AY53" s="100">
        <v>7729.2</v>
      </c>
      <c r="AZ53" s="100">
        <v>17</v>
      </c>
      <c r="BA53" s="100">
        <v>6915.6</v>
      </c>
      <c r="BB53" s="100">
        <v>15</v>
      </c>
      <c r="BC53" s="100">
        <v>6102</v>
      </c>
      <c r="BD53" s="100">
        <v>17</v>
      </c>
      <c r="BE53" s="100">
        <v>6915.6</v>
      </c>
      <c r="BF53" s="100">
        <v>10</v>
      </c>
      <c r="BG53" s="100">
        <v>4068</v>
      </c>
      <c r="BH53" s="100">
        <v>12</v>
      </c>
      <c r="BI53" s="100">
        <v>4881.6000000000004</v>
      </c>
      <c r="BJ53" s="100">
        <v>14</v>
      </c>
      <c r="BK53" s="100">
        <v>5695.2</v>
      </c>
      <c r="BL53" s="100">
        <v>10</v>
      </c>
      <c r="BM53" s="100">
        <v>4068</v>
      </c>
      <c r="BN53" s="100">
        <v>19</v>
      </c>
      <c r="BO53" s="100">
        <v>7729.2</v>
      </c>
      <c r="BP53" s="100">
        <v>17</v>
      </c>
      <c r="BQ53" s="100">
        <v>6915.6</v>
      </c>
      <c r="BR53" s="100">
        <v>16</v>
      </c>
      <c r="BS53" s="100">
        <v>6508.8</v>
      </c>
      <c r="BT53" s="100">
        <v>17</v>
      </c>
      <c r="BU53" s="100">
        <v>6915.6</v>
      </c>
      <c r="BV53" s="100">
        <v>18</v>
      </c>
      <c r="BW53" s="100">
        <v>7322.4000000000005</v>
      </c>
      <c r="BX53" s="100">
        <v>18</v>
      </c>
      <c r="BY53" s="100">
        <v>7322.4000000000005</v>
      </c>
      <c r="BZ53" s="100">
        <v>16</v>
      </c>
      <c r="CA53" s="100">
        <v>6508.8</v>
      </c>
      <c r="CB53" s="100">
        <v>20</v>
      </c>
      <c r="CC53" s="100">
        <v>8136</v>
      </c>
      <c r="CD53" s="100">
        <v>15</v>
      </c>
      <c r="CE53" s="100">
        <v>6102</v>
      </c>
      <c r="CF53" s="100">
        <v>12</v>
      </c>
      <c r="CG53" s="100">
        <v>4881.6000000000004</v>
      </c>
      <c r="CH53" s="100">
        <v>11</v>
      </c>
      <c r="CI53" s="100">
        <v>4474.8</v>
      </c>
      <c r="CJ53" s="100">
        <v>11</v>
      </c>
      <c r="CK53" s="100">
        <v>4474.8</v>
      </c>
      <c r="CL53" s="100">
        <v>14</v>
      </c>
      <c r="CM53" s="100">
        <v>5695.2</v>
      </c>
      <c r="CN53" s="100">
        <v>18</v>
      </c>
      <c r="CO53" s="100">
        <v>7322.4000000000005</v>
      </c>
      <c r="CP53" s="100">
        <v>13</v>
      </c>
      <c r="CQ53" s="100">
        <v>5288.4000000000005</v>
      </c>
      <c r="CR53" s="100">
        <v>12</v>
      </c>
      <c r="CS53" s="100">
        <v>4881.6000000000004</v>
      </c>
      <c r="CT53" s="100">
        <v>18</v>
      </c>
      <c r="CU53" s="100">
        <v>7322.4000000000005</v>
      </c>
    </row>
    <row r="54" spans="2:99">
      <c r="C54" s="99" t="s">
        <v>220</v>
      </c>
      <c r="D54" s="100">
        <v>6.9484495484808635</v>
      </c>
      <c r="E54" s="100">
        <v>2326.3409088313933</v>
      </c>
      <c r="F54" s="100">
        <v>14.185232936151207</v>
      </c>
      <c r="G54" s="100">
        <v>4749.2159870234245</v>
      </c>
      <c r="H54" s="100">
        <v>18.438285749857002</v>
      </c>
      <c r="I54" s="100">
        <v>6173.1380690521246</v>
      </c>
      <c r="J54" s="100">
        <v>12</v>
      </c>
      <c r="K54" s="100">
        <v>4017.6000000000004</v>
      </c>
      <c r="L54" s="100">
        <v>17</v>
      </c>
      <c r="M54" s="100">
        <v>5691.6</v>
      </c>
      <c r="N54" s="100">
        <v>12</v>
      </c>
      <c r="O54" s="100">
        <v>4017.6000000000004</v>
      </c>
      <c r="P54" s="100">
        <v>13</v>
      </c>
      <c r="Q54" s="100">
        <v>4352.4000000000005</v>
      </c>
      <c r="R54" s="100">
        <v>13</v>
      </c>
      <c r="S54" s="100">
        <v>4352.4000000000005</v>
      </c>
      <c r="T54" s="100">
        <v>16.837783520667305</v>
      </c>
      <c r="U54" s="100">
        <v>5637.2899227194139</v>
      </c>
      <c r="V54" s="100">
        <v>11</v>
      </c>
      <c r="W54" s="100">
        <v>3682.8</v>
      </c>
      <c r="X54" s="100">
        <v>19</v>
      </c>
      <c r="Y54" s="100">
        <v>6361.2</v>
      </c>
      <c r="Z54" s="100">
        <v>16</v>
      </c>
      <c r="AA54" s="100">
        <v>5356.8</v>
      </c>
      <c r="AB54" s="100">
        <v>17</v>
      </c>
      <c r="AC54" s="100">
        <v>5691.6</v>
      </c>
      <c r="AD54" s="100">
        <v>18</v>
      </c>
      <c r="AE54" s="100">
        <v>6026.4000000000005</v>
      </c>
      <c r="AF54" s="100">
        <v>18</v>
      </c>
      <c r="AG54" s="100">
        <v>6026.4000000000005</v>
      </c>
      <c r="AH54" s="100">
        <v>19</v>
      </c>
      <c r="AI54" s="100">
        <v>6361.2</v>
      </c>
      <c r="AJ54" s="100">
        <v>15</v>
      </c>
      <c r="AK54" s="100">
        <v>5022</v>
      </c>
      <c r="AL54" s="100">
        <v>15</v>
      </c>
      <c r="AM54" s="100">
        <v>5022</v>
      </c>
      <c r="AN54" s="100">
        <v>12</v>
      </c>
      <c r="AO54" s="100">
        <v>4017.6000000000004</v>
      </c>
      <c r="AP54" s="100">
        <v>10</v>
      </c>
      <c r="AQ54" s="100">
        <v>3348</v>
      </c>
      <c r="AR54" s="100">
        <v>11</v>
      </c>
      <c r="AS54" s="100">
        <v>3682.8</v>
      </c>
      <c r="AT54" s="100">
        <v>12</v>
      </c>
      <c r="AU54" s="100">
        <v>4017.6000000000004</v>
      </c>
      <c r="AV54" s="100">
        <v>17</v>
      </c>
      <c r="AW54" s="100">
        <v>5691.6</v>
      </c>
      <c r="AX54" s="100">
        <v>18</v>
      </c>
      <c r="AY54" s="100">
        <v>6026.4000000000005</v>
      </c>
      <c r="AZ54" s="100">
        <v>20</v>
      </c>
      <c r="BA54" s="100">
        <v>6696</v>
      </c>
      <c r="BB54" s="100">
        <v>17</v>
      </c>
      <c r="BC54" s="100">
        <v>5691.6</v>
      </c>
      <c r="BD54" s="100">
        <v>16</v>
      </c>
      <c r="BE54" s="100">
        <v>5356.8</v>
      </c>
      <c r="BF54" s="100">
        <v>10</v>
      </c>
      <c r="BG54" s="100">
        <v>3348</v>
      </c>
      <c r="BH54" s="100">
        <v>12</v>
      </c>
      <c r="BI54" s="100">
        <v>4017.6000000000004</v>
      </c>
      <c r="BJ54" s="100">
        <v>14</v>
      </c>
      <c r="BK54" s="100">
        <v>4687.2</v>
      </c>
      <c r="BL54" s="100">
        <v>10</v>
      </c>
      <c r="BM54" s="100">
        <v>3348</v>
      </c>
      <c r="BN54" s="100">
        <v>20</v>
      </c>
      <c r="BO54" s="100">
        <v>6696</v>
      </c>
      <c r="BP54" s="100">
        <v>18</v>
      </c>
      <c r="BQ54" s="100">
        <v>6026.4000000000005</v>
      </c>
      <c r="BR54" s="100">
        <v>15</v>
      </c>
      <c r="BS54" s="100">
        <v>5022</v>
      </c>
      <c r="BT54" s="100">
        <v>16</v>
      </c>
      <c r="BU54" s="100">
        <v>5356.8</v>
      </c>
      <c r="BV54" s="100">
        <v>17</v>
      </c>
      <c r="BW54" s="100">
        <v>5691.6</v>
      </c>
      <c r="BX54" s="100">
        <v>17</v>
      </c>
      <c r="BY54" s="100">
        <v>5691.6</v>
      </c>
      <c r="BZ54" s="100">
        <v>16</v>
      </c>
      <c r="CA54" s="100">
        <v>5356.8</v>
      </c>
      <c r="CB54" s="100">
        <v>21</v>
      </c>
      <c r="CC54" s="100">
        <v>7030.8</v>
      </c>
      <c r="CD54" s="100">
        <v>16</v>
      </c>
      <c r="CE54" s="100">
        <v>5356.8</v>
      </c>
      <c r="CF54" s="100">
        <v>13</v>
      </c>
      <c r="CG54" s="100">
        <v>4352.4000000000005</v>
      </c>
      <c r="CH54" s="100">
        <v>12</v>
      </c>
      <c r="CI54" s="100">
        <v>4017.6000000000004</v>
      </c>
      <c r="CJ54" s="100">
        <v>11</v>
      </c>
      <c r="CK54" s="100">
        <v>3682.8</v>
      </c>
      <c r="CL54" s="100">
        <v>14</v>
      </c>
      <c r="CM54" s="100">
        <v>4687.2</v>
      </c>
      <c r="CN54" s="100">
        <v>19</v>
      </c>
      <c r="CO54" s="100">
        <v>6361.2</v>
      </c>
      <c r="CP54" s="100">
        <v>14</v>
      </c>
      <c r="CQ54" s="100">
        <v>4687.2</v>
      </c>
      <c r="CR54" s="100">
        <v>12</v>
      </c>
      <c r="CS54" s="100">
        <v>4017.6000000000004</v>
      </c>
      <c r="CT54" s="100">
        <v>21</v>
      </c>
      <c r="CU54" s="100">
        <v>7030.8</v>
      </c>
    </row>
    <row r="55" spans="2:99">
      <c r="C55" s="99" t="s">
        <v>221</v>
      </c>
      <c r="D55" s="100">
        <v>7.357181874862091</v>
      </c>
      <c r="E55" s="100">
        <v>4882.2258921584835</v>
      </c>
      <c r="F55" s="100">
        <v>13.19895389438463</v>
      </c>
      <c r="G55" s="100">
        <v>8758.8258043136411</v>
      </c>
      <c r="H55" s="100">
        <v>17.438285749857002</v>
      </c>
      <c r="I55" s="100">
        <v>11572.046423605107</v>
      </c>
      <c r="J55" s="100">
        <v>12</v>
      </c>
      <c r="K55" s="100">
        <v>7963.2000000000007</v>
      </c>
      <c r="L55" s="100">
        <v>16</v>
      </c>
      <c r="M55" s="100">
        <v>10617.6</v>
      </c>
      <c r="N55" s="100">
        <v>10</v>
      </c>
      <c r="O55" s="100">
        <v>6636</v>
      </c>
      <c r="P55" s="100">
        <v>13</v>
      </c>
      <c r="Q55" s="100">
        <v>8626.8000000000011</v>
      </c>
      <c r="R55" s="100">
        <v>12</v>
      </c>
      <c r="S55" s="100">
        <v>7963.2000000000007</v>
      </c>
      <c r="T55" s="100">
        <v>17.74469646281538</v>
      </c>
      <c r="U55" s="100">
        <v>11775.380572724287</v>
      </c>
      <c r="V55" s="100">
        <v>11</v>
      </c>
      <c r="W55" s="100">
        <v>7299.6</v>
      </c>
      <c r="X55" s="100">
        <v>16</v>
      </c>
      <c r="Y55" s="100">
        <v>10617.6</v>
      </c>
      <c r="Z55" s="100">
        <v>15</v>
      </c>
      <c r="AA55" s="100">
        <v>9954</v>
      </c>
      <c r="AB55" s="100">
        <v>18</v>
      </c>
      <c r="AC55" s="100">
        <v>11944.800000000001</v>
      </c>
      <c r="AD55" s="100">
        <v>20</v>
      </c>
      <c r="AE55" s="100">
        <v>13272</v>
      </c>
      <c r="AF55" s="100">
        <v>16</v>
      </c>
      <c r="AG55" s="100">
        <v>10617.6</v>
      </c>
      <c r="AH55" s="100">
        <v>18</v>
      </c>
      <c r="AI55" s="100">
        <v>11944.800000000001</v>
      </c>
      <c r="AJ55" s="100">
        <v>14</v>
      </c>
      <c r="AK55" s="100">
        <v>9290.4</v>
      </c>
      <c r="AL55" s="100">
        <v>15</v>
      </c>
      <c r="AM55" s="100">
        <v>9954</v>
      </c>
      <c r="AN55" s="100">
        <v>13</v>
      </c>
      <c r="AO55" s="100">
        <v>8626.8000000000011</v>
      </c>
      <c r="AP55" s="100">
        <v>11</v>
      </c>
      <c r="AQ55" s="100">
        <v>7299.6</v>
      </c>
      <c r="AR55" s="100">
        <v>11</v>
      </c>
      <c r="AS55" s="100">
        <v>7299.6</v>
      </c>
      <c r="AT55" s="100">
        <v>13</v>
      </c>
      <c r="AU55" s="100">
        <v>8626.8000000000011</v>
      </c>
      <c r="AV55" s="100">
        <v>17</v>
      </c>
      <c r="AW55" s="100">
        <v>11281.2</v>
      </c>
      <c r="AX55" s="100">
        <v>17</v>
      </c>
      <c r="AY55" s="100">
        <v>11281.2</v>
      </c>
      <c r="AZ55" s="100">
        <v>17</v>
      </c>
      <c r="BA55" s="100">
        <v>11281.2</v>
      </c>
      <c r="BB55" s="100">
        <v>16</v>
      </c>
      <c r="BC55" s="100">
        <v>10617.6</v>
      </c>
      <c r="BD55" s="100">
        <v>16</v>
      </c>
      <c r="BE55" s="100">
        <v>10617.6</v>
      </c>
      <c r="BF55" s="100">
        <v>10</v>
      </c>
      <c r="BG55" s="100">
        <v>6636</v>
      </c>
      <c r="BH55" s="100">
        <v>11</v>
      </c>
      <c r="BI55" s="100">
        <v>7299.6</v>
      </c>
      <c r="BJ55" s="100">
        <v>13</v>
      </c>
      <c r="BK55" s="100">
        <v>8626.8000000000011</v>
      </c>
      <c r="BL55" s="100">
        <v>11</v>
      </c>
      <c r="BM55" s="100">
        <v>7299.6</v>
      </c>
      <c r="BN55" s="100">
        <v>18</v>
      </c>
      <c r="BO55" s="100">
        <v>11944.800000000001</v>
      </c>
      <c r="BP55" s="100">
        <v>19</v>
      </c>
      <c r="BQ55" s="100">
        <v>12608.4</v>
      </c>
      <c r="BR55" s="100">
        <v>15</v>
      </c>
      <c r="BS55" s="100">
        <v>9954</v>
      </c>
      <c r="BT55" s="100">
        <v>14</v>
      </c>
      <c r="BU55" s="100">
        <v>9290.4</v>
      </c>
      <c r="BV55" s="100">
        <v>17</v>
      </c>
      <c r="BW55" s="100">
        <v>11281.2</v>
      </c>
      <c r="BX55" s="100">
        <v>17</v>
      </c>
      <c r="BY55" s="100">
        <v>11281.2</v>
      </c>
      <c r="BZ55" s="100">
        <v>15</v>
      </c>
      <c r="CA55" s="100">
        <v>9954</v>
      </c>
      <c r="CB55" s="100">
        <v>18</v>
      </c>
      <c r="CC55" s="100">
        <v>11944.800000000001</v>
      </c>
      <c r="CD55" s="100">
        <v>15</v>
      </c>
      <c r="CE55" s="100">
        <v>9954</v>
      </c>
      <c r="CF55" s="100">
        <v>11</v>
      </c>
      <c r="CG55" s="100">
        <v>7299.6</v>
      </c>
      <c r="CH55" s="100">
        <v>12</v>
      </c>
      <c r="CI55" s="100">
        <v>7963.2000000000007</v>
      </c>
      <c r="CJ55" s="100">
        <v>12</v>
      </c>
      <c r="CK55" s="100">
        <v>7963.2000000000007</v>
      </c>
      <c r="CL55" s="100">
        <v>15</v>
      </c>
      <c r="CM55" s="100">
        <v>9954</v>
      </c>
      <c r="CN55" s="100">
        <v>18</v>
      </c>
      <c r="CO55" s="100">
        <v>11944.800000000001</v>
      </c>
      <c r="CP55" s="100">
        <v>14</v>
      </c>
      <c r="CQ55" s="100">
        <v>9290.4</v>
      </c>
      <c r="CR55" s="100">
        <v>10</v>
      </c>
      <c r="CS55" s="100">
        <v>6636</v>
      </c>
      <c r="CT55" s="100">
        <v>20</v>
      </c>
      <c r="CU55" s="100">
        <v>13272</v>
      </c>
    </row>
    <row r="56" spans="2:99">
      <c r="C56" s="99" t="s">
        <v>222</v>
      </c>
      <c r="D56" s="100">
        <v>17</v>
      </c>
      <c r="E56" s="100">
        <v>19563.599999999999</v>
      </c>
      <c r="F56" s="100">
        <v>13</v>
      </c>
      <c r="G56" s="100">
        <v>14960.4</v>
      </c>
      <c r="H56" s="100">
        <v>15</v>
      </c>
      <c r="I56" s="100">
        <v>17262</v>
      </c>
      <c r="J56" s="100">
        <v>12</v>
      </c>
      <c r="K56" s="100">
        <v>13809.599999999999</v>
      </c>
      <c r="L56" s="100">
        <v>19.590243691806496</v>
      </c>
      <c r="M56" s="100">
        <v>22544.452440530913</v>
      </c>
      <c r="N56" s="100">
        <v>11</v>
      </c>
      <c r="O56" s="100">
        <v>12658.8</v>
      </c>
      <c r="P56" s="100">
        <v>12.573800702932248</v>
      </c>
      <c r="Q56" s="100">
        <v>14469.929848934431</v>
      </c>
      <c r="R56" s="100">
        <v>12.707291744271643</v>
      </c>
      <c r="S56" s="100">
        <v>14623.551339307805</v>
      </c>
      <c r="T56" s="100">
        <v>14.439019702282852</v>
      </c>
      <c r="U56" s="100">
        <v>16616.423873387106</v>
      </c>
      <c r="V56" s="100">
        <v>11.022183816947535</v>
      </c>
      <c r="W56" s="100">
        <v>12684.329136543223</v>
      </c>
      <c r="X56" s="100">
        <v>16.282351441385828</v>
      </c>
      <c r="Y56" s="100">
        <v>18737.730038746809</v>
      </c>
      <c r="Z56" s="100">
        <v>13</v>
      </c>
      <c r="AA56" s="100">
        <v>14960.4</v>
      </c>
      <c r="AB56" s="100">
        <v>17.301828353866643</v>
      </c>
      <c r="AC56" s="100">
        <v>19910.944069629732</v>
      </c>
      <c r="AD56" s="100">
        <v>19.200668980165521</v>
      </c>
      <c r="AE56" s="100">
        <v>22096.129862374481</v>
      </c>
      <c r="AF56" s="100">
        <v>17.555421390538484</v>
      </c>
      <c r="AG56" s="100">
        <v>20202.778936231687</v>
      </c>
      <c r="AH56" s="100">
        <v>18.90030482557238</v>
      </c>
      <c r="AI56" s="100">
        <v>21750.470793268694</v>
      </c>
      <c r="AJ56" s="100">
        <v>15.576717568562231</v>
      </c>
      <c r="AK56" s="100">
        <v>17925.686577901415</v>
      </c>
      <c r="AL56" s="100">
        <v>14.681616122839388</v>
      </c>
      <c r="AM56" s="100">
        <v>16895.603834163569</v>
      </c>
      <c r="AN56" s="100">
        <v>13.200128825973374</v>
      </c>
      <c r="AO56" s="100">
        <v>15190.708252930159</v>
      </c>
      <c r="AP56" s="100">
        <v>9.3972963988919673</v>
      </c>
      <c r="AQ56" s="100">
        <v>10814.408695844875</v>
      </c>
      <c r="AR56" s="100">
        <v>10.281352113249611</v>
      </c>
      <c r="AS56" s="100">
        <v>11831.780011927651</v>
      </c>
      <c r="AT56" s="100">
        <v>14.20480665314615</v>
      </c>
      <c r="AU56" s="100">
        <v>16346.891496440589</v>
      </c>
      <c r="AV56" s="100">
        <v>15.267867093391967</v>
      </c>
      <c r="AW56" s="100">
        <v>17570.261451075476</v>
      </c>
      <c r="AX56" s="100">
        <v>18.678345916058859</v>
      </c>
      <c r="AY56" s="100">
        <v>21495.040480200536</v>
      </c>
      <c r="AZ56" s="100">
        <v>17.209138451453875</v>
      </c>
      <c r="BA56" s="100">
        <v>19804.276529933119</v>
      </c>
      <c r="BB56" s="100">
        <v>14.747538291180115</v>
      </c>
      <c r="BC56" s="100">
        <v>16971.467065490076</v>
      </c>
      <c r="BD56" s="100">
        <v>16.711928844543284</v>
      </c>
      <c r="BE56" s="100">
        <v>19232.087714300411</v>
      </c>
      <c r="BF56" s="100">
        <v>9.4595933158122882</v>
      </c>
      <c r="BG56" s="100">
        <v>10886.09998783678</v>
      </c>
      <c r="BH56" s="100">
        <v>10.613181918899809</v>
      </c>
      <c r="BI56" s="100">
        <v>12213.649752269899</v>
      </c>
      <c r="BJ56" s="100">
        <v>14.529720635844658</v>
      </c>
      <c r="BK56" s="100">
        <v>16720.802507730034</v>
      </c>
      <c r="BL56" s="100">
        <v>9.403578951405752</v>
      </c>
      <c r="BM56" s="100">
        <v>10821.638657277739</v>
      </c>
      <c r="BN56" s="100">
        <v>20.010076063408491</v>
      </c>
      <c r="BO56" s="100">
        <v>23027.595533770491</v>
      </c>
      <c r="BP56" s="100">
        <v>18.07696858682182</v>
      </c>
      <c r="BQ56" s="100">
        <v>20802.975449714551</v>
      </c>
      <c r="BR56" s="100">
        <v>16.874681767808141</v>
      </c>
      <c r="BS56" s="100">
        <v>19419.383778393607</v>
      </c>
      <c r="BT56" s="100">
        <v>16.461653510915355</v>
      </c>
      <c r="BU56" s="100">
        <v>18944.070860361389</v>
      </c>
      <c r="BV56" s="100">
        <v>17.197812199610439</v>
      </c>
      <c r="BW56" s="100">
        <v>19791.242279311693</v>
      </c>
      <c r="BX56" s="100">
        <v>18.6679042237704</v>
      </c>
      <c r="BY56" s="100">
        <v>21483.024180714976</v>
      </c>
      <c r="BZ56" s="100">
        <v>14.892803241544909</v>
      </c>
      <c r="CA56" s="100">
        <v>17138.63797036988</v>
      </c>
      <c r="CB56" s="100">
        <v>20.517549035596211</v>
      </c>
      <c r="CC56" s="100">
        <v>23611.595430164118</v>
      </c>
      <c r="CD56" s="100">
        <v>17.882049792901942</v>
      </c>
      <c r="CE56" s="100">
        <v>20578.662901671552</v>
      </c>
      <c r="CF56" s="100">
        <v>11.886560366842643</v>
      </c>
      <c r="CG56" s="100">
        <v>13679.053670162513</v>
      </c>
      <c r="CH56" s="100">
        <v>11.141105823779121</v>
      </c>
      <c r="CI56" s="100">
        <v>12821.184582005011</v>
      </c>
      <c r="CJ56" s="100">
        <v>11.889132146714918</v>
      </c>
      <c r="CK56" s="100">
        <v>13682.013274439527</v>
      </c>
      <c r="CL56" s="100">
        <v>14</v>
      </c>
      <c r="CM56" s="100">
        <v>16111.199999999999</v>
      </c>
      <c r="CN56" s="100">
        <v>17.617162549328093</v>
      </c>
      <c r="CO56" s="100">
        <v>20273.830661766769</v>
      </c>
      <c r="CP56" s="100">
        <v>13.764958581430649</v>
      </c>
      <c r="CQ56" s="100">
        <v>15840.714335510391</v>
      </c>
      <c r="CR56" s="100">
        <v>11.710477124019302</v>
      </c>
      <c r="CS56" s="100">
        <v>13476.417074321413</v>
      </c>
      <c r="CT56" s="100">
        <v>18.16031853028116</v>
      </c>
      <c r="CU56" s="100">
        <v>20898.894564647559</v>
      </c>
    </row>
    <row r="57" spans="2:99">
      <c r="C57" s="99" t="s">
        <v>223</v>
      </c>
      <c r="D57" s="100">
        <v>6.9484495484808635</v>
      </c>
      <c r="E57" s="100">
        <v>9805.652002816194</v>
      </c>
      <c r="F57" s="100">
        <v>12.164651498801073</v>
      </c>
      <c r="G57" s="100">
        <v>17166.756195108075</v>
      </c>
      <c r="H57" s="100">
        <v>15.40322288986844</v>
      </c>
      <c r="I57" s="100">
        <v>21737.028142182342</v>
      </c>
      <c r="J57" s="100">
        <v>11</v>
      </c>
      <c r="K57" s="100">
        <v>15523.2</v>
      </c>
      <c r="L57" s="100">
        <v>17</v>
      </c>
      <c r="M57" s="100">
        <v>23990.400000000001</v>
      </c>
      <c r="N57" s="100">
        <v>10</v>
      </c>
      <c r="O57" s="100">
        <v>14112</v>
      </c>
      <c r="P57" s="100">
        <v>13</v>
      </c>
      <c r="Q57" s="100">
        <v>18345.600000000002</v>
      </c>
      <c r="R57" s="100">
        <v>12</v>
      </c>
      <c r="S57" s="100">
        <v>16934.400000000001</v>
      </c>
      <c r="T57" s="100">
        <v>16.791239991741342</v>
      </c>
      <c r="U57" s="100">
        <v>23695.797876345383</v>
      </c>
      <c r="V57" s="100">
        <v>9</v>
      </c>
      <c r="W57" s="100">
        <v>12700.800000000001</v>
      </c>
      <c r="X57" s="100">
        <v>15</v>
      </c>
      <c r="Y57" s="100">
        <v>21168</v>
      </c>
      <c r="Z57" s="100">
        <v>14</v>
      </c>
      <c r="AA57" s="100">
        <v>19756.8</v>
      </c>
      <c r="AB57" s="100">
        <v>16</v>
      </c>
      <c r="AC57" s="100">
        <v>22579.200000000001</v>
      </c>
      <c r="AD57" s="100">
        <v>20</v>
      </c>
      <c r="AE57" s="100">
        <v>28224</v>
      </c>
      <c r="AF57" s="100">
        <v>16</v>
      </c>
      <c r="AG57" s="100">
        <v>22579.200000000001</v>
      </c>
      <c r="AH57" s="100">
        <v>18</v>
      </c>
      <c r="AI57" s="100">
        <v>25401.600000000002</v>
      </c>
      <c r="AJ57" s="100">
        <v>15</v>
      </c>
      <c r="AK57" s="100">
        <v>21168</v>
      </c>
      <c r="AL57" s="100">
        <v>13</v>
      </c>
      <c r="AM57" s="100">
        <v>18345.600000000002</v>
      </c>
      <c r="AN57" s="100">
        <v>12</v>
      </c>
      <c r="AO57" s="100">
        <v>16934.400000000001</v>
      </c>
      <c r="AP57" s="100">
        <v>9</v>
      </c>
      <c r="AQ57" s="100">
        <v>12700.800000000001</v>
      </c>
      <c r="AR57" s="100">
        <v>9</v>
      </c>
      <c r="AS57" s="100">
        <v>12700.800000000001</v>
      </c>
      <c r="AT57" s="100">
        <v>12</v>
      </c>
      <c r="AU57" s="100">
        <v>16934.400000000001</v>
      </c>
      <c r="AV57" s="100">
        <v>14</v>
      </c>
      <c r="AW57" s="100">
        <v>19756.8</v>
      </c>
      <c r="AX57" s="100">
        <v>16</v>
      </c>
      <c r="AY57" s="100">
        <v>22579.200000000001</v>
      </c>
      <c r="AZ57" s="100">
        <v>16</v>
      </c>
      <c r="BA57" s="100">
        <v>22579.200000000001</v>
      </c>
      <c r="BB57" s="100">
        <v>13</v>
      </c>
      <c r="BC57" s="100">
        <v>18345.600000000002</v>
      </c>
      <c r="BD57" s="100">
        <v>17</v>
      </c>
      <c r="BE57" s="100">
        <v>23990.400000000001</v>
      </c>
      <c r="BF57" s="100">
        <v>10</v>
      </c>
      <c r="BG57" s="100">
        <v>14112</v>
      </c>
      <c r="BH57" s="100">
        <v>10</v>
      </c>
      <c r="BI57" s="100">
        <v>14112</v>
      </c>
      <c r="BJ57" s="100">
        <v>13</v>
      </c>
      <c r="BK57" s="100">
        <v>18345.600000000002</v>
      </c>
      <c r="BL57" s="100">
        <v>10</v>
      </c>
      <c r="BM57" s="100">
        <v>14112</v>
      </c>
      <c r="BN57" s="100">
        <v>18</v>
      </c>
      <c r="BO57" s="100">
        <v>25401.600000000002</v>
      </c>
      <c r="BP57" s="100">
        <v>16</v>
      </c>
      <c r="BQ57" s="100">
        <v>22579.200000000001</v>
      </c>
      <c r="BR57" s="100">
        <v>16</v>
      </c>
      <c r="BS57" s="100">
        <v>22579.200000000001</v>
      </c>
      <c r="BT57" s="100">
        <v>14</v>
      </c>
      <c r="BU57" s="100">
        <v>19756.8</v>
      </c>
      <c r="BV57" s="100">
        <v>16</v>
      </c>
      <c r="BW57" s="100">
        <v>22579.200000000001</v>
      </c>
      <c r="BX57" s="100">
        <v>17</v>
      </c>
      <c r="BY57" s="100">
        <v>23990.400000000001</v>
      </c>
      <c r="BZ57" s="100">
        <v>16</v>
      </c>
      <c r="CA57" s="100">
        <v>22579.200000000001</v>
      </c>
      <c r="CB57" s="100">
        <v>18</v>
      </c>
      <c r="CC57" s="100">
        <v>25401.600000000002</v>
      </c>
      <c r="CD57" s="100">
        <v>14</v>
      </c>
      <c r="CE57" s="100">
        <v>19756.8</v>
      </c>
      <c r="CF57" s="100">
        <v>12</v>
      </c>
      <c r="CG57" s="100">
        <v>16934.400000000001</v>
      </c>
      <c r="CH57" s="100">
        <v>10</v>
      </c>
      <c r="CI57" s="100">
        <v>14112</v>
      </c>
      <c r="CJ57" s="100">
        <v>10</v>
      </c>
      <c r="CK57" s="100">
        <v>14112</v>
      </c>
      <c r="CL57" s="100">
        <v>12</v>
      </c>
      <c r="CM57" s="100">
        <v>16934.400000000001</v>
      </c>
      <c r="CN57" s="100">
        <v>17</v>
      </c>
      <c r="CO57" s="100">
        <v>23990.400000000001</v>
      </c>
      <c r="CP57" s="100">
        <v>11</v>
      </c>
      <c r="CQ57" s="100">
        <v>15523.2</v>
      </c>
      <c r="CR57" s="100">
        <v>9</v>
      </c>
      <c r="CS57" s="100">
        <v>12700.800000000001</v>
      </c>
      <c r="CT57" s="100">
        <v>19</v>
      </c>
      <c r="CU57" s="100">
        <v>26812.799999999999</v>
      </c>
    </row>
    <row r="58" spans="2:99">
      <c r="C58" s="99" t="s">
        <v>224</v>
      </c>
      <c r="D58" s="100">
        <v>17</v>
      </c>
      <c r="E58" s="100">
        <v>20012.400000000001</v>
      </c>
      <c r="F58" s="100">
        <v>13</v>
      </c>
      <c r="G58" s="100">
        <v>15303.6</v>
      </c>
      <c r="H58" s="100">
        <v>16</v>
      </c>
      <c r="I58" s="100">
        <v>18835.2</v>
      </c>
      <c r="J58" s="100">
        <v>12</v>
      </c>
      <c r="K58" s="100">
        <v>14126.400000000001</v>
      </c>
      <c r="L58" s="100">
        <v>16.653484087357192</v>
      </c>
      <c r="M58" s="100">
        <v>19604.481467636888</v>
      </c>
      <c r="N58" s="100">
        <v>11</v>
      </c>
      <c r="O58" s="100">
        <v>12949.2</v>
      </c>
      <c r="P58" s="100">
        <v>12.631180773225474</v>
      </c>
      <c r="Q58" s="100">
        <v>14869.426006241029</v>
      </c>
      <c r="R58" s="100">
        <v>11.707291744271643</v>
      </c>
      <c r="S58" s="100">
        <v>13781.82384135658</v>
      </c>
      <c r="T58" s="100">
        <v>16.439019702282852</v>
      </c>
      <c r="U58" s="100">
        <v>19352.013993527373</v>
      </c>
      <c r="V58" s="100">
        <v>11.092679252599089</v>
      </c>
      <c r="W58" s="100">
        <v>13058.302016159647</v>
      </c>
      <c r="X58" s="100">
        <v>16.268233869316536</v>
      </c>
      <c r="Y58" s="100">
        <v>19150.964910959425</v>
      </c>
      <c r="Z58" s="100">
        <v>13</v>
      </c>
      <c r="AA58" s="100">
        <v>15303.6</v>
      </c>
      <c r="AB58" s="100">
        <v>16.273082796355535</v>
      </c>
      <c r="AC58" s="100">
        <v>19156.673067869735</v>
      </c>
      <c r="AD58" s="100">
        <v>20.111730537190297</v>
      </c>
      <c r="AE58" s="100">
        <v>23675.52918838042</v>
      </c>
      <c r="AF58" s="100">
        <v>16.517116467053071</v>
      </c>
      <c r="AG58" s="100">
        <v>19443.949505014876</v>
      </c>
      <c r="AH58" s="100">
        <v>18.838214837601871</v>
      </c>
      <c r="AI58" s="100">
        <v>22176.346506824924</v>
      </c>
      <c r="AJ58" s="100">
        <v>14.516010456081995</v>
      </c>
      <c r="AK58" s="100">
        <v>17088.247508899723</v>
      </c>
      <c r="AL58" s="100">
        <v>14.656371081252745</v>
      </c>
      <c r="AM58" s="100">
        <v>17253.480036850731</v>
      </c>
      <c r="AN58" s="100">
        <v>14.282896331212918</v>
      </c>
      <c r="AO58" s="100">
        <v>16813.825561103848</v>
      </c>
      <c r="AP58" s="100">
        <v>9.4855844875346254</v>
      </c>
      <c r="AQ58" s="100">
        <v>11166.430058725762</v>
      </c>
      <c r="AR58" s="100">
        <v>9.2813521132496106</v>
      </c>
      <c r="AS58" s="100">
        <v>10926.007707717443</v>
      </c>
      <c r="AT58" s="100">
        <v>14.16326159614111</v>
      </c>
      <c r="AU58" s="100">
        <v>16672.991550977316</v>
      </c>
      <c r="AV58" s="100">
        <v>16.267867093391967</v>
      </c>
      <c r="AW58" s="100">
        <v>19150.533142341024</v>
      </c>
      <c r="AX58" s="100">
        <v>18.714048332693537</v>
      </c>
      <c r="AY58" s="100">
        <v>22030.177697246832</v>
      </c>
      <c r="AZ58" s="100">
        <v>19.253921357063277</v>
      </c>
      <c r="BA58" s="100">
        <v>22665.716221534891</v>
      </c>
      <c r="BB58" s="100">
        <v>16.687735227885707</v>
      </c>
      <c r="BC58" s="100">
        <v>19644.801910267055</v>
      </c>
      <c r="BD58" s="100">
        <v>16.657165087270723</v>
      </c>
      <c r="BE58" s="100">
        <v>19608.814740735095</v>
      </c>
      <c r="BF58" s="100">
        <v>9.4595933158122882</v>
      </c>
      <c r="BG58" s="100">
        <v>11135.833251374226</v>
      </c>
      <c r="BH58" s="100">
        <v>10.613181918899809</v>
      </c>
      <c r="BI58" s="100">
        <v>12493.837754928854</v>
      </c>
      <c r="BJ58" s="100">
        <v>13.529720635844658</v>
      </c>
      <c r="BK58" s="100">
        <v>15927.187132516332</v>
      </c>
      <c r="BL58" s="100">
        <v>10.45014575349103</v>
      </c>
      <c r="BM58" s="100">
        <v>12301.911581009641</v>
      </c>
      <c r="BN58" s="100">
        <v>17.055988611745242</v>
      </c>
      <c r="BO58" s="100">
        <v>20078.309793746499</v>
      </c>
      <c r="BP58" s="100">
        <v>17.151242282464704</v>
      </c>
      <c r="BQ58" s="100">
        <v>20190.442414917452</v>
      </c>
      <c r="BR58" s="100">
        <v>14.843443133243564</v>
      </c>
      <c r="BS58" s="100">
        <v>17473.701256454326</v>
      </c>
      <c r="BT58" s="100">
        <v>14.490506855347563</v>
      </c>
      <c r="BU58" s="100">
        <v>17058.224670115153</v>
      </c>
      <c r="BV58" s="100">
        <v>17.197812199610439</v>
      </c>
      <c r="BW58" s="100">
        <v>20245.26452138141</v>
      </c>
      <c r="BX58" s="100">
        <v>17.644050501492885</v>
      </c>
      <c r="BY58" s="100">
        <v>20770.576250357426</v>
      </c>
      <c r="BZ58" s="100">
        <v>14.852221276020142</v>
      </c>
      <c r="CA58" s="100">
        <v>17484.03488613091</v>
      </c>
      <c r="CB58" s="100">
        <v>20.546301759795998</v>
      </c>
      <c r="CC58" s="100">
        <v>24187.106431631852</v>
      </c>
      <c r="CD58" s="100">
        <v>15.744229512761013</v>
      </c>
      <c r="CE58" s="100">
        <v>18534.106982422265</v>
      </c>
      <c r="CF58" s="100">
        <v>11.886560366842643</v>
      </c>
      <c r="CG58" s="100">
        <v>13992.858863847159</v>
      </c>
      <c r="CH58" s="100">
        <v>10.148945036211295</v>
      </c>
      <c r="CI58" s="100">
        <v>11947.338096627936</v>
      </c>
      <c r="CJ58" s="100">
        <v>11.800218932043425</v>
      </c>
      <c r="CK58" s="100">
        <v>13891.21772680152</v>
      </c>
      <c r="CL58" s="100">
        <v>14</v>
      </c>
      <c r="CM58" s="100">
        <v>16480.8</v>
      </c>
      <c r="CN58" s="100">
        <v>17.651449357624095</v>
      </c>
      <c r="CO58" s="100">
        <v>20779.286183795084</v>
      </c>
      <c r="CP58" s="100">
        <v>12.682998733420224</v>
      </c>
      <c r="CQ58" s="100">
        <v>14930.426108982288</v>
      </c>
      <c r="CR58" s="100">
        <v>10.710477124019302</v>
      </c>
      <c r="CS58" s="100">
        <v>12608.373670395524</v>
      </c>
      <c r="CT58" s="100">
        <v>19.171374980645378</v>
      </c>
      <c r="CU58" s="100">
        <v>22568.542627215742</v>
      </c>
    </row>
    <row r="59" spans="2:99">
      <c r="C59" s="99" t="s">
        <v>225</v>
      </c>
      <c r="D59" s="100">
        <v>8.1746465276245441</v>
      </c>
      <c r="E59" s="100">
        <v>2481.8226857868112</v>
      </c>
      <c r="F59" s="100">
        <v>16.20581437350134</v>
      </c>
      <c r="G59" s="100">
        <v>4920.0852437950061</v>
      </c>
      <c r="H59" s="100">
        <v>19.508411469834122</v>
      </c>
      <c r="I59" s="100">
        <v>5922.7537222416386</v>
      </c>
      <c r="J59" s="100">
        <v>14</v>
      </c>
      <c r="K59" s="100">
        <v>4250.3999999999996</v>
      </c>
      <c r="L59" s="100">
        <v>17</v>
      </c>
      <c r="M59" s="100">
        <v>5161.2</v>
      </c>
      <c r="N59" s="100">
        <v>11</v>
      </c>
      <c r="O59" s="100">
        <v>3339.5999999999995</v>
      </c>
      <c r="P59" s="100">
        <v>13</v>
      </c>
      <c r="Q59" s="100">
        <v>3946.7999999999997</v>
      </c>
      <c r="R59" s="100">
        <v>12</v>
      </c>
      <c r="S59" s="100">
        <v>3643.2</v>
      </c>
      <c r="T59" s="100">
        <v>17.791239991741342</v>
      </c>
      <c r="U59" s="100">
        <v>5401.4204614926712</v>
      </c>
      <c r="V59" s="100">
        <v>10</v>
      </c>
      <c r="W59" s="100">
        <v>3035.9999999999995</v>
      </c>
      <c r="X59" s="100">
        <v>17</v>
      </c>
      <c r="Y59" s="100">
        <v>5161.2</v>
      </c>
      <c r="Z59" s="100">
        <v>13</v>
      </c>
      <c r="AA59" s="100">
        <v>3946.7999999999997</v>
      </c>
      <c r="AB59" s="100">
        <v>16</v>
      </c>
      <c r="AC59" s="100">
        <v>4857.5999999999995</v>
      </c>
      <c r="AD59" s="100">
        <v>20</v>
      </c>
      <c r="AE59" s="100">
        <v>6071.9999999999991</v>
      </c>
      <c r="AF59" s="100">
        <v>17</v>
      </c>
      <c r="AG59" s="100">
        <v>5161.2</v>
      </c>
      <c r="AH59" s="100">
        <v>21</v>
      </c>
      <c r="AI59" s="100">
        <v>6375.5999999999995</v>
      </c>
      <c r="AJ59" s="100">
        <v>15</v>
      </c>
      <c r="AK59" s="100">
        <v>4553.9999999999991</v>
      </c>
      <c r="AL59" s="100">
        <v>15</v>
      </c>
      <c r="AM59" s="100">
        <v>4553.9999999999991</v>
      </c>
      <c r="AN59" s="100">
        <v>14</v>
      </c>
      <c r="AO59" s="100">
        <v>4250.3999999999996</v>
      </c>
      <c r="AP59" s="100">
        <v>10</v>
      </c>
      <c r="AQ59" s="100">
        <v>3035.9999999999995</v>
      </c>
      <c r="AR59" s="100">
        <v>10</v>
      </c>
      <c r="AS59" s="100">
        <v>3035.9999999999995</v>
      </c>
      <c r="AT59" s="100">
        <v>14</v>
      </c>
      <c r="AU59" s="100">
        <v>4250.3999999999996</v>
      </c>
      <c r="AV59" s="100">
        <v>17</v>
      </c>
      <c r="AW59" s="100">
        <v>5161.2</v>
      </c>
      <c r="AX59" s="100">
        <v>18</v>
      </c>
      <c r="AY59" s="100">
        <v>5464.7999999999993</v>
      </c>
      <c r="AZ59" s="100">
        <v>18</v>
      </c>
      <c r="BA59" s="100">
        <v>5464.7999999999993</v>
      </c>
      <c r="BB59" s="100">
        <v>16</v>
      </c>
      <c r="BC59" s="100">
        <v>4857.5999999999995</v>
      </c>
      <c r="BD59" s="100">
        <v>17</v>
      </c>
      <c r="BE59" s="100">
        <v>5161.2</v>
      </c>
      <c r="BF59" s="100">
        <v>10</v>
      </c>
      <c r="BG59" s="100">
        <v>3035.9999999999995</v>
      </c>
      <c r="BH59" s="100">
        <v>11</v>
      </c>
      <c r="BI59" s="100">
        <v>3339.5999999999995</v>
      </c>
      <c r="BJ59" s="100">
        <v>13</v>
      </c>
      <c r="BK59" s="100">
        <v>3946.7999999999997</v>
      </c>
      <c r="BL59" s="100">
        <v>10</v>
      </c>
      <c r="BM59" s="100">
        <v>3035.9999999999995</v>
      </c>
      <c r="BN59" s="100">
        <v>21</v>
      </c>
      <c r="BO59" s="100">
        <v>6375.5999999999995</v>
      </c>
      <c r="BP59" s="100">
        <v>18</v>
      </c>
      <c r="BQ59" s="100">
        <v>5464.7999999999993</v>
      </c>
      <c r="BR59" s="100">
        <v>17</v>
      </c>
      <c r="BS59" s="100">
        <v>5161.2</v>
      </c>
      <c r="BT59" s="100">
        <v>15</v>
      </c>
      <c r="BU59" s="100">
        <v>4553.9999999999991</v>
      </c>
      <c r="BV59" s="100">
        <v>18</v>
      </c>
      <c r="BW59" s="100">
        <v>5464.7999999999993</v>
      </c>
      <c r="BX59" s="100">
        <v>17</v>
      </c>
      <c r="BY59" s="100">
        <v>5161.2</v>
      </c>
      <c r="BZ59" s="100">
        <v>17</v>
      </c>
      <c r="CA59" s="100">
        <v>5161.2</v>
      </c>
      <c r="CB59" s="100">
        <v>18</v>
      </c>
      <c r="CC59" s="100">
        <v>5464.7999999999993</v>
      </c>
      <c r="CD59" s="100">
        <v>17</v>
      </c>
      <c r="CE59" s="100">
        <v>5161.2</v>
      </c>
      <c r="CF59" s="100">
        <v>11</v>
      </c>
      <c r="CG59" s="100">
        <v>3339.5999999999995</v>
      </c>
      <c r="CH59" s="100">
        <v>11</v>
      </c>
      <c r="CI59" s="100">
        <v>3339.5999999999995</v>
      </c>
      <c r="CJ59" s="100">
        <v>12</v>
      </c>
      <c r="CK59" s="100">
        <v>3643.2</v>
      </c>
      <c r="CL59" s="100">
        <v>15</v>
      </c>
      <c r="CM59" s="100">
        <v>4553.9999999999991</v>
      </c>
      <c r="CN59" s="100">
        <v>19</v>
      </c>
      <c r="CO59" s="100">
        <v>5768.4</v>
      </c>
      <c r="CP59" s="100">
        <v>15</v>
      </c>
      <c r="CQ59" s="100">
        <v>4553.9999999999991</v>
      </c>
      <c r="CR59" s="100">
        <v>10</v>
      </c>
      <c r="CS59" s="100">
        <v>3035.9999999999995</v>
      </c>
      <c r="CT59" s="100">
        <v>19</v>
      </c>
      <c r="CU59" s="100">
        <v>5768.4</v>
      </c>
    </row>
    <row r="60" spans="2:99">
      <c r="C60" s="99" t="s">
        <v>226</v>
      </c>
      <c r="D60" s="100">
        <v>7.7659142012433175</v>
      </c>
      <c r="E60" s="100">
        <v>5060.2696935301456</v>
      </c>
      <c r="F60" s="100">
        <v>15.205814373501342</v>
      </c>
      <c r="G60" s="100">
        <v>9908.1086457734746</v>
      </c>
      <c r="H60" s="100">
        <v>17.438285749857002</v>
      </c>
      <c r="I60" s="100">
        <v>11362.786994606822</v>
      </c>
      <c r="J60" s="100">
        <v>13</v>
      </c>
      <c r="K60" s="100">
        <v>8470.8000000000011</v>
      </c>
      <c r="L60" s="100">
        <v>19</v>
      </c>
      <c r="M60" s="100">
        <v>12380.4</v>
      </c>
      <c r="N60" s="100">
        <v>11</v>
      </c>
      <c r="O60" s="100">
        <v>7167.6</v>
      </c>
      <c r="P60" s="100">
        <v>14</v>
      </c>
      <c r="Q60" s="100">
        <v>9122.4</v>
      </c>
      <c r="R60" s="100">
        <v>11</v>
      </c>
      <c r="S60" s="100">
        <v>7167.6</v>
      </c>
      <c r="T60" s="100">
        <v>16.884327049593264</v>
      </c>
      <c r="U60" s="100">
        <v>11001.827505514972</v>
      </c>
      <c r="V60" s="100">
        <v>10</v>
      </c>
      <c r="W60" s="100">
        <v>6516</v>
      </c>
      <c r="X60" s="100">
        <v>15</v>
      </c>
      <c r="Y60" s="100">
        <v>9774</v>
      </c>
      <c r="Z60" s="100">
        <v>14</v>
      </c>
      <c r="AA60" s="100">
        <v>9122.4</v>
      </c>
      <c r="AB60" s="100">
        <v>18</v>
      </c>
      <c r="AC60" s="100">
        <v>11728.800000000001</v>
      </c>
      <c r="AD60" s="100">
        <v>18</v>
      </c>
      <c r="AE60" s="100">
        <v>11728.800000000001</v>
      </c>
      <c r="AF60" s="100">
        <v>18</v>
      </c>
      <c r="AG60" s="100">
        <v>11728.800000000001</v>
      </c>
      <c r="AH60" s="100">
        <v>18</v>
      </c>
      <c r="AI60" s="100">
        <v>11728.800000000001</v>
      </c>
      <c r="AJ60" s="100">
        <v>15</v>
      </c>
      <c r="AK60" s="100">
        <v>9774</v>
      </c>
      <c r="AL60" s="100">
        <v>13</v>
      </c>
      <c r="AM60" s="100">
        <v>8470.8000000000011</v>
      </c>
      <c r="AN60" s="100">
        <v>13</v>
      </c>
      <c r="AO60" s="100">
        <v>8470.8000000000011</v>
      </c>
      <c r="AP60" s="100">
        <v>9</v>
      </c>
      <c r="AQ60" s="100">
        <v>5864.4000000000005</v>
      </c>
      <c r="AR60" s="100">
        <v>11</v>
      </c>
      <c r="AS60" s="100">
        <v>7167.6</v>
      </c>
      <c r="AT60" s="100">
        <v>12</v>
      </c>
      <c r="AU60" s="100">
        <v>7819.2000000000007</v>
      </c>
      <c r="AV60" s="100">
        <v>18</v>
      </c>
      <c r="AW60" s="100">
        <v>11728.800000000001</v>
      </c>
      <c r="AX60" s="100">
        <v>19</v>
      </c>
      <c r="AY60" s="100">
        <v>12380.4</v>
      </c>
      <c r="AZ60" s="100">
        <v>19</v>
      </c>
      <c r="BA60" s="100">
        <v>12380.4</v>
      </c>
      <c r="BB60" s="100">
        <v>17</v>
      </c>
      <c r="BC60" s="100">
        <v>11077.2</v>
      </c>
      <c r="BD60" s="100">
        <v>15</v>
      </c>
      <c r="BE60" s="100">
        <v>9774</v>
      </c>
      <c r="BF60" s="100">
        <v>11</v>
      </c>
      <c r="BG60" s="100">
        <v>7167.6</v>
      </c>
      <c r="BH60" s="100">
        <v>10</v>
      </c>
      <c r="BI60" s="100">
        <v>6516</v>
      </c>
      <c r="BJ60" s="100">
        <v>13</v>
      </c>
      <c r="BK60" s="100">
        <v>8470.8000000000011</v>
      </c>
      <c r="BL60" s="100">
        <v>10</v>
      </c>
      <c r="BM60" s="100">
        <v>6516</v>
      </c>
      <c r="BN60" s="100">
        <v>17</v>
      </c>
      <c r="BO60" s="100">
        <v>11077.2</v>
      </c>
      <c r="BP60" s="100">
        <v>18</v>
      </c>
      <c r="BQ60" s="100">
        <v>11728.800000000001</v>
      </c>
      <c r="BR60" s="100">
        <v>16</v>
      </c>
      <c r="BS60" s="100">
        <v>10425.6</v>
      </c>
      <c r="BT60" s="100">
        <v>15</v>
      </c>
      <c r="BU60" s="100">
        <v>9774</v>
      </c>
      <c r="BV60" s="100">
        <v>17</v>
      </c>
      <c r="BW60" s="100">
        <v>11077.2</v>
      </c>
      <c r="BX60" s="100">
        <v>19</v>
      </c>
      <c r="BY60" s="100">
        <v>12380.4</v>
      </c>
      <c r="BZ60" s="100">
        <v>17</v>
      </c>
      <c r="CA60" s="100">
        <v>11077.2</v>
      </c>
      <c r="CB60" s="100">
        <v>18</v>
      </c>
      <c r="CC60" s="100">
        <v>11728.800000000001</v>
      </c>
      <c r="CD60" s="100">
        <v>15</v>
      </c>
      <c r="CE60" s="100">
        <v>9774</v>
      </c>
      <c r="CF60" s="100">
        <v>13</v>
      </c>
      <c r="CG60" s="100">
        <v>8470.8000000000011</v>
      </c>
      <c r="CH60" s="100">
        <v>11</v>
      </c>
      <c r="CI60" s="100">
        <v>7167.6</v>
      </c>
      <c r="CJ60" s="100">
        <v>12</v>
      </c>
      <c r="CK60" s="100">
        <v>7819.2000000000007</v>
      </c>
      <c r="CL60" s="100">
        <v>13</v>
      </c>
      <c r="CM60" s="100">
        <v>8470.8000000000011</v>
      </c>
      <c r="CN60" s="100">
        <v>18</v>
      </c>
      <c r="CO60" s="100">
        <v>11728.800000000001</v>
      </c>
      <c r="CP60" s="100">
        <v>13</v>
      </c>
      <c r="CQ60" s="100">
        <v>8470.8000000000011</v>
      </c>
      <c r="CR60" s="100">
        <v>11</v>
      </c>
      <c r="CS60" s="100">
        <v>7167.6</v>
      </c>
      <c r="CT60" s="100">
        <v>17</v>
      </c>
      <c r="CU60" s="100">
        <v>11077.2</v>
      </c>
    </row>
    <row r="61" spans="2:99">
      <c r="C61" s="99" t="s">
        <v>227</v>
      </c>
      <c r="D61" s="100">
        <v>7.7659142012433175</v>
      </c>
      <c r="E61" s="100">
        <v>7390.0439539031404</v>
      </c>
      <c r="F61" s="100">
        <v>14.185232936151207</v>
      </c>
      <c r="G61" s="100">
        <v>13498.667662041487</v>
      </c>
      <c r="H61" s="100">
        <v>18.438285749857002</v>
      </c>
      <c r="I61" s="100">
        <v>17545.872719563922</v>
      </c>
      <c r="J61" s="100">
        <v>12</v>
      </c>
      <c r="K61" s="100">
        <v>11419.199999999999</v>
      </c>
      <c r="L61" s="100">
        <v>18</v>
      </c>
      <c r="M61" s="100">
        <v>17128.8</v>
      </c>
      <c r="N61" s="100">
        <v>10</v>
      </c>
      <c r="O61" s="100">
        <v>9516</v>
      </c>
      <c r="P61" s="100">
        <v>13</v>
      </c>
      <c r="Q61" s="100">
        <v>12370.8</v>
      </c>
      <c r="R61" s="100">
        <v>10</v>
      </c>
      <c r="S61" s="100">
        <v>9516</v>
      </c>
      <c r="T61" s="100">
        <v>15.837783520667305</v>
      </c>
      <c r="U61" s="100">
        <v>15071.234798267005</v>
      </c>
      <c r="V61" s="100">
        <v>11</v>
      </c>
      <c r="W61" s="100">
        <v>10467.599999999999</v>
      </c>
      <c r="X61" s="100">
        <v>15</v>
      </c>
      <c r="Y61" s="100">
        <v>14273.999999999998</v>
      </c>
      <c r="Z61" s="100">
        <v>14</v>
      </c>
      <c r="AA61" s="100">
        <v>13322.399999999998</v>
      </c>
      <c r="AB61" s="100">
        <v>18</v>
      </c>
      <c r="AC61" s="100">
        <v>17128.8</v>
      </c>
      <c r="AD61" s="100">
        <v>20</v>
      </c>
      <c r="AE61" s="100">
        <v>19032</v>
      </c>
      <c r="AF61" s="100">
        <v>16</v>
      </c>
      <c r="AG61" s="100">
        <v>15225.599999999999</v>
      </c>
      <c r="AH61" s="100">
        <v>17</v>
      </c>
      <c r="AI61" s="100">
        <v>16177.199999999999</v>
      </c>
      <c r="AJ61" s="100">
        <v>13</v>
      </c>
      <c r="AK61" s="100">
        <v>12370.8</v>
      </c>
      <c r="AL61" s="100">
        <v>13</v>
      </c>
      <c r="AM61" s="100">
        <v>12370.8</v>
      </c>
      <c r="AN61" s="100">
        <v>13</v>
      </c>
      <c r="AO61" s="100">
        <v>12370.8</v>
      </c>
      <c r="AP61" s="100">
        <v>10</v>
      </c>
      <c r="AQ61" s="100">
        <v>9516</v>
      </c>
      <c r="AR61" s="100">
        <v>11</v>
      </c>
      <c r="AS61" s="100">
        <v>10467.599999999999</v>
      </c>
      <c r="AT61" s="100">
        <v>12</v>
      </c>
      <c r="AU61" s="100">
        <v>11419.199999999999</v>
      </c>
      <c r="AV61" s="100">
        <v>16</v>
      </c>
      <c r="AW61" s="100">
        <v>15225.599999999999</v>
      </c>
      <c r="AX61" s="100">
        <v>19</v>
      </c>
      <c r="AY61" s="100">
        <v>18080.399999999998</v>
      </c>
      <c r="AZ61" s="100">
        <v>18</v>
      </c>
      <c r="BA61" s="100">
        <v>17128.8</v>
      </c>
      <c r="BB61" s="100">
        <v>15</v>
      </c>
      <c r="BC61" s="100">
        <v>14273.999999999998</v>
      </c>
      <c r="BD61" s="100">
        <v>17</v>
      </c>
      <c r="BE61" s="100">
        <v>16177.199999999999</v>
      </c>
      <c r="BF61" s="100">
        <v>11</v>
      </c>
      <c r="BG61" s="100">
        <v>10467.599999999999</v>
      </c>
      <c r="BH61" s="100">
        <v>10</v>
      </c>
      <c r="BI61" s="100">
        <v>9516</v>
      </c>
      <c r="BJ61" s="100">
        <v>13</v>
      </c>
      <c r="BK61" s="100">
        <v>12370.8</v>
      </c>
      <c r="BL61" s="100">
        <v>9</v>
      </c>
      <c r="BM61" s="100">
        <v>8564.4</v>
      </c>
      <c r="BN61" s="100">
        <v>17</v>
      </c>
      <c r="BO61" s="100">
        <v>16177.199999999999</v>
      </c>
      <c r="BP61" s="100">
        <v>18</v>
      </c>
      <c r="BQ61" s="100">
        <v>17128.8</v>
      </c>
      <c r="BR61" s="100">
        <v>14</v>
      </c>
      <c r="BS61" s="100">
        <v>13322.399999999998</v>
      </c>
      <c r="BT61" s="100">
        <v>15</v>
      </c>
      <c r="BU61" s="100">
        <v>14273.999999999998</v>
      </c>
      <c r="BV61" s="100">
        <v>15</v>
      </c>
      <c r="BW61" s="100">
        <v>14273.999999999998</v>
      </c>
      <c r="BX61" s="100">
        <v>20</v>
      </c>
      <c r="BY61" s="100">
        <v>19032</v>
      </c>
      <c r="BZ61" s="100">
        <v>14</v>
      </c>
      <c r="CA61" s="100">
        <v>13322.399999999998</v>
      </c>
      <c r="CB61" s="100">
        <v>17</v>
      </c>
      <c r="CC61" s="100">
        <v>16177.199999999999</v>
      </c>
      <c r="CD61" s="100">
        <v>16</v>
      </c>
      <c r="CE61" s="100">
        <v>15225.599999999999</v>
      </c>
      <c r="CF61" s="100">
        <v>12</v>
      </c>
      <c r="CG61" s="100">
        <v>11419.199999999999</v>
      </c>
      <c r="CH61" s="100">
        <v>11</v>
      </c>
      <c r="CI61" s="100">
        <v>10467.599999999999</v>
      </c>
      <c r="CJ61" s="100">
        <v>11</v>
      </c>
      <c r="CK61" s="100">
        <v>10467.599999999999</v>
      </c>
      <c r="CL61" s="100">
        <v>15</v>
      </c>
      <c r="CM61" s="100">
        <v>14273.999999999998</v>
      </c>
      <c r="CN61" s="100">
        <v>15</v>
      </c>
      <c r="CO61" s="100">
        <v>14273.999999999998</v>
      </c>
      <c r="CP61" s="100">
        <v>13</v>
      </c>
      <c r="CQ61" s="100">
        <v>12370.8</v>
      </c>
      <c r="CR61" s="100">
        <v>10</v>
      </c>
      <c r="CS61" s="100">
        <v>9516</v>
      </c>
      <c r="CT61" s="100">
        <v>20</v>
      </c>
      <c r="CU61" s="100">
        <v>19032</v>
      </c>
    </row>
    <row r="62" spans="2:99">
      <c r="C62" s="99" t="s">
        <v>228</v>
      </c>
      <c r="D62" s="100">
        <v>6.1309848957184085</v>
      </c>
      <c r="E62" s="100">
        <v>10454.55544417903</v>
      </c>
      <c r="F62" s="100">
        <v>13.164651498801073</v>
      </c>
      <c r="G62" s="100">
        <v>22448.363735755589</v>
      </c>
      <c r="H62" s="100">
        <v>17.403222889868442</v>
      </c>
      <c r="I62" s="100">
        <v>29675.975671803666</v>
      </c>
      <c r="J62" s="100">
        <v>11</v>
      </c>
      <c r="K62" s="100">
        <v>18757.2</v>
      </c>
      <c r="L62" s="100">
        <v>16</v>
      </c>
      <c r="M62" s="100">
        <v>27283.200000000001</v>
      </c>
      <c r="N62" s="100">
        <v>11</v>
      </c>
      <c r="O62" s="100">
        <v>18757.2</v>
      </c>
      <c r="P62" s="100">
        <v>13</v>
      </c>
      <c r="Q62" s="100">
        <v>22167.600000000002</v>
      </c>
      <c r="R62" s="100">
        <v>11</v>
      </c>
      <c r="S62" s="100">
        <v>18757.2</v>
      </c>
      <c r="T62" s="100">
        <v>14.698152933889419</v>
      </c>
      <c r="U62" s="100">
        <v>25063.290382868239</v>
      </c>
      <c r="V62" s="100">
        <v>10</v>
      </c>
      <c r="W62" s="100">
        <v>17052</v>
      </c>
      <c r="X62" s="100">
        <v>16</v>
      </c>
      <c r="Y62" s="100">
        <v>27283.200000000001</v>
      </c>
      <c r="Z62" s="100">
        <v>12</v>
      </c>
      <c r="AA62" s="100">
        <v>20462.400000000001</v>
      </c>
      <c r="AB62" s="100">
        <v>17</v>
      </c>
      <c r="AC62" s="100">
        <v>28988.400000000001</v>
      </c>
      <c r="AD62" s="100">
        <v>17</v>
      </c>
      <c r="AE62" s="100">
        <v>28988.400000000001</v>
      </c>
      <c r="AF62" s="100">
        <v>15</v>
      </c>
      <c r="AG62" s="100">
        <v>25578</v>
      </c>
      <c r="AH62" s="100">
        <v>16</v>
      </c>
      <c r="AI62" s="100">
        <v>27283.200000000001</v>
      </c>
      <c r="AJ62" s="100">
        <v>15</v>
      </c>
      <c r="AK62" s="100">
        <v>25578</v>
      </c>
      <c r="AL62" s="100">
        <v>13</v>
      </c>
      <c r="AM62" s="100">
        <v>22167.600000000002</v>
      </c>
      <c r="AN62" s="100">
        <v>12</v>
      </c>
      <c r="AO62" s="100">
        <v>20462.400000000001</v>
      </c>
      <c r="AP62" s="100">
        <v>10</v>
      </c>
      <c r="AQ62" s="100">
        <v>17052</v>
      </c>
      <c r="AR62" s="100">
        <v>9</v>
      </c>
      <c r="AS62" s="100">
        <v>15346.800000000001</v>
      </c>
      <c r="AT62" s="100">
        <v>12</v>
      </c>
      <c r="AU62" s="100">
        <v>20462.400000000001</v>
      </c>
      <c r="AV62" s="100">
        <v>15</v>
      </c>
      <c r="AW62" s="100">
        <v>25578</v>
      </c>
      <c r="AX62" s="100">
        <v>17</v>
      </c>
      <c r="AY62" s="100">
        <v>28988.400000000001</v>
      </c>
      <c r="AZ62" s="100">
        <v>17</v>
      </c>
      <c r="BA62" s="100">
        <v>28988.400000000001</v>
      </c>
      <c r="BB62" s="100">
        <v>15</v>
      </c>
      <c r="BC62" s="100">
        <v>25578</v>
      </c>
      <c r="BD62" s="100">
        <v>17</v>
      </c>
      <c r="BE62" s="100">
        <v>28988.400000000001</v>
      </c>
      <c r="BF62" s="100">
        <v>9</v>
      </c>
      <c r="BG62" s="100">
        <v>15346.800000000001</v>
      </c>
      <c r="BH62" s="100">
        <v>11</v>
      </c>
      <c r="BI62" s="100">
        <v>18757.2</v>
      </c>
      <c r="BJ62" s="100">
        <v>12</v>
      </c>
      <c r="BK62" s="100">
        <v>20462.400000000001</v>
      </c>
      <c r="BL62" s="100">
        <v>9</v>
      </c>
      <c r="BM62" s="100">
        <v>15346.800000000001</v>
      </c>
      <c r="BN62" s="100">
        <v>16</v>
      </c>
      <c r="BO62" s="100">
        <v>27283.200000000001</v>
      </c>
      <c r="BP62" s="100">
        <v>17</v>
      </c>
      <c r="BQ62" s="100">
        <v>28988.400000000001</v>
      </c>
      <c r="BR62" s="100">
        <v>14</v>
      </c>
      <c r="BS62" s="100">
        <v>23872.799999999999</v>
      </c>
      <c r="BT62" s="100">
        <v>13</v>
      </c>
      <c r="BU62" s="100">
        <v>22167.600000000002</v>
      </c>
      <c r="BV62" s="100">
        <v>16</v>
      </c>
      <c r="BW62" s="100">
        <v>27283.200000000001</v>
      </c>
      <c r="BX62" s="100">
        <v>17</v>
      </c>
      <c r="BY62" s="100">
        <v>28988.400000000001</v>
      </c>
      <c r="BZ62" s="100">
        <v>13</v>
      </c>
      <c r="CA62" s="100">
        <v>22167.600000000002</v>
      </c>
      <c r="CB62" s="100">
        <v>17</v>
      </c>
      <c r="CC62" s="100">
        <v>28988.400000000001</v>
      </c>
      <c r="CD62" s="100">
        <v>16</v>
      </c>
      <c r="CE62" s="100">
        <v>27283.200000000001</v>
      </c>
      <c r="CF62" s="100">
        <v>11</v>
      </c>
      <c r="CG62" s="100">
        <v>18757.2</v>
      </c>
      <c r="CH62" s="100">
        <v>10</v>
      </c>
      <c r="CI62" s="100">
        <v>17052</v>
      </c>
      <c r="CJ62" s="100">
        <v>9</v>
      </c>
      <c r="CK62" s="100">
        <v>15346.800000000001</v>
      </c>
      <c r="CL62" s="100">
        <v>13</v>
      </c>
      <c r="CM62" s="100">
        <v>22167.600000000002</v>
      </c>
      <c r="CN62" s="100">
        <v>15</v>
      </c>
      <c r="CO62" s="100">
        <v>25578</v>
      </c>
      <c r="CP62" s="100">
        <v>11</v>
      </c>
      <c r="CQ62" s="100">
        <v>18757.2</v>
      </c>
      <c r="CR62" s="100">
        <v>9</v>
      </c>
      <c r="CS62" s="100">
        <v>15346.800000000001</v>
      </c>
      <c r="CT62" s="100">
        <v>18</v>
      </c>
      <c r="CU62" s="100">
        <v>30693.600000000002</v>
      </c>
    </row>
    <row r="63" spans="2:99">
      <c r="C63" s="99" t="s">
        <v>229</v>
      </c>
      <c r="D63" s="100">
        <v>7.357181874862091</v>
      </c>
      <c r="E63" s="100">
        <v>5853.3738996402799</v>
      </c>
      <c r="F63" s="100">
        <v>13.19895389438463</v>
      </c>
      <c r="G63" s="100">
        <v>10501.087718372411</v>
      </c>
      <c r="H63" s="100">
        <v>15.42075431986272</v>
      </c>
      <c r="I63" s="100">
        <v>12268.75213688278</v>
      </c>
      <c r="J63" s="100">
        <v>11</v>
      </c>
      <c r="K63" s="100">
        <v>8751.6</v>
      </c>
      <c r="L63" s="100">
        <v>16</v>
      </c>
      <c r="M63" s="100">
        <v>12729.6</v>
      </c>
      <c r="N63" s="100">
        <v>12</v>
      </c>
      <c r="O63" s="100">
        <v>9547.2000000000007</v>
      </c>
      <c r="P63" s="100">
        <v>12</v>
      </c>
      <c r="Q63" s="100">
        <v>9547.2000000000007</v>
      </c>
      <c r="R63" s="100">
        <v>10</v>
      </c>
      <c r="S63" s="100">
        <v>7956</v>
      </c>
      <c r="T63" s="100">
        <v>16.837783520667305</v>
      </c>
      <c r="U63" s="100">
        <v>13396.140569042907</v>
      </c>
      <c r="V63" s="100">
        <v>11</v>
      </c>
      <c r="W63" s="100">
        <v>8751.6</v>
      </c>
      <c r="X63" s="100">
        <v>16</v>
      </c>
      <c r="Y63" s="100">
        <v>12729.6</v>
      </c>
      <c r="Z63" s="100">
        <v>15</v>
      </c>
      <c r="AA63" s="100">
        <v>11934</v>
      </c>
      <c r="AB63" s="100">
        <v>17</v>
      </c>
      <c r="AC63" s="100">
        <v>13525.2</v>
      </c>
      <c r="AD63" s="100">
        <v>21</v>
      </c>
      <c r="AE63" s="100">
        <v>16707.600000000002</v>
      </c>
      <c r="AF63" s="100">
        <v>17</v>
      </c>
      <c r="AG63" s="100">
        <v>13525.2</v>
      </c>
      <c r="AH63" s="100">
        <v>17</v>
      </c>
      <c r="AI63" s="100">
        <v>13525.2</v>
      </c>
      <c r="AJ63" s="100">
        <v>15</v>
      </c>
      <c r="AK63" s="100">
        <v>11934</v>
      </c>
      <c r="AL63" s="100">
        <v>14</v>
      </c>
      <c r="AM63" s="100">
        <v>11138.4</v>
      </c>
      <c r="AN63" s="100">
        <v>12</v>
      </c>
      <c r="AO63" s="100">
        <v>9547.2000000000007</v>
      </c>
      <c r="AP63" s="100">
        <v>10</v>
      </c>
      <c r="AQ63" s="100">
        <v>7956</v>
      </c>
      <c r="AR63" s="100">
        <v>11</v>
      </c>
      <c r="AS63" s="100">
        <v>8751.6</v>
      </c>
      <c r="AT63" s="100">
        <v>14</v>
      </c>
      <c r="AU63" s="100">
        <v>11138.4</v>
      </c>
      <c r="AV63" s="100">
        <v>17</v>
      </c>
      <c r="AW63" s="100">
        <v>13525.2</v>
      </c>
      <c r="AX63" s="100">
        <v>19</v>
      </c>
      <c r="AY63" s="100">
        <v>15116.4</v>
      </c>
      <c r="AZ63" s="100">
        <v>18</v>
      </c>
      <c r="BA63" s="100">
        <v>14320.800000000001</v>
      </c>
      <c r="BB63" s="100">
        <v>14</v>
      </c>
      <c r="BC63" s="100">
        <v>11138.4</v>
      </c>
      <c r="BD63" s="100">
        <v>17</v>
      </c>
      <c r="BE63" s="100">
        <v>13525.2</v>
      </c>
      <c r="BF63" s="100">
        <v>11</v>
      </c>
      <c r="BG63" s="100">
        <v>8751.6</v>
      </c>
      <c r="BH63" s="100">
        <v>11</v>
      </c>
      <c r="BI63" s="100">
        <v>8751.6</v>
      </c>
      <c r="BJ63" s="100">
        <v>13</v>
      </c>
      <c r="BK63" s="100">
        <v>10342.800000000001</v>
      </c>
      <c r="BL63" s="100">
        <v>9</v>
      </c>
      <c r="BM63" s="100">
        <v>7160.4000000000005</v>
      </c>
      <c r="BN63" s="100">
        <v>18</v>
      </c>
      <c r="BO63" s="100">
        <v>14320.800000000001</v>
      </c>
      <c r="BP63" s="100">
        <v>16</v>
      </c>
      <c r="BQ63" s="100">
        <v>12729.6</v>
      </c>
      <c r="BR63" s="100">
        <v>15</v>
      </c>
      <c r="BS63" s="100">
        <v>11934</v>
      </c>
      <c r="BT63" s="100">
        <v>14</v>
      </c>
      <c r="BU63" s="100">
        <v>11138.4</v>
      </c>
      <c r="BV63" s="100">
        <v>17</v>
      </c>
      <c r="BW63" s="100">
        <v>13525.2</v>
      </c>
      <c r="BX63" s="100">
        <v>17</v>
      </c>
      <c r="BY63" s="100">
        <v>13525.2</v>
      </c>
      <c r="BZ63" s="100">
        <v>15</v>
      </c>
      <c r="CA63" s="100">
        <v>11934</v>
      </c>
      <c r="CB63" s="100">
        <v>20</v>
      </c>
      <c r="CC63" s="100">
        <v>15912</v>
      </c>
      <c r="CD63" s="100">
        <v>17</v>
      </c>
      <c r="CE63" s="100">
        <v>13525.2</v>
      </c>
      <c r="CF63" s="100">
        <v>11</v>
      </c>
      <c r="CG63" s="100">
        <v>8751.6</v>
      </c>
      <c r="CH63" s="100">
        <v>12</v>
      </c>
      <c r="CI63" s="100">
        <v>9547.2000000000007</v>
      </c>
      <c r="CJ63" s="100">
        <v>11</v>
      </c>
      <c r="CK63" s="100">
        <v>8751.6</v>
      </c>
      <c r="CL63" s="100">
        <v>14</v>
      </c>
      <c r="CM63" s="100">
        <v>11138.4</v>
      </c>
      <c r="CN63" s="100">
        <v>18</v>
      </c>
      <c r="CO63" s="100">
        <v>14320.800000000001</v>
      </c>
      <c r="CP63" s="100">
        <v>12</v>
      </c>
      <c r="CQ63" s="100">
        <v>9547.2000000000007</v>
      </c>
      <c r="CR63" s="100">
        <v>10</v>
      </c>
      <c r="CS63" s="100">
        <v>7956</v>
      </c>
      <c r="CT63" s="100">
        <v>20</v>
      </c>
      <c r="CU63" s="100">
        <v>15912</v>
      </c>
    </row>
    <row r="64" spans="2:99">
      <c r="C64" s="99" t="s">
        <v>230</v>
      </c>
      <c r="D64" s="100">
        <v>7.357181874862091</v>
      </c>
      <c r="E64" s="100">
        <v>7424.8679481108211</v>
      </c>
      <c r="F64" s="100">
        <v>15.205814373501342</v>
      </c>
      <c r="G64" s="100">
        <v>15345.707865737551</v>
      </c>
      <c r="H64" s="100">
        <v>16.438285749857002</v>
      </c>
      <c r="I64" s="100">
        <v>16589.517978755684</v>
      </c>
      <c r="J64" s="100">
        <v>13</v>
      </c>
      <c r="K64" s="100">
        <v>13119.599999999999</v>
      </c>
      <c r="L64" s="100">
        <v>17</v>
      </c>
      <c r="M64" s="100">
        <v>17156.399999999998</v>
      </c>
      <c r="N64" s="100">
        <v>11</v>
      </c>
      <c r="O64" s="100">
        <v>11101.199999999997</v>
      </c>
      <c r="P64" s="100">
        <v>13</v>
      </c>
      <c r="Q64" s="100">
        <v>13119.599999999999</v>
      </c>
      <c r="R64" s="100">
        <v>12</v>
      </c>
      <c r="S64" s="100">
        <v>12110.399999999998</v>
      </c>
      <c r="T64" s="100">
        <v>14.837783520667305</v>
      </c>
      <c r="U64" s="100">
        <v>14974.291129057441</v>
      </c>
      <c r="V64" s="100">
        <v>10</v>
      </c>
      <c r="W64" s="100">
        <v>10091.999999999998</v>
      </c>
      <c r="X64" s="100">
        <v>15</v>
      </c>
      <c r="Y64" s="100">
        <v>15137.999999999996</v>
      </c>
      <c r="Z64" s="100">
        <v>14</v>
      </c>
      <c r="AA64" s="100">
        <v>14128.799999999997</v>
      </c>
      <c r="AB64" s="100">
        <v>18</v>
      </c>
      <c r="AC64" s="100">
        <v>18165.599999999999</v>
      </c>
      <c r="AD64" s="100">
        <v>19</v>
      </c>
      <c r="AE64" s="100">
        <v>19174.799999999996</v>
      </c>
      <c r="AF64" s="100">
        <v>16</v>
      </c>
      <c r="AG64" s="100">
        <v>16147.199999999997</v>
      </c>
      <c r="AH64" s="100">
        <v>17</v>
      </c>
      <c r="AI64" s="100">
        <v>17156.399999999998</v>
      </c>
      <c r="AJ64" s="100">
        <v>14</v>
      </c>
      <c r="AK64" s="100">
        <v>14128.799999999997</v>
      </c>
      <c r="AL64" s="100">
        <v>13</v>
      </c>
      <c r="AM64" s="100">
        <v>13119.599999999999</v>
      </c>
      <c r="AN64" s="100">
        <v>12</v>
      </c>
      <c r="AO64" s="100">
        <v>12110.399999999998</v>
      </c>
      <c r="AP64" s="100">
        <v>10</v>
      </c>
      <c r="AQ64" s="100">
        <v>10091.999999999998</v>
      </c>
      <c r="AR64" s="100">
        <v>11</v>
      </c>
      <c r="AS64" s="100">
        <v>11101.199999999997</v>
      </c>
      <c r="AT64" s="100">
        <v>11</v>
      </c>
      <c r="AU64" s="100">
        <v>11101.199999999997</v>
      </c>
      <c r="AV64" s="100">
        <v>16</v>
      </c>
      <c r="AW64" s="100">
        <v>16147.199999999997</v>
      </c>
      <c r="AX64" s="100">
        <v>19</v>
      </c>
      <c r="AY64" s="100">
        <v>19174.799999999996</v>
      </c>
      <c r="AZ64" s="100">
        <v>16</v>
      </c>
      <c r="BA64" s="100">
        <v>16147.199999999997</v>
      </c>
      <c r="BB64" s="100">
        <v>15</v>
      </c>
      <c r="BC64" s="100">
        <v>15137.999999999996</v>
      </c>
      <c r="BD64" s="100">
        <v>16</v>
      </c>
      <c r="BE64" s="100">
        <v>16147.199999999997</v>
      </c>
      <c r="BF64" s="100">
        <v>10</v>
      </c>
      <c r="BG64" s="100">
        <v>10091.999999999998</v>
      </c>
      <c r="BH64" s="100">
        <v>11</v>
      </c>
      <c r="BI64" s="100">
        <v>11101.199999999997</v>
      </c>
      <c r="BJ64" s="100">
        <v>13</v>
      </c>
      <c r="BK64" s="100">
        <v>13119.599999999999</v>
      </c>
      <c r="BL64" s="100">
        <v>10</v>
      </c>
      <c r="BM64" s="100">
        <v>10091.999999999998</v>
      </c>
      <c r="BN64" s="100">
        <v>18</v>
      </c>
      <c r="BO64" s="100">
        <v>18165.599999999999</v>
      </c>
      <c r="BP64" s="100">
        <v>17</v>
      </c>
      <c r="BQ64" s="100">
        <v>17156.399999999998</v>
      </c>
      <c r="BR64" s="100">
        <v>15</v>
      </c>
      <c r="BS64" s="100">
        <v>15137.999999999996</v>
      </c>
      <c r="BT64" s="100">
        <v>15</v>
      </c>
      <c r="BU64" s="100">
        <v>15137.999999999996</v>
      </c>
      <c r="BV64" s="100">
        <v>15</v>
      </c>
      <c r="BW64" s="100">
        <v>15137.999999999996</v>
      </c>
      <c r="BX64" s="100">
        <v>19</v>
      </c>
      <c r="BY64" s="100">
        <v>19174.799999999996</v>
      </c>
      <c r="BZ64" s="100">
        <v>15</v>
      </c>
      <c r="CA64" s="100">
        <v>15137.999999999996</v>
      </c>
      <c r="CB64" s="100">
        <v>17</v>
      </c>
      <c r="CC64" s="100">
        <v>17156.399999999998</v>
      </c>
      <c r="CD64" s="100">
        <v>14</v>
      </c>
      <c r="CE64" s="100">
        <v>14128.799999999997</v>
      </c>
      <c r="CF64" s="100">
        <v>12</v>
      </c>
      <c r="CG64" s="100">
        <v>12110.399999999998</v>
      </c>
      <c r="CH64" s="100">
        <v>11</v>
      </c>
      <c r="CI64" s="100">
        <v>11101.199999999997</v>
      </c>
      <c r="CJ64" s="100">
        <v>11</v>
      </c>
      <c r="CK64" s="100">
        <v>11101.199999999997</v>
      </c>
      <c r="CL64" s="100">
        <v>13</v>
      </c>
      <c r="CM64" s="100">
        <v>13119.599999999999</v>
      </c>
      <c r="CN64" s="100">
        <v>17</v>
      </c>
      <c r="CO64" s="100">
        <v>17156.399999999998</v>
      </c>
      <c r="CP64" s="100">
        <v>12</v>
      </c>
      <c r="CQ64" s="100">
        <v>12110.399999999998</v>
      </c>
      <c r="CR64" s="100">
        <v>11</v>
      </c>
      <c r="CS64" s="100">
        <v>11101.199999999997</v>
      </c>
      <c r="CT64" s="100">
        <v>18</v>
      </c>
      <c r="CU64" s="100">
        <v>18165.599999999999</v>
      </c>
    </row>
    <row r="65" spans="2:99">
      <c r="C65" s="99" t="s">
        <v>231</v>
      </c>
      <c r="D65" s="100">
        <v>6.539717222099636</v>
      </c>
      <c r="E65" s="100">
        <v>6709.7498698742265</v>
      </c>
      <c r="F65" s="100">
        <v>12.178372457034497</v>
      </c>
      <c r="G65" s="100">
        <v>12495.010140917393</v>
      </c>
      <c r="H65" s="100">
        <v>15.42075431986272</v>
      </c>
      <c r="I65" s="100">
        <v>15821.693932179151</v>
      </c>
      <c r="J65" s="100">
        <v>11</v>
      </c>
      <c r="K65" s="100">
        <v>11286</v>
      </c>
      <c r="L65" s="100">
        <v>19</v>
      </c>
      <c r="M65" s="100">
        <v>19494</v>
      </c>
      <c r="N65" s="100">
        <v>10</v>
      </c>
      <c r="O65" s="100">
        <v>10260</v>
      </c>
      <c r="P65" s="100">
        <v>12</v>
      </c>
      <c r="Q65" s="100">
        <v>12312</v>
      </c>
      <c r="R65" s="100">
        <v>12</v>
      </c>
      <c r="S65" s="100">
        <v>12312</v>
      </c>
      <c r="T65" s="100">
        <v>15.791239991741342</v>
      </c>
      <c r="U65" s="100">
        <v>16201.812231526617</v>
      </c>
      <c r="V65" s="100">
        <v>10</v>
      </c>
      <c r="W65" s="100">
        <v>10260</v>
      </c>
      <c r="X65" s="100">
        <v>16</v>
      </c>
      <c r="Y65" s="100">
        <v>16416</v>
      </c>
      <c r="Z65" s="100">
        <v>15</v>
      </c>
      <c r="AA65" s="100">
        <v>15390</v>
      </c>
      <c r="AB65" s="100">
        <v>17</v>
      </c>
      <c r="AC65" s="100">
        <v>17442</v>
      </c>
      <c r="AD65" s="100">
        <v>18</v>
      </c>
      <c r="AE65" s="100">
        <v>18468</v>
      </c>
      <c r="AF65" s="100">
        <v>15</v>
      </c>
      <c r="AG65" s="100">
        <v>15390</v>
      </c>
      <c r="AH65" s="100">
        <v>18</v>
      </c>
      <c r="AI65" s="100">
        <v>18468</v>
      </c>
      <c r="AJ65" s="100">
        <v>13</v>
      </c>
      <c r="AK65" s="100">
        <v>13338</v>
      </c>
      <c r="AL65" s="100">
        <v>14</v>
      </c>
      <c r="AM65" s="100">
        <v>14364</v>
      </c>
      <c r="AN65" s="100">
        <v>12</v>
      </c>
      <c r="AO65" s="100">
        <v>12312</v>
      </c>
      <c r="AP65" s="100">
        <v>11</v>
      </c>
      <c r="AQ65" s="100">
        <v>11286</v>
      </c>
      <c r="AR65" s="100">
        <v>11</v>
      </c>
      <c r="AS65" s="100">
        <v>11286</v>
      </c>
      <c r="AT65" s="100">
        <v>12</v>
      </c>
      <c r="AU65" s="100">
        <v>12312</v>
      </c>
      <c r="AV65" s="100">
        <v>15</v>
      </c>
      <c r="AW65" s="100">
        <v>15390</v>
      </c>
      <c r="AX65" s="100">
        <v>20</v>
      </c>
      <c r="AY65" s="100">
        <v>20520</v>
      </c>
      <c r="AZ65" s="100">
        <v>17</v>
      </c>
      <c r="BA65" s="100">
        <v>17442</v>
      </c>
      <c r="BB65" s="100">
        <v>16</v>
      </c>
      <c r="BC65" s="100">
        <v>16416</v>
      </c>
      <c r="BD65" s="100">
        <v>17</v>
      </c>
      <c r="BE65" s="100">
        <v>17442</v>
      </c>
      <c r="BF65" s="100">
        <v>9</v>
      </c>
      <c r="BG65" s="100">
        <v>9234</v>
      </c>
      <c r="BH65" s="100">
        <v>11</v>
      </c>
      <c r="BI65" s="100">
        <v>11286</v>
      </c>
      <c r="BJ65" s="100">
        <v>14</v>
      </c>
      <c r="BK65" s="100">
        <v>14364</v>
      </c>
      <c r="BL65" s="100">
        <v>11</v>
      </c>
      <c r="BM65" s="100">
        <v>11286</v>
      </c>
      <c r="BN65" s="100">
        <v>16</v>
      </c>
      <c r="BO65" s="100">
        <v>16416</v>
      </c>
      <c r="BP65" s="100">
        <v>15</v>
      </c>
      <c r="BQ65" s="100">
        <v>15390</v>
      </c>
      <c r="BR65" s="100">
        <v>15</v>
      </c>
      <c r="BS65" s="100">
        <v>15390</v>
      </c>
      <c r="BT65" s="100">
        <v>14</v>
      </c>
      <c r="BU65" s="100">
        <v>14364</v>
      </c>
      <c r="BV65" s="100">
        <v>17</v>
      </c>
      <c r="BW65" s="100">
        <v>17442</v>
      </c>
      <c r="BX65" s="100">
        <v>17</v>
      </c>
      <c r="BY65" s="100">
        <v>17442</v>
      </c>
      <c r="BZ65" s="100">
        <v>16</v>
      </c>
      <c r="CA65" s="100">
        <v>16416</v>
      </c>
      <c r="CB65" s="100">
        <v>18</v>
      </c>
      <c r="CC65" s="100">
        <v>18468</v>
      </c>
      <c r="CD65" s="100">
        <v>17</v>
      </c>
      <c r="CE65" s="100">
        <v>17442</v>
      </c>
      <c r="CF65" s="100">
        <v>11</v>
      </c>
      <c r="CG65" s="100">
        <v>11286</v>
      </c>
      <c r="CH65" s="100">
        <v>10</v>
      </c>
      <c r="CI65" s="100">
        <v>10260</v>
      </c>
      <c r="CJ65" s="100">
        <v>11</v>
      </c>
      <c r="CK65" s="100">
        <v>11286</v>
      </c>
      <c r="CL65" s="100">
        <v>12</v>
      </c>
      <c r="CM65" s="100">
        <v>12312</v>
      </c>
      <c r="CN65" s="100">
        <v>18</v>
      </c>
      <c r="CO65" s="100">
        <v>18468</v>
      </c>
      <c r="CP65" s="100">
        <v>13</v>
      </c>
      <c r="CQ65" s="100">
        <v>13338</v>
      </c>
      <c r="CR65" s="100">
        <v>10</v>
      </c>
      <c r="CS65" s="100">
        <v>10260</v>
      </c>
      <c r="CT65" s="100">
        <v>18</v>
      </c>
      <c r="CU65" s="100">
        <v>18468</v>
      </c>
    </row>
    <row r="66" spans="2:99">
      <c r="C66" s="99" t="s">
        <v>232</v>
      </c>
      <c r="D66" s="100">
        <v>7.357181874862091</v>
      </c>
      <c r="E66" s="100">
        <v>8757.9893038358314</v>
      </c>
      <c r="F66" s="100">
        <v>12.185232936151207</v>
      </c>
      <c r="G66" s="100">
        <v>14505.301287194396</v>
      </c>
      <c r="H66" s="100">
        <v>15.42075431986272</v>
      </c>
      <c r="I66" s="100">
        <v>18356.86594236458</v>
      </c>
      <c r="J66" s="100">
        <v>13</v>
      </c>
      <c r="K66" s="100">
        <v>15475.199999999999</v>
      </c>
      <c r="L66" s="100">
        <v>19</v>
      </c>
      <c r="M66" s="100">
        <v>22617.599999999999</v>
      </c>
      <c r="N66" s="100">
        <v>11</v>
      </c>
      <c r="O66" s="100">
        <v>13094.399999999998</v>
      </c>
      <c r="P66" s="100">
        <v>13</v>
      </c>
      <c r="Q66" s="100">
        <v>15475.199999999999</v>
      </c>
      <c r="R66" s="100">
        <v>10</v>
      </c>
      <c r="S66" s="100">
        <v>11903.999999999998</v>
      </c>
      <c r="T66" s="100">
        <v>16.837783520667305</v>
      </c>
      <c r="U66" s="100">
        <v>20043.697503002357</v>
      </c>
      <c r="V66" s="100">
        <v>9</v>
      </c>
      <c r="W66" s="100">
        <v>10713.599999999999</v>
      </c>
      <c r="X66" s="100">
        <v>15</v>
      </c>
      <c r="Y66" s="100">
        <v>17855.999999999996</v>
      </c>
      <c r="Z66" s="100">
        <v>15</v>
      </c>
      <c r="AA66" s="100">
        <v>17855.999999999996</v>
      </c>
      <c r="AB66" s="100">
        <v>15</v>
      </c>
      <c r="AC66" s="100">
        <v>17855.999999999996</v>
      </c>
      <c r="AD66" s="100">
        <v>19</v>
      </c>
      <c r="AE66" s="100">
        <v>22617.599999999999</v>
      </c>
      <c r="AF66" s="100">
        <v>15</v>
      </c>
      <c r="AG66" s="100">
        <v>17855.999999999996</v>
      </c>
      <c r="AH66" s="100">
        <v>17</v>
      </c>
      <c r="AI66" s="100">
        <v>20236.8</v>
      </c>
      <c r="AJ66" s="100">
        <v>13</v>
      </c>
      <c r="AK66" s="100">
        <v>15475.199999999999</v>
      </c>
      <c r="AL66" s="100">
        <v>14</v>
      </c>
      <c r="AM66" s="100">
        <v>16665.599999999999</v>
      </c>
      <c r="AN66" s="100">
        <v>11</v>
      </c>
      <c r="AO66" s="100">
        <v>13094.399999999998</v>
      </c>
      <c r="AP66" s="100">
        <v>10</v>
      </c>
      <c r="AQ66" s="100">
        <v>11903.999999999998</v>
      </c>
      <c r="AR66" s="100">
        <v>11</v>
      </c>
      <c r="AS66" s="100">
        <v>13094.399999999998</v>
      </c>
      <c r="AT66" s="100">
        <v>12</v>
      </c>
      <c r="AU66" s="100">
        <v>14284.8</v>
      </c>
      <c r="AV66" s="100">
        <v>16</v>
      </c>
      <c r="AW66" s="100">
        <v>19046.399999999998</v>
      </c>
      <c r="AX66" s="100">
        <v>19</v>
      </c>
      <c r="AY66" s="100">
        <v>22617.599999999999</v>
      </c>
      <c r="AZ66" s="100">
        <v>18</v>
      </c>
      <c r="BA66" s="100">
        <v>21427.199999999997</v>
      </c>
      <c r="BB66" s="100">
        <v>16</v>
      </c>
      <c r="BC66" s="100">
        <v>19046.399999999998</v>
      </c>
      <c r="BD66" s="100">
        <v>17</v>
      </c>
      <c r="BE66" s="100">
        <v>20236.8</v>
      </c>
      <c r="BF66" s="100">
        <v>10</v>
      </c>
      <c r="BG66" s="100">
        <v>11903.999999999998</v>
      </c>
      <c r="BH66" s="100">
        <v>10</v>
      </c>
      <c r="BI66" s="100">
        <v>11903.999999999998</v>
      </c>
      <c r="BJ66" s="100">
        <v>13</v>
      </c>
      <c r="BK66" s="100">
        <v>15475.199999999999</v>
      </c>
      <c r="BL66" s="100">
        <v>11</v>
      </c>
      <c r="BM66" s="100">
        <v>13094.399999999998</v>
      </c>
      <c r="BN66" s="100">
        <v>18</v>
      </c>
      <c r="BO66" s="100">
        <v>21427.199999999997</v>
      </c>
      <c r="BP66" s="100">
        <v>18</v>
      </c>
      <c r="BQ66" s="100">
        <v>21427.199999999997</v>
      </c>
      <c r="BR66" s="100">
        <v>13</v>
      </c>
      <c r="BS66" s="100">
        <v>15475.199999999999</v>
      </c>
      <c r="BT66" s="100">
        <v>15</v>
      </c>
      <c r="BU66" s="100">
        <v>17855.999999999996</v>
      </c>
      <c r="BV66" s="100">
        <v>17</v>
      </c>
      <c r="BW66" s="100">
        <v>20236.8</v>
      </c>
      <c r="BX66" s="100">
        <v>16</v>
      </c>
      <c r="BY66" s="100">
        <v>19046.399999999998</v>
      </c>
      <c r="BZ66" s="100">
        <v>15</v>
      </c>
      <c r="CA66" s="100">
        <v>17855.999999999996</v>
      </c>
      <c r="CB66" s="100">
        <v>19</v>
      </c>
      <c r="CC66" s="100">
        <v>22617.599999999999</v>
      </c>
      <c r="CD66" s="100">
        <v>14</v>
      </c>
      <c r="CE66" s="100">
        <v>16665.599999999999</v>
      </c>
      <c r="CF66" s="100">
        <v>12</v>
      </c>
      <c r="CG66" s="100">
        <v>14284.8</v>
      </c>
      <c r="CH66" s="100">
        <v>10</v>
      </c>
      <c r="CI66" s="100">
        <v>11903.999999999998</v>
      </c>
      <c r="CJ66" s="100">
        <v>10</v>
      </c>
      <c r="CK66" s="100">
        <v>11903.999999999998</v>
      </c>
      <c r="CL66" s="100">
        <v>14</v>
      </c>
      <c r="CM66" s="100">
        <v>16665.599999999999</v>
      </c>
      <c r="CN66" s="100">
        <v>17</v>
      </c>
      <c r="CO66" s="100">
        <v>20236.8</v>
      </c>
      <c r="CP66" s="100">
        <v>12</v>
      </c>
      <c r="CQ66" s="100">
        <v>14284.8</v>
      </c>
      <c r="CR66" s="100">
        <v>10</v>
      </c>
      <c r="CS66" s="100">
        <v>11903.999999999998</v>
      </c>
      <c r="CT66" s="100">
        <v>19</v>
      </c>
      <c r="CU66" s="100">
        <v>22617.599999999999</v>
      </c>
    </row>
    <row r="67" spans="2:99">
      <c r="C67" s="99" t="s">
        <v>233</v>
      </c>
      <c r="D67" s="100">
        <v>7.357181874862091</v>
      </c>
      <c r="E67" s="100">
        <v>8263.5866818451013</v>
      </c>
      <c r="F67" s="100">
        <v>14.19895389438463</v>
      </c>
      <c r="G67" s="100">
        <v>15948.265014172817</v>
      </c>
      <c r="H67" s="100">
        <v>17.473348609845562</v>
      </c>
      <c r="I67" s="100">
        <v>19626.065158578534</v>
      </c>
      <c r="J67" s="100">
        <v>12</v>
      </c>
      <c r="K67" s="100">
        <v>13478.400000000001</v>
      </c>
      <c r="L67" s="100">
        <v>17</v>
      </c>
      <c r="M67" s="100">
        <v>19094.400000000001</v>
      </c>
      <c r="N67" s="100">
        <v>10</v>
      </c>
      <c r="O67" s="100">
        <v>11232</v>
      </c>
      <c r="P67" s="100">
        <v>13</v>
      </c>
      <c r="Q67" s="100">
        <v>14601.6</v>
      </c>
      <c r="R67" s="100">
        <v>12</v>
      </c>
      <c r="S67" s="100">
        <v>13478.400000000001</v>
      </c>
      <c r="T67" s="100">
        <v>15.744696462815382</v>
      </c>
      <c r="U67" s="100">
        <v>17684.443067034237</v>
      </c>
      <c r="V67" s="100">
        <v>11</v>
      </c>
      <c r="W67" s="100">
        <v>12355.2</v>
      </c>
      <c r="X67" s="100">
        <v>15</v>
      </c>
      <c r="Y67" s="100">
        <v>16848</v>
      </c>
      <c r="Z67" s="100">
        <v>15</v>
      </c>
      <c r="AA67" s="100">
        <v>16848</v>
      </c>
      <c r="AB67" s="100">
        <v>16</v>
      </c>
      <c r="AC67" s="100">
        <v>17971.2</v>
      </c>
      <c r="AD67" s="100">
        <v>17</v>
      </c>
      <c r="AE67" s="100">
        <v>19094.400000000001</v>
      </c>
      <c r="AF67" s="100">
        <v>15</v>
      </c>
      <c r="AG67" s="100">
        <v>16848</v>
      </c>
      <c r="AH67" s="100">
        <v>17</v>
      </c>
      <c r="AI67" s="100">
        <v>19094.400000000001</v>
      </c>
      <c r="AJ67" s="100">
        <v>13</v>
      </c>
      <c r="AK67" s="100">
        <v>14601.6</v>
      </c>
      <c r="AL67" s="100">
        <v>15</v>
      </c>
      <c r="AM67" s="100">
        <v>16848</v>
      </c>
      <c r="AN67" s="100">
        <v>13</v>
      </c>
      <c r="AO67" s="100">
        <v>14601.6</v>
      </c>
      <c r="AP67" s="100">
        <v>10</v>
      </c>
      <c r="AQ67" s="100">
        <v>11232</v>
      </c>
      <c r="AR67" s="100">
        <v>10</v>
      </c>
      <c r="AS67" s="100">
        <v>11232</v>
      </c>
      <c r="AT67" s="100">
        <v>13</v>
      </c>
      <c r="AU67" s="100">
        <v>14601.6</v>
      </c>
      <c r="AV67" s="100">
        <v>15</v>
      </c>
      <c r="AW67" s="100">
        <v>16848</v>
      </c>
      <c r="AX67" s="100">
        <v>18</v>
      </c>
      <c r="AY67" s="100">
        <v>20217.600000000002</v>
      </c>
      <c r="AZ67" s="100">
        <v>17</v>
      </c>
      <c r="BA67" s="100">
        <v>19094.400000000001</v>
      </c>
      <c r="BB67" s="100">
        <v>15</v>
      </c>
      <c r="BC67" s="100">
        <v>16848</v>
      </c>
      <c r="BD67" s="100">
        <v>16</v>
      </c>
      <c r="BE67" s="100">
        <v>17971.2</v>
      </c>
      <c r="BF67" s="100">
        <v>10</v>
      </c>
      <c r="BG67" s="100">
        <v>11232</v>
      </c>
      <c r="BH67" s="100">
        <v>11</v>
      </c>
      <c r="BI67" s="100">
        <v>12355.2</v>
      </c>
      <c r="BJ67" s="100">
        <v>14</v>
      </c>
      <c r="BK67" s="100">
        <v>15724.800000000001</v>
      </c>
      <c r="BL67" s="100">
        <v>9</v>
      </c>
      <c r="BM67" s="100">
        <v>10108.800000000001</v>
      </c>
      <c r="BN67" s="100">
        <v>17</v>
      </c>
      <c r="BO67" s="100">
        <v>19094.400000000001</v>
      </c>
      <c r="BP67" s="100">
        <v>17</v>
      </c>
      <c r="BQ67" s="100">
        <v>19094.400000000001</v>
      </c>
      <c r="BR67" s="100">
        <v>15</v>
      </c>
      <c r="BS67" s="100">
        <v>16848</v>
      </c>
      <c r="BT67" s="100">
        <v>14</v>
      </c>
      <c r="BU67" s="100">
        <v>15724.800000000001</v>
      </c>
      <c r="BV67" s="100">
        <v>15</v>
      </c>
      <c r="BW67" s="100">
        <v>16848</v>
      </c>
      <c r="BX67" s="100">
        <v>17</v>
      </c>
      <c r="BY67" s="100">
        <v>19094.400000000001</v>
      </c>
      <c r="BZ67" s="100">
        <v>15</v>
      </c>
      <c r="CA67" s="100">
        <v>16848</v>
      </c>
      <c r="CB67" s="100">
        <v>18</v>
      </c>
      <c r="CC67" s="100">
        <v>20217.600000000002</v>
      </c>
      <c r="CD67" s="100">
        <v>14</v>
      </c>
      <c r="CE67" s="100">
        <v>15724.800000000001</v>
      </c>
      <c r="CF67" s="100">
        <v>11</v>
      </c>
      <c r="CG67" s="100">
        <v>12355.2</v>
      </c>
      <c r="CH67" s="100">
        <v>11</v>
      </c>
      <c r="CI67" s="100">
        <v>12355.2</v>
      </c>
      <c r="CJ67" s="100">
        <v>11</v>
      </c>
      <c r="CK67" s="100">
        <v>12355.2</v>
      </c>
      <c r="CL67" s="100">
        <v>13</v>
      </c>
      <c r="CM67" s="100">
        <v>14601.6</v>
      </c>
      <c r="CN67" s="100">
        <v>15</v>
      </c>
      <c r="CO67" s="100">
        <v>16848</v>
      </c>
      <c r="CP67" s="100">
        <v>11</v>
      </c>
      <c r="CQ67" s="100">
        <v>12355.2</v>
      </c>
      <c r="CR67" s="100">
        <v>11</v>
      </c>
      <c r="CS67" s="100">
        <v>12355.2</v>
      </c>
      <c r="CT67" s="100">
        <v>17</v>
      </c>
      <c r="CU67" s="100">
        <v>19094.400000000001</v>
      </c>
    </row>
    <row r="68" spans="2:99">
      <c r="C68" s="99" t="s">
        <v>234</v>
      </c>
      <c r="D68" s="100">
        <v>6.9484495484808635</v>
      </c>
      <c r="E68" s="100">
        <v>7179.1380734904287</v>
      </c>
      <c r="F68" s="100">
        <v>15.19895389438463</v>
      </c>
      <c r="G68" s="100">
        <v>15703.559163678201</v>
      </c>
      <c r="H68" s="100">
        <v>17.42075431986272</v>
      </c>
      <c r="I68" s="100">
        <v>17999.123363282164</v>
      </c>
      <c r="J68" s="100">
        <v>11</v>
      </c>
      <c r="K68" s="100">
        <v>11365.2</v>
      </c>
      <c r="L68" s="100">
        <v>16</v>
      </c>
      <c r="M68" s="100">
        <v>16531.2</v>
      </c>
      <c r="N68" s="100">
        <v>11</v>
      </c>
      <c r="O68" s="100">
        <v>11365.2</v>
      </c>
      <c r="P68" s="100">
        <v>14</v>
      </c>
      <c r="Q68" s="100">
        <v>14464.800000000001</v>
      </c>
      <c r="R68" s="100">
        <v>10</v>
      </c>
      <c r="S68" s="100">
        <v>10332</v>
      </c>
      <c r="T68" s="100">
        <v>14.791239991741342</v>
      </c>
      <c r="U68" s="100">
        <v>15282.309159467155</v>
      </c>
      <c r="V68" s="100">
        <v>11</v>
      </c>
      <c r="W68" s="100">
        <v>11365.2</v>
      </c>
      <c r="X68" s="100">
        <v>15</v>
      </c>
      <c r="Y68" s="100">
        <v>15498</v>
      </c>
      <c r="Z68" s="100">
        <v>13</v>
      </c>
      <c r="AA68" s="100">
        <v>13431.6</v>
      </c>
      <c r="AB68" s="100">
        <v>18</v>
      </c>
      <c r="AC68" s="100">
        <v>18597.600000000002</v>
      </c>
      <c r="AD68" s="100">
        <v>20</v>
      </c>
      <c r="AE68" s="100">
        <v>20664</v>
      </c>
      <c r="AF68" s="100">
        <v>17</v>
      </c>
      <c r="AG68" s="100">
        <v>17564.400000000001</v>
      </c>
      <c r="AH68" s="100">
        <v>18</v>
      </c>
      <c r="AI68" s="100">
        <v>18597.600000000002</v>
      </c>
      <c r="AJ68" s="100">
        <v>13</v>
      </c>
      <c r="AK68" s="100">
        <v>13431.6</v>
      </c>
      <c r="AL68" s="100">
        <v>14</v>
      </c>
      <c r="AM68" s="100">
        <v>14464.800000000001</v>
      </c>
      <c r="AN68" s="100">
        <v>13</v>
      </c>
      <c r="AO68" s="100">
        <v>13431.6</v>
      </c>
      <c r="AP68" s="100">
        <v>10</v>
      </c>
      <c r="AQ68" s="100">
        <v>10332</v>
      </c>
      <c r="AR68" s="100">
        <v>11</v>
      </c>
      <c r="AS68" s="100">
        <v>11365.2</v>
      </c>
      <c r="AT68" s="100">
        <v>13</v>
      </c>
      <c r="AU68" s="100">
        <v>13431.6</v>
      </c>
      <c r="AV68" s="100">
        <v>15</v>
      </c>
      <c r="AW68" s="100">
        <v>15498</v>
      </c>
      <c r="AX68" s="100">
        <v>18</v>
      </c>
      <c r="AY68" s="100">
        <v>18597.600000000002</v>
      </c>
      <c r="AZ68" s="100">
        <v>17</v>
      </c>
      <c r="BA68" s="100">
        <v>17564.400000000001</v>
      </c>
      <c r="BB68" s="100">
        <v>15</v>
      </c>
      <c r="BC68" s="100">
        <v>15498</v>
      </c>
      <c r="BD68" s="100">
        <v>16</v>
      </c>
      <c r="BE68" s="100">
        <v>16531.2</v>
      </c>
      <c r="BF68" s="100">
        <v>9</v>
      </c>
      <c r="BG68" s="100">
        <v>9298.8000000000011</v>
      </c>
      <c r="BH68" s="100">
        <v>11</v>
      </c>
      <c r="BI68" s="100">
        <v>11365.2</v>
      </c>
      <c r="BJ68" s="100">
        <v>13</v>
      </c>
      <c r="BK68" s="100">
        <v>13431.6</v>
      </c>
      <c r="BL68" s="100">
        <v>9</v>
      </c>
      <c r="BM68" s="100">
        <v>9298.8000000000011</v>
      </c>
      <c r="BN68" s="100">
        <v>18</v>
      </c>
      <c r="BO68" s="100">
        <v>18597.600000000002</v>
      </c>
      <c r="BP68" s="100">
        <v>18</v>
      </c>
      <c r="BQ68" s="100">
        <v>18597.600000000002</v>
      </c>
      <c r="BR68" s="100">
        <v>14</v>
      </c>
      <c r="BS68" s="100">
        <v>14464.800000000001</v>
      </c>
      <c r="BT68" s="100">
        <v>14</v>
      </c>
      <c r="BU68" s="100">
        <v>14464.800000000001</v>
      </c>
      <c r="BV68" s="100">
        <v>17</v>
      </c>
      <c r="BW68" s="100">
        <v>17564.400000000001</v>
      </c>
      <c r="BX68" s="100">
        <v>18</v>
      </c>
      <c r="BY68" s="100">
        <v>18597.600000000002</v>
      </c>
      <c r="BZ68" s="100">
        <v>15</v>
      </c>
      <c r="CA68" s="100">
        <v>15498</v>
      </c>
      <c r="CB68" s="100">
        <v>17</v>
      </c>
      <c r="CC68" s="100">
        <v>17564.400000000001</v>
      </c>
      <c r="CD68" s="100">
        <v>14</v>
      </c>
      <c r="CE68" s="100">
        <v>14464.800000000001</v>
      </c>
      <c r="CF68" s="100">
        <v>11</v>
      </c>
      <c r="CG68" s="100">
        <v>11365.2</v>
      </c>
      <c r="CH68" s="100">
        <v>10</v>
      </c>
      <c r="CI68" s="100">
        <v>10332</v>
      </c>
      <c r="CJ68" s="100">
        <v>11</v>
      </c>
      <c r="CK68" s="100">
        <v>11365.2</v>
      </c>
      <c r="CL68" s="100">
        <v>13</v>
      </c>
      <c r="CM68" s="100">
        <v>13431.6</v>
      </c>
      <c r="CN68" s="100">
        <v>18</v>
      </c>
      <c r="CO68" s="100">
        <v>18597.600000000002</v>
      </c>
      <c r="CP68" s="100">
        <v>12</v>
      </c>
      <c r="CQ68" s="100">
        <v>12398.400000000001</v>
      </c>
      <c r="CR68" s="100">
        <v>10</v>
      </c>
      <c r="CS68" s="100">
        <v>10332</v>
      </c>
      <c r="CT68" s="100">
        <v>17</v>
      </c>
      <c r="CU68" s="100">
        <v>17564.400000000001</v>
      </c>
    </row>
    <row r="69" spans="2:99">
      <c r="C69" s="99" t="s">
        <v>235</v>
      </c>
      <c r="D69" s="100">
        <v>6.539717222099636</v>
      </c>
      <c r="E69" s="100">
        <v>4959.7215412403639</v>
      </c>
      <c r="F69" s="100">
        <v>15.185232936151207</v>
      </c>
      <c r="G69" s="100">
        <v>11516.480658777074</v>
      </c>
      <c r="H69" s="100">
        <v>16.45581717985128</v>
      </c>
      <c r="I69" s="100">
        <v>12480.091749199211</v>
      </c>
      <c r="J69" s="100">
        <v>13</v>
      </c>
      <c r="K69" s="100">
        <v>9859.1999999999989</v>
      </c>
      <c r="L69" s="100">
        <v>18</v>
      </c>
      <c r="M69" s="100">
        <v>13651.199999999999</v>
      </c>
      <c r="N69" s="100">
        <v>12</v>
      </c>
      <c r="O69" s="100">
        <v>9100.7999999999993</v>
      </c>
      <c r="P69" s="100">
        <v>14</v>
      </c>
      <c r="Q69" s="100">
        <v>10617.6</v>
      </c>
      <c r="R69" s="100">
        <v>11</v>
      </c>
      <c r="S69" s="100">
        <v>8342.4</v>
      </c>
      <c r="T69" s="100">
        <v>16.837783520667305</v>
      </c>
      <c r="U69" s="100">
        <v>12769.775022074084</v>
      </c>
      <c r="V69" s="100">
        <v>11</v>
      </c>
      <c r="W69" s="100">
        <v>8342.4</v>
      </c>
      <c r="X69" s="100">
        <v>18</v>
      </c>
      <c r="Y69" s="100">
        <v>13651.199999999999</v>
      </c>
      <c r="Z69" s="100">
        <v>13</v>
      </c>
      <c r="AA69" s="100">
        <v>9859.1999999999989</v>
      </c>
      <c r="AB69" s="100">
        <v>18</v>
      </c>
      <c r="AC69" s="100">
        <v>13651.199999999999</v>
      </c>
      <c r="AD69" s="100">
        <v>18</v>
      </c>
      <c r="AE69" s="100">
        <v>13651.199999999999</v>
      </c>
      <c r="AF69" s="100">
        <v>16</v>
      </c>
      <c r="AG69" s="100">
        <v>12134.4</v>
      </c>
      <c r="AH69" s="100">
        <v>20</v>
      </c>
      <c r="AI69" s="100">
        <v>15168</v>
      </c>
      <c r="AJ69" s="100">
        <v>16</v>
      </c>
      <c r="AK69" s="100">
        <v>12134.4</v>
      </c>
      <c r="AL69" s="100">
        <v>13</v>
      </c>
      <c r="AM69" s="100">
        <v>9859.1999999999989</v>
      </c>
      <c r="AN69" s="100">
        <v>13</v>
      </c>
      <c r="AO69" s="100">
        <v>9859.1999999999989</v>
      </c>
      <c r="AP69" s="100">
        <v>9</v>
      </c>
      <c r="AQ69" s="100">
        <v>6825.5999999999995</v>
      </c>
      <c r="AR69" s="100">
        <v>10</v>
      </c>
      <c r="AS69" s="100">
        <v>7584</v>
      </c>
      <c r="AT69" s="100">
        <v>14</v>
      </c>
      <c r="AU69" s="100">
        <v>10617.6</v>
      </c>
      <c r="AV69" s="100">
        <v>17</v>
      </c>
      <c r="AW69" s="100">
        <v>12892.8</v>
      </c>
      <c r="AX69" s="100">
        <v>18</v>
      </c>
      <c r="AY69" s="100">
        <v>13651.199999999999</v>
      </c>
      <c r="AZ69" s="100">
        <v>19</v>
      </c>
      <c r="BA69" s="100">
        <v>14409.6</v>
      </c>
      <c r="BB69" s="100">
        <v>16</v>
      </c>
      <c r="BC69" s="100">
        <v>12134.4</v>
      </c>
      <c r="BD69" s="100">
        <v>18</v>
      </c>
      <c r="BE69" s="100">
        <v>13651.199999999999</v>
      </c>
      <c r="BF69" s="100">
        <v>11</v>
      </c>
      <c r="BG69" s="100">
        <v>8342.4</v>
      </c>
      <c r="BH69" s="100">
        <v>12</v>
      </c>
      <c r="BI69" s="100">
        <v>9100.7999999999993</v>
      </c>
      <c r="BJ69" s="100">
        <v>13</v>
      </c>
      <c r="BK69" s="100">
        <v>9859.1999999999989</v>
      </c>
      <c r="BL69" s="100">
        <v>10</v>
      </c>
      <c r="BM69" s="100">
        <v>7584</v>
      </c>
      <c r="BN69" s="100">
        <v>19</v>
      </c>
      <c r="BO69" s="100">
        <v>14409.6</v>
      </c>
      <c r="BP69" s="100">
        <v>17</v>
      </c>
      <c r="BQ69" s="100">
        <v>12892.8</v>
      </c>
      <c r="BR69" s="100">
        <v>15</v>
      </c>
      <c r="BS69" s="100">
        <v>11376</v>
      </c>
      <c r="BT69" s="100">
        <v>16</v>
      </c>
      <c r="BU69" s="100">
        <v>12134.4</v>
      </c>
      <c r="BV69" s="100">
        <v>17</v>
      </c>
      <c r="BW69" s="100">
        <v>12892.8</v>
      </c>
      <c r="BX69" s="100">
        <v>18</v>
      </c>
      <c r="BY69" s="100">
        <v>13651.199999999999</v>
      </c>
      <c r="BZ69" s="100">
        <v>17</v>
      </c>
      <c r="CA69" s="100">
        <v>12892.8</v>
      </c>
      <c r="CB69" s="100">
        <v>18</v>
      </c>
      <c r="CC69" s="100">
        <v>13651.199999999999</v>
      </c>
      <c r="CD69" s="100">
        <v>16</v>
      </c>
      <c r="CE69" s="100">
        <v>12134.4</v>
      </c>
      <c r="CF69" s="100">
        <v>12</v>
      </c>
      <c r="CG69" s="100">
        <v>9100.7999999999993</v>
      </c>
      <c r="CH69" s="100">
        <v>10</v>
      </c>
      <c r="CI69" s="100">
        <v>7584</v>
      </c>
      <c r="CJ69" s="100">
        <v>11</v>
      </c>
      <c r="CK69" s="100">
        <v>8342.4</v>
      </c>
      <c r="CL69" s="100">
        <v>15</v>
      </c>
      <c r="CM69" s="100">
        <v>11376</v>
      </c>
      <c r="CN69" s="100">
        <v>16</v>
      </c>
      <c r="CO69" s="100">
        <v>12134.4</v>
      </c>
      <c r="CP69" s="100">
        <v>14</v>
      </c>
      <c r="CQ69" s="100">
        <v>10617.6</v>
      </c>
      <c r="CR69" s="100">
        <v>10</v>
      </c>
      <c r="CS69" s="100">
        <v>7584</v>
      </c>
      <c r="CT69" s="100">
        <v>18</v>
      </c>
      <c r="CU69" s="100">
        <v>13651.199999999999</v>
      </c>
    </row>
    <row r="70" spans="2:99">
      <c r="C70" s="99" t="s">
        <v>236</v>
      </c>
      <c r="D70" s="100">
        <v>6.9484495484808635</v>
      </c>
      <c r="E70" s="100">
        <v>3718.8101983469578</v>
      </c>
      <c r="F70" s="100">
        <v>13.205814373501342</v>
      </c>
      <c r="G70" s="100">
        <v>7067.7518526979175</v>
      </c>
      <c r="H70" s="100">
        <v>17.438285749857002</v>
      </c>
      <c r="I70" s="100">
        <v>9332.970533323467</v>
      </c>
      <c r="J70" s="100">
        <v>13</v>
      </c>
      <c r="K70" s="100">
        <v>6957.5999999999995</v>
      </c>
      <c r="L70" s="100">
        <v>17</v>
      </c>
      <c r="M70" s="100">
        <v>9098.4</v>
      </c>
      <c r="N70" s="100">
        <v>12</v>
      </c>
      <c r="O70" s="100">
        <v>6422.4</v>
      </c>
      <c r="P70" s="100">
        <v>14</v>
      </c>
      <c r="Q70" s="100">
        <v>7492.7999999999993</v>
      </c>
      <c r="R70" s="100">
        <v>12</v>
      </c>
      <c r="S70" s="100">
        <v>6422.4</v>
      </c>
      <c r="T70" s="100">
        <v>16.791239991741342</v>
      </c>
      <c r="U70" s="100">
        <v>8986.6716435799644</v>
      </c>
      <c r="V70" s="100">
        <v>10</v>
      </c>
      <c r="W70" s="100">
        <v>5351.9999999999991</v>
      </c>
      <c r="X70" s="100">
        <v>18</v>
      </c>
      <c r="Y70" s="100">
        <v>9633.5999999999985</v>
      </c>
      <c r="Z70" s="100">
        <v>15</v>
      </c>
      <c r="AA70" s="100">
        <v>8027.9999999999991</v>
      </c>
      <c r="AB70" s="100">
        <v>19</v>
      </c>
      <c r="AC70" s="100">
        <v>10168.799999999999</v>
      </c>
      <c r="AD70" s="100">
        <v>19</v>
      </c>
      <c r="AE70" s="100">
        <v>10168.799999999999</v>
      </c>
      <c r="AF70" s="100">
        <v>18</v>
      </c>
      <c r="AG70" s="100">
        <v>9633.5999999999985</v>
      </c>
      <c r="AH70" s="100">
        <v>21</v>
      </c>
      <c r="AI70" s="100">
        <v>11239.199999999999</v>
      </c>
      <c r="AJ70" s="100">
        <v>14</v>
      </c>
      <c r="AK70" s="100">
        <v>7492.7999999999993</v>
      </c>
      <c r="AL70" s="100">
        <v>14</v>
      </c>
      <c r="AM70" s="100">
        <v>7492.7999999999993</v>
      </c>
      <c r="AN70" s="100">
        <v>12</v>
      </c>
      <c r="AO70" s="100">
        <v>6422.4</v>
      </c>
      <c r="AP70" s="100">
        <v>10</v>
      </c>
      <c r="AQ70" s="100">
        <v>5351.9999999999991</v>
      </c>
      <c r="AR70" s="100">
        <v>11</v>
      </c>
      <c r="AS70" s="100">
        <v>5887.1999999999989</v>
      </c>
      <c r="AT70" s="100">
        <v>12</v>
      </c>
      <c r="AU70" s="100">
        <v>6422.4</v>
      </c>
      <c r="AV70" s="100">
        <v>16</v>
      </c>
      <c r="AW70" s="100">
        <v>8563.1999999999989</v>
      </c>
      <c r="AX70" s="100">
        <v>20</v>
      </c>
      <c r="AY70" s="100">
        <v>10703.999999999998</v>
      </c>
      <c r="AZ70" s="100">
        <v>18</v>
      </c>
      <c r="BA70" s="100">
        <v>9633.5999999999985</v>
      </c>
      <c r="BB70" s="100">
        <v>15</v>
      </c>
      <c r="BC70" s="100">
        <v>8027.9999999999991</v>
      </c>
      <c r="BD70" s="100">
        <v>16</v>
      </c>
      <c r="BE70" s="100">
        <v>8563.1999999999989</v>
      </c>
      <c r="BF70" s="100">
        <v>11</v>
      </c>
      <c r="BG70" s="100">
        <v>5887.1999999999989</v>
      </c>
      <c r="BH70" s="100">
        <v>11</v>
      </c>
      <c r="BI70" s="100">
        <v>5887.1999999999989</v>
      </c>
      <c r="BJ70" s="100">
        <v>14</v>
      </c>
      <c r="BK70" s="100">
        <v>7492.7999999999993</v>
      </c>
      <c r="BL70" s="100">
        <v>11</v>
      </c>
      <c r="BM70" s="100">
        <v>5887.1999999999989</v>
      </c>
      <c r="BN70" s="100">
        <v>17</v>
      </c>
      <c r="BO70" s="100">
        <v>9098.4</v>
      </c>
      <c r="BP70" s="100">
        <v>17</v>
      </c>
      <c r="BQ70" s="100">
        <v>9098.4</v>
      </c>
      <c r="BR70" s="100">
        <v>15</v>
      </c>
      <c r="BS70" s="100">
        <v>8027.9999999999991</v>
      </c>
      <c r="BT70" s="100">
        <v>14</v>
      </c>
      <c r="BU70" s="100">
        <v>7492.7999999999993</v>
      </c>
      <c r="BV70" s="100">
        <v>16</v>
      </c>
      <c r="BW70" s="100">
        <v>8563.1999999999989</v>
      </c>
      <c r="BX70" s="100">
        <v>18</v>
      </c>
      <c r="BY70" s="100">
        <v>9633.5999999999985</v>
      </c>
      <c r="BZ70" s="100">
        <v>17</v>
      </c>
      <c r="CA70" s="100">
        <v>9098.4</v>
      </c>
      <c r="CB70" s="100">
        <v>20</v>
      </c>
      <c r="CC70" s="100">
        <v>10703.999999999998</v>
      </c>
      <c r="CD70" s="100">
        <v>16</v>
      </c>
      <c r="CE70" s="100">
        <v>8563.1999999999989</v>
      </c>
      <c r="CF70" s="100">
        <v>12</v>
      </c>
      <c r="CG70" s="100">
        <v>6422.4</v>
      </c>
      <c r="CH70" s="100">
        <v>11</v>
      </c>
      <c r="CI70" s="100">
        <v>5887.1999999999989</v>
      </c>
      <c r="CJ70" s="100">
        <v>13</v>
      </c>
      <c r="CK70" s="100">
        <v>6957.5999999999995</v>
      </c>
      <c r="CL70" s="100">
        <v>15</v>
      </c>
      <c r="CM70" s="100">
        <v>8027.9999999999991</v>
      </c>
      <c r="CN70" s="100">
        <v>18</v>
      </c>
      <c r="CO70" s="100">
        <v>9633.5999999999985</v>
      </c>
      <c r="CP70" s="100">
        <v>12</v>
      </c>
      <c r="CQ70" s="100">
        <v>6422.4</v>
      </c>
      <c r="CR70" s="100">
        <v>11</v>
      </c>
      <c r="CS70" s="100">
        <v>5887.1999999999989</v>
      </c>
      <c r="CT70" s="100">
        <v>18</v>
      </c>
      <c r="CU70" s="100">
        <v>9633.5999999999985</v>
      </c>
    </row>
    <row r="71" spans="2:99">
      <c r="B71" s="99" t="s">
        <v>130</v>
      </c>
      <c r="C71" s="99" t="s">
        <v>237</v>
      </c>
      <c r="D71" s="100">
        <v>16</v>
      </c>
      <c r="E71" s="100">
        <v>9024</v>
      </c>
      <c r="F71" s="100">
        <v>19</v>
      </c>
      <c r="G71" s="100">
        <v>10716</v>
      </c>
      <c r="H71" s="100">
        <v>20</v>
      </c>
      <c r="I71" s="100">
        <v>11280</v>
      </c>
      <c r="J71" s="100">
        <v>12.327131985252542</v>
      </c>
      <c r="K71" s="100">
        <v>6952.5024396824338</v>
      </c>
      <c r="L71" s="100">
        <v>19.927525801410209</v>
      </c>
      <c r="M71" s="100">
        <v>11239.124551995357</v>
      </c>
      <c r="N71" s="100">
        <v>15.141983126040644</v>
      </c>
      <c r="O71" s="100">
        <v>8540.0784830869234</v>
      </c>
      <c r="P71" s="100">
        <v>10.822447674202889</v>
      </c>
      <c r="Q71" s="100">
        <v>6103.8604882504296</v>
      </c>
      <c r="R71" s="100">
        <v>12.639630861720626</v>
      </c>
      <c r="S71" s="100">
        <v>7128.751806010433</v>
      </c>
      <c r="T71" s="100">
        <v>13.853649421105546</v>
      </c>
      <c r="U71" s="100">
        <v>7813.4582735035283</v>
      </c>
      <c r="V71" s="100">
        <v>20.163174688250642</v>
      </c>
      <c r="W71" s="100">
        <v>11372.030524173362</v>
      </c>
      <c r="X71" s="100">
        <v>13.508232594494491</v>
      </c>
      <c r="Y71" s="100">
        <v>7618.6431832948929</v>
      </c>
      <c r="Z71" s="100">
        <v>21.413104679036397</v>
      </c>
      <c r="AA71" s="100">
        <v>12076.991038976528</v>
      </c>
      <c r="AB71" s="100">
        <v>10.359319468888859</v>
      </c>
      <c r="AC71" s="100">
        <v>5842.6561804533167</v>
      </c>
      <c r="AD71" s="100">
        <v>20.511953530578804</v>
      </c>
      <c r="AE71" s="100">
        <v>11568.741791246446</v>
      </c>
      <c r="AF71" s="100">
        <v>15.97677554887802</v>
      </c>
      <c r="AG71" s="100">
        <v>9010.9014095672028</v>
      </c>
      <c r="AH71" s="100">
        <v>17.210754765424927</v>
      </c>
      <c r="AI71" s="100">
        <v>9706.8656876996592</v>
      </c>
      <c r="AJ71" s="100">
        <v>16.214142249604695</v>
      </c>
      <c r="AK71" s="100">
        <v>9144.7762287770474</v>
      </c>
      <c r="AL71" s="100">
        <v>12.858331413945898</v>
      </c>
      <c r="AM71" s="100">
        <v>7252.098917465486</v>
      </c>
      <c r="AN71" s="100">
        <v>19.282896331212918</v>
      </c>
      <c r="AO71" s="100">
        <v>10875.553530804085</v>
      </c>
      <c r="AP71" s="100">
        <v>12.794592797783933</v>
      </c>
      <c r="AQ71" s="100">
        <v>7216.1503379501382</v>
      </c>
      <c r="AR71" s="100">
        <v>15.464230986861857</v>
      </c>
      <c r="AS71" s="100">
        <v>8721.8262765900872</v>
      </c>
      <c r="AT71" s="100">
        <v>14.329441824161268</v>
      </c>
      <c r="AU71" s="100">
        <v>8081.8051888269556</v>
      </c>
      <c r="AV71" s="100">
        <v>14.546448870519612</v>
      </c>
      <c r="AW71" s="100">
        <v>8204.1971629730615</v>
      </c>
      <c r="AX71" s="100">
        <v>13</v>
      </c>
      <c r="AY71" s="100">
        <v>7332</v>
      </c>
      <c r="AZ71" s="100">
        <v>15.343487168282081</v>
      </c>
      <c r="BA71" s="100">
        <v>8653.7267629110938</v>
      </c>
      <c r="BB71" s="100">
        <v>18.405371987418615</v>
      </c>
      <c r="BC71" s="100">
        <v>10380.629800904098</v>
      </c>
      <c r="BD71" s="100">
        <v>21.369093931814007</v>
      </c>
      <c r="BE71" s="100">
        <v>12052.1689775431</v>
      </c>
      <c r="BF71" s="100">
        <v>22.407504529675133</v>
      </c>
      <c r="BG71" s="100">
        <v>12637.832554736775</v>
      </c>
      <c r="BH71" s="100">
        <v>20.090101189155217</v>
      </c>
      <c r="BI71" s="100">
        <v>11330.817070683543</v>
      </c>
      <c r="BJ71" s="100">
        <v>17.737002623783869</v>
      </c>
      <c r="BK71" s="100">
        <v>10003.669479814102</v>
      </c>
      <c r="BL71" s="100">
        <v>13.481190288214551</v>
      </c>
      <c r="BM71" s="100">
        <v>7603.3913225530068</v>
      </c>
      <c r="BN71" s="100">
        <v>16</v>
      </c>
      <c r="BO71" s="100">
        <v>9024</v>
      </c>
      <c r="BP71" s="100">
        <v>13.151242282464704</v>
      </c>
      <c r="BQ71" s="100">
        <v>7417.3006473100932</v>
      </c>
      <c r="BR71" s="100">
        <v>17.968397671501869</v>
      </c>
      <c r="BS71" s="100">
        <v>10134.176286727054</v>
      </c>
      <c r="BT71" s="100">
        <v>16.865600332966288</v>
      </c>
      <c r="BU71" s="100">
        <v>9512.1985877929856</v>
      </c>
      <c r="BV71" s="100">
        <v>17.505520065671124</v>
      </c>
      <c r="BW71" s="100">
        <v>9873.1133170385147</v>
      </c>
      <c r="BX71" s="100">
        <v>18.596343056937858</v>
      </c>
      <c r="BY71" s="100">
        <v>10488.337484112952</v>
      </c>
      <c r="BZ71" s="100">
        <v>14.17687700021829</v>
      </c>
      <c r="CA71" s="100">
        <v>7995.7586281231161</v>
      </c>
      <c r="CB71" s="100">
        <v>16.150108967991578</v>
      </c>
      <c r="CC71" s="100">
        <v>9108.6614579472498</v>
      </c>
      <c r="CD71" s="100">
        <v>16.295510633324724</v>
      </c>
      <c r="CE71" s="100">
        <v>9190.6679971951453</v>
      </c>
      <c r="CF71" s="100">
        <v>17.149244919981204</v>
      </c>
      <c r="CG71" s="100">
        <v>9672.1741348693995</v>
      </c>
      <c r="CH71" s="100">
        <v>19.446835108633884</v>
      </c>
      <c r="CI71" s="100">
        <v>10968.01500126951</v>
      </c>
      <c r="CJ71" s="100">
        <v>13.555981256751105</v>
      </c>
      <c r="CK71" s="100">
        <v>7645.5734288076228</v>
      </c>
      <c r="CL71" s="100">
        <v>12</v>
      </c>
      <c r="CM71" s="100">
        <v>6768</v>
      </c>
      <c r="CN71" s="100">
        <v>25.097177865472162</v>
      </c>
      <c r="CO71" s="100">
        <v>14154.808316126298</v>
      </c>
      <c r="CP71" s="100">
        <v>18.447957314850871</v>
      </c>
      <c r="CQ71" s="100">
        <v>10404.647925575891</v>
      </c>
      <c r="CR71" s="100">
        <v>17.815663761382662</v>
      </c>
      <c r="CS71" s="100">
        <v>10048.034361419821</v>
      </c>
      <c r="CT71" s="100">
        <v>24.243241908012795</v>
      </c>
      <c r="CU71" s="100">
        <v>13673.188436119217</v>
      </c>
    </row>
    <row r="72" spans="2:99">
      <c r="C72" s="99" t="s">
        <v>238</v>
      </c>
      <c r="D72" s="100">
        <v>16</v>
      </c>
      <c r="E72" s="100">
        <v>1190.3999999999999</v>
      </c>
      <c r="F72" s="100">
        <v>19</v>
      </c>
      <c r="G72" s="100">
        <v>1413.6</v>
      </c>
      <c r="H72" s="100">
        <v>21</v>
      </c>
      <c r="I72" s="100">
        <v>1562.3999999999999</v>
      </c>
      <c r="J72" s="100">
        <v>13</v>
      </c>
      <c r="K72" s="100">
        <v>967.19999999999993</v>
      </c>
      <c r="L72" s="100">
        <v>19.843205274009279</v>
      </c>
      <c r="M72" s="100">
        <v>1476.3344723862901</v>
      </c>
      <c r="N72" s="100">
        <v>14.405517693588486</v>
      </c>
      <c r="O72" s="100">
        <v>1071.7705164029833</v>
      </c>
      <c r="P72" s="100">
        <v>11.918081124691597</v>
      </c>
      <c r="Q72" s="100">
        <v>886.7052356770547</v>
      </c>
      <c r="R72" s="100">
        <v>12.639630861720626</v>
      </c>
      <c r="S72" s="100">
        <v>940.38853611201444</v>
      </c>
      <c r="T72" s="100">
        <v>12.926819371486022</v>
      </c>
      <c r="U72" s="100">
        <v>961.75536123856</v>
      </c>
      <c r="V72" s="100">
        <v>20.304165559553752</v>
      </c>
      <c r="W72" s="100">
        <v>1510.6299176307989</v>
      </c>
      <c r="X72" s="100">
        <v>13.479997450355906</v>
      </c>
      <c r="Y72" s="100">
        <v>1002.9118103064793</v>
      </c>
      <c r="Z72" s="100">
        <v>22.595440766653997</v>
      </c>
      <c r="AA72" s="100">
        <v>1681.1007930390572</v>
      </c>
      <c r="AB72" s="100">
        <v>12.416810583911078</v>
      </c>
      <c r="AC72" s="100">
        <v>923.81070744298404</v>
      </c>
      <c r="AD72" s="100">
        <v>18.734299638016861</v>
      </c>
      <c r="AE72" s="100">
        <v>1393.8318930684543</v>
      </c>
      <c r="AF72" s="100">
        <v>16.97677554887802</v>
      </c>
      <c r="AG72" s="100">
        <v>1263.0721008365247</v>
      </c>
      <c r="AH72" s="100">
        <v>18.428069723321705</v>
      </c>
      <c r="AI72" s="100">
        <v>1371.0483874151348</v>
      </c>
      <c r="AJ72" s="100">
        <v>16.18378869336458</v>
      </c>
      <c r="AK72" s="100">
        <v>1204.0738787863247</v>
      </c>
      <c r="AL72" s="100">
        <v>12.908821497119185</v>
      </c>
      <c r="AM72" s="100">
        <v>960.41631938566718</v>
      </c>
      <c r="AN72" s="100">
        <v>20.282896331212918</v>
      </c>
      <c r="AO72" s="100">
        <v>1509.0474870422408</v>
      </c>
      <c r="AP72" s="100">
        <v>11.816664819944599</v>
      </c>
      <c r="AQ72" s="100">
        <v>879.15986260387808</v>
      </c>
      <c r="AR72" s="100">
        <v>15.464230986861857</v>
      </c>
      <c r="AS72" s="100">
        <v>1150.5387854225221</v>
      </c>
      <c r="AT72" s="100">
        <v>15.537167109186468</v>
      </c>
      <c r="AU72" s="100">
        <v>1155.9652329234732</v>
      </c>
      <c r="AV72" s="100">
        <v>15.567878237990968</v>
      </c>
      <c r="AW72" s="100">
        <v>1158.2501409065278</v>
      </c>
      <c r="AX72" s="100">
        <v>15.392394248752392</v>
      </c>
      <c r="AY72" s="100">
        <v>1145.1941321071779</v>
      </c>
      <c r="AZ72" s="100">
        <v>15.522618790719692</v>
      </c>
      <c r="BA72" s="100">
        <v>1154.8828380295449</v>
      </c>
      <c r="BB72" s="100">
        <v>18.285765860829798</v>
      </c>
      <c r="BC72" s="100">
        <v>1360.4609800457367</v>
      </c>
      <c r="BD72" s="100">
        <v>22.478621446359128</v>
      </c>
      <c r="BE72" s="100">
        <v>1672.4094356091189</v>
      </c>
      <c r="BF72" s="100">
        <v>23.551127440866473</v>
      </c>
      <c r="BG72" s="100">
        <v>1752.2038816004654</v>
      </c>
      <c r="BH72" s="100">
        <v>22.158232513477415</v>
      </c>
      <c r="BI72" s="100">
        <v>1648.5724990027195</v>
      </c>
      <c r="BJ72" s="100">
        <v>17.829127951756856</v>
      </c>
      <c r="BK72" s="100">
        <v>1326.4871196107099</v>
      </c>
      <c r="BL72" s="100">
        <v>16.512234822938069</v>
      </c>
      <c r="BM72" s="100">
        <v>1228.5102708265922</v>
      </c>
      <c r="BN72" s="100">
        <v>18</v>
      </c>
      <c r="BO72" s="100">
        <v>1339.1999999999998</v>
      </c>
      <c r="BP72" s="100">
        <v>15.114105434643262</v>
      </c>
      <c r="BQ72" s="100">
        <v>1124.4894443374585</v>
      </c>
      <c r="BR72" s="100">
        <v>19.905920402372718</v>
      </c>
      <c r="BS72" s="100">
        <v>1481.0004779365302</v>
      </c>
      <c r="BT72" s="100">
        <v>17.894453677398499</v>
      </c>
      <c r="BU72" s="100">
        <v>1331.3473535984481</v>
      </c>
      <c r="BV72" s="100">
        <v>16.560467898896245</v>
      </c>
      <c r="BW72" s="100">
        <v>1232.0988116778806</v>
      </c>
      <c r="BX72" s="100">
        <v>20.6679042237704</v>
      </c>
      <c r="BY72" s="100">
        <v>1537.6920742485177</v>
      </c>
      <c r="BZ72" s="100">
        <v>14.420368793366903</v>
      </c>
      <c r="CA72" s="100">
        <v>1072.8754382264974</v>
      </c>
      <c r="CB72" s="100">
        <v>16.178861692191369</v>
      </c>
      <c r="CC72" s="100">
        <v>1203.7073098990377</v>
      </c>
      <c r="CD72" s="100">
        <v>17.37820280140928</v>
      </c>
      <c r="CE72" s="100">
        <v>1292.9382884248503</v>
      </c>
      <c r="CF72" s="100">
        <v>20.116409350838882</v>
      </c>
      <c r="CG72" s="100">
        <v>1496.6608557024126</v>
      </c>
      <c r="CH72" s="100">
        <v>19.462513533498232</v>
      </c>
      <c r="CI72" s="100">
        <v>1448.0110068922684</v>
      </c>
      <c r="CJ72" s="100">
        <v>16.644894471422596</v>
      </c>
      <c r="CK72" s="100">
        <v>1238.3801486738409</v>
      </c>
      <c r="CL72" s="100">
        <v>15</v>
      </c>
      <c r="CM72" s="100">
        <v>1115.9999999999998</v>
      </c>
      <c r="CN72" s="100">
        <v>25.062891057176156</v>
      </c>
      <c r="CO72" s="100">
        <v>1864.6790946539058</v>
      </c>
      <c r="CP72" s="100">
        <v>20.557237112198109</v>
      </c>
      <c r="CQ72" s="100">
        <v>1529.4584411475391</v>
      </c>
      <c r="CR72" s="100">
        <v>19.93407661538588</v>
      </c>
      <c r="CS72" s="100">
        <v>1483.0953001847092</v>
      </c>
      <c r="CT72" s="100">
        <v>25.248770133194903</v>
      </c>
      <c r="CU72" s="100">
        <v>1878.5084979097005</v>
      </c>
    </row>
    <row r="73" spans="2:99">
      <c r="C73" s="99" t="s">
        <v>239</v>
      </c>
      <c r="D73" s="100">
        <v>15</v>
      </c>
      <c r="E73" s="100">
        <v>8387.9999999999982</v>
      </c>
      <c r="F73" s="100">
        <v>19</v>
      </c>
      <c r="G73" s="100">
        <v>10624.8</v>
      </c>
      <c r="H73" s="100">
        <v>18</v>
      </c>
      <c r="I73" s="100">
        <v>10065.599999999999</v>
      </c>
      <c r="J73" s="100">
        <v>14.327131985252542</v>
      </c>
      <c r="K73" s="100">
        <v>8011.7322061532204</v>
      </c>
      <c r="L73" s="100">
        <v>21.864285405859512</v>
      </c>
      <c r="M73" s="100">
        <v>12226.508398956637</v>
      </c>
      <c r="N73" s="100">
        <v>13.273750409814564</v>
      </c>
      <c r="O73" s="100">
        <v>7422.6812291683036</v>
      </c>
      <c r="P73" s="100">
        <v>11.84157436430063</v>
      </c>
      <c r="Q73" s="100">
        <v>6621.8083845169112</v>
      </c>
      <c r="R73" s="100">
        <v>11.639630861720626</v>
      </c>
      <c r="S73" s="100">
        <v>6508.8815778741728</v>
      </c>
      <c r="T73" s="100">
        <v>12.829259437645387</v>
      </c>
      <c r="U73" s="100">
        <v>7174.1218775312991</v>
      </c>
      <c r="V73" s="100">
        <v>19.268917841727973</v>
      </c>
      <c r="W73" s="100">
        <v>10775.178857094281</v>
      </c>
      <c r="X73" s="100">
        <v>13.437644734148034</v>
      </c>
      <c r="Y73" s="100">
        <v>7514.3309353355799</v>
      </c>
      <c r="Z73" s="100">
        <v>19.367520657131998</v>
      </c>
      <c r="AA73" s="100">
        <v>10830.317551468212</v>
      </c>
      <c r="AB73" s="100">
        <v>10.359319468888859</v>
      </c>
      <c r="AC73" s="100">
        <v>5792.9314470026493</v>
      </c>
      <c r="AD73" s="100">
        <v>17.734299638016861</v>
      </c>
      <c r="AE73" s="100">
        <v>9917.0203575790274</v>
      </c>
      <c r="AF73" s="100">
        <v>16.881013240164489</v>
      </c>
      <c r="AG73" s="100">
        <v>9439.862603899981</v>
      </c>
      <c r="AH73" s="100">
        <v>18.303889747380687</v>
      </c>
      <c r="AI73" s="100">
        <v>10235.535146735279</v>
      </c>
      <c r="AJ73" s="100">
        <v>15.305202918325048</v>
      </c>
      <c r="AK73" s="100">
        <v>8558.6694719273655</v>
      </c>
      <c r="AL73" s="100">
        <v>11.883576455532541</v>
      </c>
      <c r="AM73" s="100">
        <v>6645.2959539337962</v>
      </c>
      <c r="AN73" s="100">
        <v>18.407047589072231</v>
      </c>
      <c r="AO73" s="100">
        <v>10293.22101180919</v>
      </c>
      <c r="AP73" s="100">
        <v>10.794592797783933</v>
      </c>
      <c r="AQ73" s="100">
        <v>6036.3362925207748</v>
      </c>
      <c r="AR73" s="100">
        <v>15.478298592524338</v>
      </c>
      <c r="AS73" s="100">
        <v>8655.4645729396088</v>
      </c>
      <c r="AT73" s="100">
        <v>16.28789676715623</v>
      </c>
      <c r="AU73" s="100">
        <v>9108.1918721937618</v>
      </c>
      <c r="AV73" s="100">
        <v>13.610736972933683</v>
      </c>
      <c r="AW73" s="100">
        <v>7611.1241152645143</v>
      </c>
      <c r="AX73" s="100">
        <v>14</v>
      </c>
      <c r="AY73" s="100">
        <v>7828.7999999999993</v>
      </c>
      <c r="AZ73" s="100">
        <v>14.433052979500886</v>
      </c>
      <c r="BA73" s="100">
        <v>8070.9632261368943</v>
      </c>
      <c r="BB73" s="100">
        <v>19.255864329182593</v>
      </c>
      <c r="BC73" s="100">
        <v>10767.879332878905</v>
      </c>
      <c r="BD73" s="100">
        <v>21.478621446359128</v>
      </c>
      <c r="BE73" s="100">
        <v>12010.845112804023</v>
      </c>
      <c r="BF73" s="100">
        <v>23.263881618483794</v>
      </c>
      <c r="BG73" s="100">
        <v>13009.162601056136</v>
      </c>
      <c r="BH73" s="100">
        <v>22.158232513477415</v>
      </c>
      <c r="BI73" s="100">
        <v>12390.883621536568</v>
      </c>
      <c r="BJ73" s="100">
        <v>19.760033955777118</v>
      </c>
      <c r="BK73" s="100">
        <v>11049.810988070563</v>
      </c>
      <c r="BL73" s="100">
        <v>14.481190288214551</v>
      </c>
      <c r="BM73" s="100">
        <v>8097.8816091695753</v>
      </c>
      <c r="BN73" s="100">
        <v>16</v>
      </c>
      <c r="BO73" s="100">
        <v>8947.1999999999989</v>
      </c>
      <c r="BP73" s="100">
        <v>15.188379130286146</v>
      </c>
      <c r="BQ73" s="100">
        <v>8493.3416096560122</v>
      </c>
      <c r="BR73" s="100">
        <v>16.999636306066446</v>
      </c>
      <c r="BS73" s="100">
        <v>9506.1966223523559</v>
      </c>
      <c r="BT73" s="100">
        <v>18.836746988534077</v>
      </c>
      <c r="BU73" s="100">
        <v>10533.508915988255</v>
      </c>
      <c r="BV73" s="100">
        <v>15.604426165476342</v>
      </c>
      <c r="BW73" s="100">
        <v>8725.9951117343699</v>
      </c>
      <c r="BX73" s="100">
        <v>17.620196779215373</v>
      </c>
      <c r="BY73" s="100">
        <v>9853.2140389372362</v>
      </c>
      <c r="BZ73" s="100">
        <v>14.136295034693521</v>
      </c>
      <c r="CA73" s="100">
        <v>7905.0161834006158</v>
      </c>
      <c r="CB73" s="100">
        <v>15.178861692191369</v>
      </c>
      <c r="CC73" s="100">
        <v>8488.019458273413</v>
      </c>
      <c r="CD73" s="100">
        <v>17.323074689352911</v>
      </c>
      <c r="CE73" s="100">
        <v>9687.0633662861474</v>
      </c>
      <c r="CF73" s="100">
        <v>16.985067074269601</v>
      </c>
      <c r="CG73" s="100">
        <v>9498.0495079315606</v>
      </c>
      <c r="CH73" s="100">
        <v>17.384121409176498</v>
      </c>
      <c r="CI73" s="100">
        <v>9721.2006920114964</v>
      </c>
      <c r="CJ73" s="100">
        <v>16.51152464941536</v>
      </c>
      <c r="CK73" s="100">
        <v>9233.2445839530683</v>
      </c>
      <c r="CL73" s="100">
        <v>14</v>
      </c>
      <c r="CM73" s="100">
        <v>7828.7999999999993</v>
      </c>
      <c r="CN73" s="100">
        <v>24.131464673768168</v>
      </c>
      <c r="CO73" s="100">
        <v>13494.315045571158</v>
      </c>
      <c r="CP73" s="100">
        <v>18.28403761883002</v>
      </c>
      <c r="CQ73" s="100">
        <v>10224.433836449745</v>
      </c>
      <c r="CR73" s="100">
        <v>18.65777995604504</v>
      </c>
      <c r="CS73" s="100">
        <v>10433.430551420384</v>
      </c>
      <c r="CT73" s="100">
        <v>22.226657232466465</v>
      </c>
      <c r="CU73" s="100">
        <v>12429.146724395247</v>
      </c>
    </row>
    <row r="74" spans="2:99">
      <c r="C74" s="99" t="s">
        <v>240</v>
      </c>
      <c r="D74" s="100">
        <v>15</v>
      </c>
      <c r="E74" s="100">
        <v>6048</v>
      </c>
      <c r="F74" s="100">
        <v>20</v>
      </c>
      <c r="G74" s="100">
        <v>8064</v>
      </c>
      <c r="H74" s="100">
        <v>18</v>
      </c>
      <c r="I74" s="100">
        <v>7257.5999999999995</v>
      </c>
      <c r="J74" s="100">
        <v>14.277978948761707</v>
      </c>
      <c r="K74" s="100">
        <v>5756.8811121407198</v>
      </c>
      <c r="L74" s="100">
        <v>20.969686065110672</v>
      </c>
      <c r="M74" s="100">
        <v>8454.9774214526224</v>
      </c>
      <c r="N74" s="100">
        <v>13.273750409814564</v>
      </c>
      <c r="O74" s="100">
        <v>5351.9761652372317</v>
      </c>
      <c r="P74" s="100">
        <v>12.95633450488708</v>
      </c>
      <c r="Q74" s="100">
        <v>5223.9940723704703</v>
      </c>
      <c r="R74" s="100">
        <v>13.543181987501766</v>
      </c>
      <c r="S74" s="100">
        <v>5460.6109773607122</v>
      </c>
      <c r="T74" s="100">
        <v>12.95120935494618</v>
      </c>
      <c r="U74" s="100">
        <v>5221.9276119142996</v>
      </c>
      <c r="V74" s="100">
        <v>19.127926970424866</v>
      </c>
      <c r="W74" s="100">
        <v>7712.380154475306</v>
      </c>
      <c r="X74" s="100">
        <v>12.494115022425198</v>
      </c>
      <c r="Y74" s="100">
        <v>5037.6271770418398</v>
      </c>
      <c r="Z74" s="100">
        <v>20.549856744749597</v>
      </c>
      <c r="AA74" s="100">
        <v>8285.7022394830365</v>
      </c>
      <c r="AB74" s="100">
        <v>12.373692247644414</v>
      </c>
      <c r="AC74" s="100">
        <v>4989.0727142502274</v>
      </c>
      <c r="AD74" s="100">
        <v>21.823238080992084</v>
      </c>
      <c r="AE74" s="100">
        <v>8799.1295942560082</v>
      </c>
      <c r="AF74" s="100">
        <v>18.995928010620727</v>
      </c>
      <c r="AG74" s="100">
        <v>7659.158173882277</v>
      </c>
      <c r="AH74" s="100">
        <v>17.241799759410181</v>
      </c>
      <c r="AI74" s="100">
        <v>6951.8936629941845</v>
      </c>
      <c r="AJ74" s="100">
        <v>15.305202918325048</v>
      </c>
      <c r="AK74" s="100">
        <v>6171.0578166686591</v>
      </c>
      <c r="AL74" s="100">
        <v>10.833086372359253</v>
      </c>
      <c r="AM74" s="100">
        <v>4367.9004253352505</v>
      </c>
      <c r="AN74" s="100">
        <v>20.448431341692004</v>
      </c>
      <c r="AO74" s="100">
        <v>8244.8075169702151</v>
      </c>
      <c r="AP74" s="100">
        <v>10.728376731301939</v>
      </c>
      <c r="AQ74" s="100">
        <v>4325.6814980609415</v>
      </c>
      <c r="AR74" s="100">
        <v>15.478298592524338</v>
      </c>
      <c r="AS74" s="100">
        <v>6240.8499925058131</v>
      </c>
      <c r="AT74" s="100">
        <v>16.246351710151188</v>
      </c>
      <c r="AU74" s="100">
        <v>6550.5290095329592</v>
      </c>
      <c r="AV74" s="100">
        <v>14.55716355425529</v>
      </c>
      <c r="AW74" s="100">
        <v>5869.4483450757325</v>
      </c>
      <c r="AX74" s="100">
        <v>15</v>
      </c>
      <c r="AY74" s="100">
        <v>6048</v>
      </c>
      <c r="AZ74" s="100">
        <v>14.433052979500886</v>
      </c>
      <c r="BA74" s="100">
        <v>5819.4069613347574</v>
      </c>
      <c r="BB74" s="100">
        <v>17.43527351906582</v>
      </c>
      <c r="BC74" s="100">
        <v>7029.9022828873385</v>
      </c>
      <c r="BD74" s="100">
        <v>21.396475810450287</v>
      </c>
      <c r="BE74" s="100">
        <v>8627.0590467735547</v>
      </c>
      <c r="BF74" s="100">
        <v>21.522402858628205</v>
      </c>
      <c r="BG74" s="100">
        <v>8677.8328325988914</v>
      </c>
      <c r="BH74" s="100">
        <v>25.294495162121819</v>
      </c>
      <c r="BI74" s="100">
        <v>10198.740449367517</v>
      </c>
      <c r="BJ74" s="100">
        <v>19.852159283750101</v>
      </c>
      <c r="BK74" s="100">
        <v>8004.3906232080408</v>
      </c>
      <c r="BL74" s="100">
        <v>16.450145753491032</v>
      </c>
      <c r="BM74" s="100">
        <v>6632.6987678075839</v>
      </c>
      <c r="BN74" s="100">
        <v>15</v>
      </c>
      <c r="BO74" s="100">
        <v>6048</v>
      </c>
      <c r="BP74" s="100">
        <v>15.039831739000377</v>
      </c>
      <c r="BQ74" s="100">
        <v>6064.0601571649522</v>
      </c>
      <c r="BR74" s="100">
        <v>17.968397671501869</v>
      </c>
      <c r="BS74" s="100">
        <v>7244.857941149553</v>
      </c>
      <c r="BT74" s="100">
        <v>18.981013710695127</v>
      </c>
      <c r="BU74" s="100">
        <v>7653.1447281522751</v>
      </c>
      <c r="BV74" s="100">
        <v>17.549478332251219</v>
      </c>
      <c r="BW74" s="100">
        <v>7075.9496635636915</v>
      </c>
      <c r="BX74" s="100">
        <v>17.620196779215373</v>
      </c>
      <c r="BY74" s="100">
        <v>7104.4633413796382</v>
      </c>
      <c r="BZ74" s="100">
        <v>13.17687700021829</v>
      </c>
      <c r="CA74" s="100">
        <v>5312.9168064880141</v>
      </c>
      <c r="CB74" s="100">
        <v>15.351378037390106</v>
      </c>
      <c r="CC74" s="100">
        <v>6189.6756246756904</v>
      </c>
      <c r="CD74" s="100">
        <v>15.405766857437467</v>
      </c>
      <c r="CE74" s="100">
        <v>6211.6051969187865</v>
      </c>
      <c r="CF74" s="100">
        <v>20.182080489123521</v>
      </c>
      <c r="CG74" s="100">
        <v>8137.4148532146037</v>
      </c>
      <c r="CH74" s="100">
        <v>17.478191958362576</v>
      </c>
      <c r="CI74" s="100">
        <v>7047.20699761179</v>
      </c>
      <c r="CJ74" s="100">
        <v>16.51152464941536</v>
      </c>
      <c r="CK74" s="100">
        <v>6657.446738644273</v>
      </c>
      <c r="CL74" s="100">
        <v>13</v>
      </c>
      <c r="CM74" s="100">
        <v>5241.5999999999995</v>
      </c>
      <c r="CN74" s="100">
        <v>22.994317440584148</v>
      </c>
      <c r="CO74" s="100">
        <v>9271.3087920435282</v>
      </c>
      <c r="CP74" s="100">
        <v>18.447957314850871</v>
      </c>
      <c r="CQ74" s="100">
        <v>7438.216389347871</v>
      </c>
      <c r="CR74" s="100">
        <v>19.855134712717067</v>
      </c>
      <c r="CS74" s="100">
        <v>8005.5903161675215</v>
      </c>
      <c r="CT74" s="100">
        <v>21.248770133194903</v>
      </c>
      <c r="CU74" s="100">
        <v>8567.504117704184</v>
      </c>
    </row>
    <row r="75" spans="2:99">
      <c r="C75" s="99" t="s">
        <v>241</v>
      </c>
      <c r="D75" s="100">
        <v>15</v>
      </c>
      <c r="E75" s="100">
        <v>9647.9999999999982</v>
      </c>
      <c r="F75" s="100">
        <v>18</v>
      </c>
      <c r="G75" s="100">
        <v>11577.599999999999</v>
      </c>
      <c r="H75" s="100">
        <v>19</v>
      </c>
      <c r="I75" s="100">
        <v>12220.8</v>
      </c>
      <c r="J75" s="100">
        <v>14.228825912270873</v>
      </c>
      <c r="K75" s="100">
        <v>9151.9808267726239</v>
      </c>
      <c r="L75" s="100">
        <v>21.843205274009279</v>
      </c>
      <c r="M75" s="100">
        <v>14049.549632242766</v>
      </c>
      <c r="N75" s="100">
        <v>14.273750409814564</v>
      </c>
      <c r="O75" s="100">
        <v>9180.8762635927269</v>
      </c>
      <c r="P75" s="100">
        <v>12.860701054398373</v>
      </c>
      <c r="Q75" s="100">
        <v>8272.0029181890332</v>
      </c>
      <c r="R75" s="100">
        <v>13.543181987501766</v>
      </c>
      <c r="S75" s="100">
        <v>8710.9746543611345</v>
      </c>
      <c r="T75" s="100">
        <v>12.780479470725071</v>
      </c>
      <c r="U75" s="100">
        <v>8220.4043955703655</v>
      </c>
      <c r="V75" s="100">
        <v>20.09267925259909</v>
      </c>
      <c r="W75" s="100">
        <v>12923.611295271734</v>
      </c>
      <c r="X75" s="100">
        <v>11.494115022425198</v>
      </c>
      <c r="Y75" s="100">
        <v>7393.0147824238866</v>
      </c>
      <c r="Z75" s="100">
        <v>19.504272722845197</v>
      </c>
      <c r="AA75" s="100">
        <v>12545.148215334029</v>
      </c>
      <c r="AB75" s="100">
        <v>10.402437805155524</v>
      </c>
      <c r="AC75" s="100">
        <v>6690.8479962760321</v>
      </c>
      <c r="AD75" s="100">
        <v>19.467484309091191</v>
      </c>
      <c r="AE75" s="100">
        <v>12521.485907607452</v>
      </c>
      <c r="AF75" s="100">
        <v>18.881013240164489</v>
      </c>
      <c r="AG75" s="100">
        <v>12144.267716073799</v>
      </c>
      <c r="AH75" s="100">
        <v>17.303889747380687</v>
      </c>
      <c r="AI75" s="100">
        <v>11129.861885515256</v>
      </c>
      <c r="AJ75" s="100">
        <v>14.274849362084931</v>
      </c>
      <c r="AK75" s="100">
        <v>9181.5831096930269</v>
      </c>
      <c r="AL75" s="100">
        <v>10.93406653870583</v>
      </c>
      <c r="AM75" s="100">
        <v>7032.7915976955892</v>
      </c>
      <c r="AN75" s="100">
        <v>19.365663836452459</v>
      </c>
      <c r="AO75" s="100">
        <v>12455.994979606221</v>
      </c>
      <c r="AP75" s="100">
        <v>12.706304709141275</v>
      </c>
      <c r="AQ75" s="100">
        <v>8172.6951889196671</v>
      </c>
      <c r="AR75" s="100">
        <v>14.422028169874416</v>
      </c>
      <c r="AS75" s="100">
        <v>9276.2485188632236</v>
      </c>
      <c r="AT75" s="100">
        <v>15.28789676715623</v>
      </c>
      <c r="AU75" s="100">
        <v>9833.175200634887</v>
      </c>
      <c r="AV75" s="100">
        <v>13.578592921726647</v>
      </c>
      <c r="AW75" s="100">
        <v>8733.7509672545784</v>
      </c>
      <c r="AX75" s="100">
        <v>16.499501498656425</v>
      </c>
      <c r="AY75" s="100">
        <v>10612.479363935812</v>
      </c>
      <c r="AZ75" s="100">
        <v>16.343487168282081</v>
      </c>
      <c r="BA75" s="100">
        <v>10512.130946639034</v>
      </c>
      <c r="BB75" s="100">
        <v>20.225962797535388</v>
      </c>
      <c r="BC75" s="100">
        <v>13009.33927137476</v>
      </c>
      <c r="BD75" s="100">
        <v>18.478621446359128</v>
      </c>
      <c r="BE75" s="100">
        <v>11885.44931429819</v>
      </c>
      <c r="BF75" s="100">
        <v>24.378779947436865</v>
      </c>
      <c r="BG75" s="100">
        <v>15680.43126219139</v>
      </c>
      <c r="BH75" s="100">
        <v>23.226363837799617</v>
      </c>
      <c r="BI75" s="100">
        <v>14939.197220472712</v>
      </c>
      <c r="BJ75" s="100">
        <v>18.760033955777118</v>
      </c>
      <c r="BK75" s="100">
        <v>12066.453840355842</v>
      </c>
      <c r="BL75" s="100">
        <v>15.419101218767512</v>
      </c>
      <c r="BM75" s="100">
        <v>9917.5659039112634</v>
      </c>
      <c r="BN75" s="100">
        <v>16</v>
      </c>
      <c r="BO75" s="100">
        <v>10291.199999999999</v>
      </c>
      <c r="BP75" s="100">
        <v>13.07696858682182</v>
      </c>
      <c r="BQ75" s="100">
        <v>8411.1061950437943</v>
      </c>
      <c r="BR75" s="100">
        <v>18.999636306066446</v>
      </c>
      <c r="BS75" s="100">
        <v>12220.566072061936</v>
      </c>
      <c r="BT75" s="100">
        <v>16.923307021830709</v>
      </c>
      <c r="BU75" s="100">
        <v>10885.071076441511</v>
      </c>
      <c r="BV75" s="100">
        <v>15.560467898896245</v>
      </c>
      <c r="BW75" s="100">
        <v>10008.492952570065</v>
      </c>
      <c r="BX75" s="100">
        <v>17.644050501492885</v>
      </c>
      <c r="BY75" s="100">
        <v>11348.653282560223</v>
      </c>
      <c r="BZ75" s="100">
        <v>14.258040931267828</v>
      </c>
      <c r="CA75" s="100">
        <v>9170.7719269914669</v>
      </c>
      <c r="CB75" s="100">
        <v>14.322625313190315</v>
      </c>
      <c r="CC75" s="100">
        <v>9212.3126014440095</v>
      </c>
      <c r="CD75" s="100">
        <v>15.295510633324724</v>
      </c>
      <c r="CE75" s="100">
        <v>9838.0724393544624</v>
      </c>
      <c r="CF75" s="100">
        <v>20.050738212554243</v>
      </c>
      <c r="CG75" s="100">
        <v>12896.634818314888</v>
      </c>
      <c r="CH75" s="100">
        <v>17.43899589620171</v>
      </c>
      <c r="CI75" s="100">
        <v>11216.76216043694</v>
      </c>
      <c r="CJ75" s="100">
        <v>14.51152464941536</v>
      </c>
      <c r="CK75" s="100">
        <v>9333.8126545039595</v>
      </c>
      <c r="CL75" s="100">
        <v>13</v>
      </c>
      <c r="CM75" s="100">
        <v>8361.5999999999985</v>
      </c>
      <c r="CN75" s="100">
        <v>21.097177865472162</v>
      </c>
      <c r="CO75" s="100">
        <v>13569.704803071692</v>
      </c>
      <c r="CP75" s="100">
        <v>17.420637365514064</v>
      </c>
      <c r="CQ75" s="100">
        <v>11204.953953498645</v>
      </c>
      <c r="CR75" s="100">
        <v>17.697250907379445</v>
      </c>
      <c r="CS75" s="100">
        <v>11382.871783626457</v>
      </c>
      <c r="CT75" s="100">
        <v>22.25429835837701</v>
      </c>
      <c r="CU75" s="100">
        <v>14313.964704108092</v>
      </c>
    </row>
    <row r="76" spans="2:99">
      <c r="C76" s="99" t="s">
        <v>242</v>
      </c>
      <c r="D76" s="100">
        <v>16</v>
      </c>
      <c r="E76" s="100">
        <v>12460.8</v>
      </c>
      <c r="F76" s="100">
        <v>17</v>
      </c>
      <c r="G76" s="100">
        <v>13239.599999999999</v>
      </c>
      <c r="H76" s="100">
        <v>19</v>
      </c>
      <c r="I76" s="100">
        <v>14797.199999999999</v>
      </c>
      <c r="J76" s="100">
        <v>12.228825912270873</v>
      </c>
      <c r="K76" s="100">
        <v>9523.8096204765552</v>
      </c>
      <c r="L76" s="100">
        <v>21.906445669559975</v>
      </c>
      <c r="M76" s="100">
        <v>17060.739887453306</v>
      </c>
      <c r="N76" s="100">
        <v>13.229827981889924</v>
      </c>
      <c r="O76" s="100">
        <v>10303.390032295873</v>
      </c>
      <c r="P76" s="100">
        <v>10.879827744496113</v>
      </c>
      <c r="Q76" s="100">
        <v>8473.2098474135728</v>
      </c>
      <c r="R76" s="100">
        <v>11.703930111199867</v>
      </c>
      <c r="S76" s="100">
        <v>9115.0207706024557</v>
      </c>
      <c r="T76" s="100">
        <v>12.853649421105546</v>
      </c>
      <c r="U76" s="100">
        <v>10010.422169156998</v>
      </c>
      <c r="V76" s="100">
        <v>20.09267925259909</v>
      </c>
      <c r="W76" s="100">
        <v>15648.17860192417</v>
      </c>
      <c r="X76" s="100">
        <v>11.465879878286616</v>
      </c>
      <c r="Y76" s="100">
        <v>8929.6272492096159</v>
      </c>
      <c r="Z76" s="100">
        <v>18</v>
      </c>
      <c r="AA76" s="100">
        <v>14018.4</v>
      </c>
      <c r="AB76" s="100">
        <v>12.416810583911078</v>
      </c>
      <c r="AC76" s="100">
        <v>9670.2120827499475</v>
      </c>
      <c r="AD76" s="100">
        <v>17.467484309091191</v>
      </c>
      <c r="AE76" s="100">
        <v>13603.676779920219</v>
      </c>
      <c r="AF76" s="100">
        <v>18.861860778421782</v>
      </c>
      <c r="AG76" s="100">
        <v>14689.617174234883</v>
      </c>
      <c r="AH76" s="100">
        <v>18.303889747380687</v>
      </c>
      <c r="AI76" s="100">
        <v>14255.069335260077</v>
      </c>
      <c r="AJ76" s="100">
        <v>16.18378869336458</v>
      </c>
      <c r="AK76" s="100">
        <v>12603.934634392333</v>
      </c>
      <c r="AL76" s="100">
        <v>11.858331413945898</v>
      </c>
      <c r="AM76" s="100">
        <v>9235.268505181064</v>
      </c>
      <c r="AN76" s="100">
        <v>19</v>
      </c>
      <c r="AO76" s="100">
        <v>14797.199999999999</v>
      </c>
      <c r="AP76" s="100">
        <v>10.772520775623269</v>
      </c>
      <c r="AQ76" s="100">
        <v>8389.6391800554011</v>
      </c>
      <c r="AR76" s="100">
        <v>14.478298592524338</v>
      </c>
      <c r="AS76" s="100">
        <v>11275.698943857953</v>
      </c>
      <c r="AT76" s="100">
        <v>14.329441824161268</v>
      </c>
      <c r="AU76" s="100">
        <v>11159.769292656794</v>
      </c>
      <c r="AV76" s="100">
        <v>15.546448870519612</v>
      </c>
      <c r="AW76" s="100">
        <v>12107.574380360673</v>
      </c>
      <c r="AX76" s="100">
        <v>15</v>
      </c>
      <c r="AY76" s="100">
        <v>11682</v>
      </c>
      <c r="AZ76" s="100">
        <v>13.343487168282081</v>
      </c>
      <c r="BA76" s="100">
        <v>10391.907806658084</v>
      </c>
      <c r="BB76" s="100">
        <v>18.255864329182593</v>
      </c>
      <c r="BC76" s="100">
        <v>14217.667139567402</v>
      </c>
      <c r="BD76" s="100">
        <v>19.314330174541446</v>
      </c>
      <c r="BE76" s="100">
        <v>15042.000339932878</v>
      </c>
      <c r="BF76" s="100">
        <v>21.292606200722059</v>
      </c>
      <c r="BG76" s="100">
        <v>16582.681709122338</v>
      </c>
      <c r="BH76" s="100">
        <v>22.192298175638516</v>
      </c>
      <c r="BI76" s="100">
        <v>17283.361819187274</v>
      </c>
      <c r="BJ76" s="100">
        <v>16.783065287770363</v>
      </c>
      <c r="BK76" s="100">
        <v>13070.651246115558</v>
      </c>
      <c r="BL76" s="100">
        <v>13.465668020852791</v>
      </c>
      <c r="BM76" s="100">
        <v>10487.062254640152</v>
      </c>
      <c r="BN76" s="100">
        <v>15</v>
      </c>
      <c r="BO76" s="100">
        <v>11682</v>
      </c>
      <c r="BP76" s="100">
        <v>12.114105434643262</v>
      </c>
      <c r="BQ76" s="100">
        <v>9434.4653125001714</v>
      </c>
      <c r="BR76" s="100">
        <v>18.812204498678987</v>
      </c>
      <c r="BS76" s="100">
        <v>14650.944863571194</v>
      </c>
      <c r="BT76" s="100">
        <v>17.894453677398499</v>
      </c>
      <c r="BU76" s="100">
        <v>13936.20052395795</v>
      </c>
      <c r="BV76" s="100">
        <v>16.538488765606196</v>
      </c>
      <c r="BW76" s="100">
        <v>12880.175050654105</v>
      </c>
      <c r="BX76" s="100">
        <v>16.6679042237704</v>
      </c>
      <c r="BY76" s="100">
        <v>12980.963809472387</v>
      </c>
      <c r="BZ76" s="100">
        <v>12.17687700021829</v>
      </c>
      <c r="CA76" s="100">
        <v>9483.3518077700046</v>
      </c>
      <c r="CB76" s="100">
        <v>13.092603519592</v>
      </c>
      <c r="CC76" s="100">
        <v>10196.519621058249</v>
      </c>
      <c r="CD76" s="100">
        <v>14.433330913465653</v>
      </c>
      <c r="CE76" s="100">
        <v>11240.67811540705</v>
      </c>
      <c r="CF76" s="100">
        <v>19.149244919981204</v>
      </c>
      <c r="CG76" s="100">
        <v>14913.43194368136</v>
      </c>
      <c r="CH76" s="100">
        <v>19.462513533498232</v>
      </c>
      <c r="CI76" s="100">
        <v>15157.405539888421</v>
      </c>
      <c r="CJ76" s="100">
        <v>15.422611434743867</v>
      </c>
      <c r="CK76" s="100">
        <v>12011.129785378524</v>
      </c>
      <c r="CL76" s="100">
        <v>12</v>
      </c>
      <c r="CM76" s="100">
        <v>9345.5999999999985</v>
      </c>
      <c r="CN76" s="100">
        <v>21.02860424888015</v>
      </c>
      <c r="CO76" s="100">
        <v>16377.076989027861</v>
      </c>
      <c r="CP76" s="100">
        <v>18.338677517503637</v>
      </c>
      <c r="CQ76" s="100">
        <v>14282.162050631832</v>
      </c>
      <c r="CR76" s="100">
        <v>16.618309004710635</v>
      </c>
      <c r="CS76" s="100">
        <v>12942.339052868641</v>
      </c>
      <c r="CT76" s="100">
        <v>21.226657232466465</v>
      </c>
      <c r="CU76" s="100">
        <v>16531.320652644881</v>
      </c>
    </row>
    <row r="77" spans="2:99">
      <c r="C77" s="99" t="s">
        <v>243</v>
      </c>
      <c r="D77" s="100">
        <v>16</v>
      </c>
      <c r="E77" s="100">
        <v>4454.3999999999996</v>
      </c>
      <c r="F77" s="100">
        <v>20</v>
      </c>
      <c r="G77" s="100">
        <v>5568</v>
      </c>
      <c r="H77" s="100">
        <v>19</v>
      </c>
      <c r="I77" s="100">
        <v>5289.5999999999995</v>
      </c>
      <c r="J77" s="100">
        <v>13.474591094725048</v>
      </c>
      <c r="K77" s="100">
        <v>3751.326160771453</v>
      </c>
      <c r="L77" s="100">
        <v>22.864285405859512</v>
      </c>
      <c r="M77" s="100">
        <v>6365.4170569912876</v>
      </c>
      <c r="N77" s="100">
        <v>14.317672837739206</v>
      </c>
      <c r="O77" s="100">
        <v>3986.0401180265944</v>
      </c>
      <c r="P77" s="100">
        <v>12.822447674202889</v>
      </c>
      <c r="Q77" s="100">
        <v>3569.7694324980839</v>
      </c>
      <c r="R77" s="100">
        <v>13.768229360679108</v>
      </c>
      <c r="S77" s="100">
        <v>3833.0750540130634</v>
      </c>
      <c r="T77" s="100">
        <v>14.902429388025864</v>
      </c>
      <c r="U77" s="100">
        <v>4148.8363416264001</v>
      </c>
      <c r="V77" s="100">
        <v>21.09267925259909</v>
      </c>
      <c r="W77" s="100">
        <v>5872.2019039235865</v>
      </c>
      <c r="X77" s="100">
        <v>12.451762306217324</v>
      </c>
      <c r="Y77" s="100">
        <v>3466.5706260509028</v>
      </c>
      <c r="Z77" s="100">
        <v>21</v>
      </c>
      <c r="AA77" s="100">
        <v>5846.4</v>
      </c>
      <c r="AB77" s="100">
        <v>10.388065026399968</v>
      </c>
      <c r="AC77" s="100">
        <v>2892.0373033497508</v>
      </c>
      <c r="AD77" s="100">
        <v>20.734299638016861</v>
      </c>
      <c r="AE77" s="100">
        <v>5772.4290192238932</v>
      </c>
      <c r="AF77" s="100">
        <v>16.97677554887802</v>
      </c>
      <c r="AG77" s="100">
        <v>4726.3343128076403</v>
      </c>
      <c r="AH77" s="100">
        <v>19.241799759410181</v>
      </c>
      <c r="AI77" s="100">
        <v>5356.9170530197944</v>
      </c>
      <c r="AJ77" s="100">
        <v>17.274849362084929</v>
      </c>
      <c r="AK77" s="100">
        <v>4809.3180624044435</v>
      </c>
      <c r="AL77" s="100">
        <v>12.883576455532541</v>
      </c>
      <c r="AM77" s="100">
        <v>3586.7876852202594</v>
      </c>
      <c r="AN77" s="100">
        <v>20.365663836452459</v>
      </c>
      <c r="AO77" s="100">
        <v>5669.8008120683644</v>
      </c>
      <c r="AP77" s="100">
        <v>12.794592797783933</v>
      </c>
      <c r="AQ77" s="100">
        <v>3562.0146349030465</v>
      </c>
      <c r="AR77" s="100">
        <v>14.436095775536895</v>
      </c>
      <c r="AS77" s="100">
        <v>4019.0090639094715</v>
      </c>
      <c r="AT77" s="100">
        <v>16.28789676715623</v>
      </c>
      <c r="AU77" s="100">
        <v>4534.5504599762944</v>
      </c>
      <c r="AV77" s="100">
        <v>13.546448870519612</v>
      </c>
      <c r="AW77" s="100">
        <v>3771.3313655526595</v>
      </c>
      <c r="AX77" s="100">
        <v>16</v>
      </c>
      <c r="AY77" s="100">
        <v>4454.3999999999996</v>
      </c>
      <c r="AZ77" s="100">
        <v>16.388270073891483</v>
      </c>
      <c r="BA77" s="100">
        <v>4562.4943885713883</v>
      </c>
      <c r="BB77" s="100">
        <v>17.345568924124208</v>
      </c>
      <c r="BC77" s="100">
        <v>4829.0063884761794</v>
      </c>
      <c r="BD77" s="100">
        <v>20.369093931814007</v>
      </c>
      <c r="BE77" s="100">
        <v>5670.7557506170187</v>
      </c>
      <c r="BF77" s="100">
        <v>22.292606200722059</v>
      </c>
      <c r="BG77" s="100">
        <v>6206.2615662810204</v>
      </c>
      <c r="BH77" s="100">
        <v>24.192298175638516</v>
      </c>
      <c r="BI77" s="100">
        <v>6735.135812097762</v>
      </c>
      <c r="BJ77" s="100">
        <v>19.783065287770363</v>
      </c>
      <c r="BK77" s="100">
        <v>5507.6053761152689</v>
      </c>
      <c r="BL77" s="100">
        <v>16.450145753491032</v>
      </c>
      <c r="BM77" s="100">
        <v>4579.7205777719028</v>
      </c>
      <c r="BN77" s="100">
        <v>18</v>
      </c>
      <c r="BO77" s="100">
        <v>5011.2</v>
      </c>
      <c r="BP77" s="100">
        <v>15.07696858682182</v>
      </c>
      <c r="BQ77" s="100">
        <v>4197.4280545711945</v>
      </c>
      <c r="BR77" s="100">
        <v>18.030874940631023</v>
      </c>
      <c r="BS77" s="100">
        <v>5019.7955834716759</v>
      </c>
      <c r="BT77" s="100">
        <v>20.038720399559548</v>
      </c>
      <c r="BU77" s="100">
        <v>5578.7797592373772</v>
      </c>
      <c r="BV77" s="100">
        <v>16.604426165476344</v>
      </c>
      <c r="BW77" s="100">
        <v>4622.6722444686138</v>
      </c>
      <c r="BX77" s="100">
        <v>16.71561166832543</v>
      </c>
      <c r="BY77" s="100">
        <v>4653.626288461799</v>
      </c>
      <c r="BZ77" s="100">
        <v>13.339204862317365</v>
      </c>
      <c r="CA77" s="100">
        <v>3713.634633669154</v>
      </c>
      <c r="CB77" s="100">
        <v>15.178861692191369</v>
      </c>
      <c r="CC77" s="100">
        <v>4225.7950951060766</v>
      </c>
      <c r="CD77" s="100">
        <v>15.405766857437467</v>
      </c>
      <c r="CE77" s="100">
        <v>4288.9654931105906</v>
      </c>
      <c r="CF77" s="100">
        <v>18.247751627408164</v>
      </c>
      <c r="CG77" s="100">
        <v>5080.1740530704319</v>
      </c>
      <c r="CH77" s="100">
        <v>19.415478258905189</v>
      </c>
      <c r="CI77" s="100">
        <v>5405.2691472792039</v>
      </c>
      <c r="CJ77" s="100">
        <v>15.467068042079614</v>
      </c>
      <c r="CK77" s="100">
        <v>4306.0317429149645</v>
      </c>
      <c r="CL77" s="100">
        <v>15</v>
      </c>
      <c r="CM77" s="100">
        <v>4176</v>
      </c>
      <c r="CN77" s="100">
        <v>25.131464673768168</v>
      </c>
      <c r="CO77" s="100">
        <v>6996.5997651770576</v>
      </c>
      <c r="CP77" s="100">
        <v>20.338677517503637</v>
      </c>
      <c r="CQ77" s="100">
        <v>5662.2878208730117</v>
      </c>
      <c r="CR77" s="100">
        <v>17.815663761382662</v>
      </c>
      <c r="CS77" s="100">
        <v>4959.8807911689328</v>
      </c>
      <c r="CT77" s="100">
        <v>21.232185457648576</v>
      </c>
      <c r="CU77" s="100">
        <v>5911.040431409363</v>
      </c>
    </row>
    <row r="78" spans="2:99">
      <c r="C78" s="99" t="s">
        <v>244</v>
      </c>
      <c r="D78" s="100">
        <v>16</v>
      </c>
      <c r="E78" s="100">
        <v>8832</v>
      </c>
      <c r="F78" s="100">
        <v>18</v>
      </c>
      <c r="G78" s="100">
        <v>9936</v>
      </c>
      <c r="H78" s="100">
        <v>19</v>
      </c>
      <c r="I78" s="100">
        <v>10488</v>
      </c>
      <c r="J78" s="100">
        <v>13.327131985252542</v>
      </c>
      <c r="K78" s="100">
        <v>7356.5768558594036</v>
      </c>
      <c r="L78" s="100">
        <v>19.927525801410209</v>
      </c>
      <c r="M78" s="100">
        <v>10999.994242378436</v>
      </c>
      <c r="N78" s="100">
        <v>15.141983126040644</v>
      </c>
      <c r="O78" s="100">
        <v>8358.3746855744357</v>
      </c>
      <c r="P78" s="100">
        <v>11.95633450488708</v>
      </c>
      <c r="Q78" s="100">
        <v>6599.8966466976681</v>
      </c>
      <c r="R78" s="100">
        <v>11.671780486460246</v>
      </c>
      <c r="S78" s="100">
        <v>6442.8228285260557</v>
      </c>
      <c r="T78" s="100">
        <v>12.902429388025864</v>
      </c>
      <c r="U78" s="100">
        <v>7122.141022190277</v>
      </c>
      <c r="V78" s="100">
        <v>19.268917841727973</v>
      </c>
      <c r="W78" s="100">
        <v>10636.442648633842</v>
      </c>
      <c r="X78" s="100">
        <v>13.508232594494491</v>
      </c>
      <c r="Y78" s="100">
        <v>7456.5443921609585</v>
      </c>
      <c r="Z78" s="100">
        <v>22.367520657131998</v>
      </c>
      <c r="AA78" s="100">
        <v>12346.871402736862</v>
      </c>
      <c r="AB78" s="100">
        <v>10.416810583911078</v>
      </c>
      <c r="AC78" s="100">
        <v>5750.0794423189145</v>
      </c>
      <c r="AD78" s="100">
        <v>19.778768859504474</v>
      </c>
      <c r="AE78" s="100">
        <v>10917.880410446469</v>
      </c>
      <c r="AF78" s="100">
        <v>17.900165701907195</v>
      </c>
      <c r="AG78" s="100">
        <v>9880.8914674527714</v>
      </c>
      <c r="AH78" s="100">
        <v>18.303889747380687</v>
      </c>
      <c r="AI78" s="100">
        <v>10103.74714055414</v>
      </c>
      <c r="AJ78" s="100">
        <v>14.183788693364578</v>
      </c>
      <c r="AK78" s="100">
        <v>7829.4513587372467</v>
      </c>
      <c r="AL78" s="100">
        <v>10.93406653870583</v>
      </c>
      <c r="AM78" s="100">
        <v>6035.6047293656184</v>
      </c>
      <c r="AN78" s="100">
        <v>19.241512578593145</v>
      </c>
      <c r="AO78" s="100">
        <v>10621.314943383417</v>
      </c>
      <c r="AP78" s="100">
        <v>11.816664819944599</v>
      </c>
      <c r="AQ78" s="100">
        <v>6522.7989806094183</v>
      </c>
      <c r="AR78" s="100">
        <v>14.478298592524338</v>
      </c>
      <c r="AS78" s="100">
        <v>7992.0208230734343</v>
      </c>
      <c r="AT78" s="100">
        <v>16.28789676715623</v>
      </c>
      <c r="AU78" s="100">
        <v>8990.9190154702392</v>
      </c>
      <c r="AV78" s="100">
        <v>13.514304819312576</v>
      </c>
      <c r="AW78" s="100">
        <v>7459.8962602605416</v>
      </c>
      <c r="AX78" s="100">
        <v>14.42809666538707</v>
      </c>
      <c r="AY78" s="100">
        <v>7964.309359293663</v>
      </c>
      <c r="AZ78" s="100">
        <v>15.522618790719692</v>
      </c>
      <c r="BA78" s="100">
        <v>8568.4855724772697</v>
      </c>
      <c r="BB78" s="100">
        <v>19.225962797535388</v>
      </c>
      <c r="BC78" s="100">
        <v>10612.731464239534</v>
      </c>
      <c r="BD78" s="100">
        <v>18.259566417268886</v>
      </c>
      <c r="BE78" s="100">
        <v>10079.280662332425</v>
      </c>
      <c r="BF78" s="100">
        <v>24.407504529675133</v>
      </c>
      <c r="BG78" s="100">
        <v>13472.942500380674</v>
      </c>
      <c r="BH78" s="100">
        <v>24.260429499960718</v>
      </c>
      <c r="BI78" s="100">
        <v>13391.757083978317</v>
      </c>
      <c r="BJ78" s="100">
        <v>19.713971291790624</v>
      </c>
      <c r="BK78" s="100">
        <v>10882.112153068425</v>
      </c>
      <c r="BL78" s="100">
        <v>15.481190288214551</v>
      </c>
      <c r="BM78" s="100">
        <v>8545.6170390944317</v>
      </c>
      <c r="BN78" s="100">
        <v>17</v>
      </c>
      <c r="BO78" s="100">
        <v>9384</v>
      </c>
      <c r="BP78" s="100">
        <v>15.114105434643262</v>
      </c>
      <c r="BQ78" s="100">
        <v>8342.9861999230816</v>
      </c>
      <c r="BR78" s="100">
        <v>16.968397671501869</v>
      </c>
      <c r="BS78" s="100">
        <v>9366.5555146690313</v>
      </c>
      <c r="BT78" s="100">
        <v>16.981013710695127</v>
      </c>
      <c r="BU78" s="100">
        <v>9373.5195683037091</v>
      </c>
      <c r="BV78" s="100">
        <v>17.516509632316147</v>
      </c>
      <c r="BW78" s="100">
        <v>9669.1133170385128</v>
      </c>
      <c r="BX78" s="100">
        <v>17.620196779215373</v>
      </c>
      <c r="BY78" s="100">
        <v>9726.3486221268868</v>
      </c>
      <c r="BZ78" s="100">
        <v>13.298622896792596</v>
      </c>
      <c r="CA78" s="100">
        <v>7340.8398390295124</v>
      </c>
      <c r="CB78" s="100">
        <v>15.121356243791789</v>
      </c>
      <c r="CC78" s="100">
        <v>8346.9886465730669</v>
      </c>
      <c r="CD78" s="100">
        <v>16.37820280140928</v>
      </c>
      <c r="CE78" s="100">
        <v>9040.7679463779223</v>
      </c>
      <c r="CF78" s="100">
        <v>20.182080489123521</v>
      </c>
      <c r="CG78" s="100">
        <v>11140.508429996184</v>
      </c>
      <c r="CH78" s="100">
        <v>18.454674321066058</v>
      </c>
      <c r="CI78" s="100">
        <v>10186.980225228464</v>
      </c>
      <c r="CJ78" s="100">
        <v>15.600437864086851</v>
      </c>
      <c r="CK78" s="100">
        <v>8611.4417009759418</v>
      </c>
      <c r="CL78" s="100">
        <v>12</v>
      </c>
      <c r="CM78" s="100">
        <v>6624</v>
      </c>
      <c r="CN78" s="100">
        <v>24.02860424888015</v>
      </c>
      <c r="CO78" s="100">
        <v>13263.789545381842</v>
      </c>
      <c r="CP78" s="100">
        <v>18.529917162861299</v>
      </c>
      <c r="CQ78" s="100">
        <v>10228.514273899436</v>
      </c>
      <c r="CR78" s="100">
        <v>17.697250907379445</v>
      </c>
      <c r="CS78" s="100">
        <v>9768.882500873453</v>
      </c>
      <c r="CT78" s="100">
        <v>21.210072556920139</v>
      </c>
      <c r="CU78" s="100">
        <v>11707.960051419917</v>
      </c>
    </row>
    <row r="79" spans="2:99">
      <c r="C79" s="99" t="s">
        <v>245</v>
      </c>
      <c r="D79" s="100">
        <v>14</v>
      </c>
      <c r="E79" s="100">
        <v>10600.8</v>
      </c>
      <c r="F79" s="100">
        <v>19</v>
      </c>
      <c r="G79" s="100">
        <v>14386.8</v>
      </c>
      <c r="H79" s="100">
        <v>19</v>
      </c>
      <c r="I79" s="100">
        <v>14386.8</v>
      </c>
      <c r="J79" s="100">
        <v>13.228825912270873</v>
      </c>
      <c r="K79" s="100">
        <v>10016.866980771503</v>
      </c>
      <c r="L79" s="100">
        <v>21.864285405859512</v>
      </c>
      <c r="M79" s="100">
        <v>16555.636909316821</v>
      </c>
      <c r="N79" s="100">
        <v>13.317672837739206</v>
      </c>
      <c r="O79" s="100">
        <v>10084.141872736125</v>
      </c>
      <c r="P79" s="100">
        <v>11.822447674202889</v>
      </c>
      <c r="Q79" s="100">
        <v>8951.957378906427</v>
      </c>
      <c r="R79" s="100">
        <v>11.639630861720626</v>
      </c>
      <c r="S79" s="100">
        <v>8813.5284884948578</v>
      </c>
      <c r="T79" s="100">
        <v>13.853649421105546</v>
      </c>
      <c r="U79" s="100">
        <v>10489.983341661118</v>
      </c>
      <c r="V79" s="100">
        <v>17.057431534773311</v>
      </c>
      <c r="W79" s="100">
        <v>12915.88715813035</v>
      </c>
      <c r="X79" s="100">
        <v>13.465879878286616</v>
      </c>
      <c r="Y79" s="100">
        <v>10196.364243838625</v>
      </c>
      <c r="Z79" s="100">
        <v>20.458688700940797</v>
      </c>
      <c r="AA79" s="100">
        <v>15491.31908435237</v>
      </c>
      <c r="AB79" s="100">
        <v>12.359319468888859</v>
      </c>
      <c r="AC79" s="100">
        <v>9358.4767018426428</v>
      </c>
      <c r="AD79" s="100">
        <v>19.467484309091191</v>
      </c>
      <c r="AE79" s="100">
        <v>14740.779118843848</v>
      </c>
      <c r="AF79" s="100">
        <v>17.938470625392608</v>
      </c>
      <c r="AG79" s="100">
        <v>13583.009957547281</v>
      </c>
      <c r="AH79" s="100">
        <v>16.303889747380687</v>
      </c>
      <c r="AI79" s="100">
        <v>12345.305316716654</v>
      </c>
      <c r="AJ79" s="100">
        <v>16.092728024644227</v>
      </c>
      <c r="AK79" s="100">
        <v>12185.413660260609</v>
      </c>
      <c r="AL79" s="100">
        <v>10.858331413945898</v>
      </c>
      <c r="AM79" s="100">
        <v>8221.9285466398323</v>
      </c>
      <c r="AN79" s="100">
        <v>19.282896331212918</v>
      </c>
      <c r="AO79" s="100">
        <v>14601.009101994419</v>
      </c>
      <c r="AP79" s="100">
        <v>11.750448753462603</v>
      </c>
      <c r="AQ79" s="100">
        <v>8897.439796121882</v>
      </c>
      <c r="AR79" s="100">
        <v>15.464230986861857</v>
      </c>
      <c r="AS79" s="100">
        <v>11709.515703251796</v>
      </c>
      <c r="AT79" s="100">
        <v>14.329441824161268</v>
      </c>
      <c r="AU79" s="100">
        <v>10850.253349254912</v>
      </c>
      <c r="AV79" s="100">
        <v>14.514304819312576</v>
      </c>
      <c r="AW79" s="100">
        <v>10990.231609183482</v>
      </c>
      <c r="AX79" s="100">
        <v>16.42809666538707</v>
      </c>
      <c r="AY79" s="100">
        <v>12439.354795031088</v>
      </c>
      <c r="AZ79" s="100">
        <v>15.298704262672679</v>
      </c>
      <c r="BA79" s="100">
        <v>11584.178867695751</v>
      </c>
      <c r="BB79" s="100">
        <v>18.285765860829798</v>
      </c>
      <c r="BC79" s="100">
        <v>13845.981909820322</v>
      </c>
      <c r="BD79" s="100">
        <v>18.396475810450287</v>
      </c>
      <c r="BE79" s="100">
        <v>13929.811483672956</v>
      </c>
      <c r="BF79" s="100">
        <v>22.436229111913399</v>
      </c>
      <c r="BG79" s="100">
        <v>16988.712683540823</v>
      </c>
      <c r="BH79" s="100">
        <v>22.294495162121819</v>
      </c>
      <c r="BI79" s="100">
        <v>16881.39173675864</v>
      </c>
      <c r="BJ79" s="100">
        <v>16.760033955777118</v>
      </c>
      <c r="BK79" s="100">
        <v>12690.697711314433</v>
      </c>
      <c r="BL79" s="100">
        <v>15.403578951405752</v>
      </c>
      <c r="BM79" s="100">
        <v>11663.589982004434</v>
      </c>
      <c r="BN79" s="100">
        <v>15</v>
      </c>
      <c r="BO79" s="100">
        <v>11357.999999999998</v>
      </c>
      <c r="BP79" s="100">
        <v>13.07696858682182</v>
      </c>
      <c r="BQ79" s="100">
        <v>9901.880613941481</v>
      </c>
      <c r="BR79" s="100">
        <v>17.968397671501869</v>
      </c>
      <c r="BS79" s="100">
        <v>13605.670716861214</v>
      </c>
      <c r="BT79" s="100">
        <v>16.923307021830709</v>
      </c>
      <c r="BU79" s="100">
        <v>12814.328076930211</v>
      </c>
      <c r="BV79" s="100">
        <v>15.582447032186293</v>
      </c>
      <c r="BW79" s="100">
        <v>11799.028892771459</v>
      </c>
      <c r="BX79" s="100">
        <v>18.644050501492885</v>
      </c>
      <c r="BY79" s="100">
        <v>14117.275039730412</v>
      </c>
      <c r="BZ79" s="100">
        <v>13.217458965743059</v>
      </c>
      <c r="CA79" s="100">
        <v>10008.259928860643</v>
      </c>
      <c r="CB79" s="100">
        <v>14.236367140590946</v>
      </c>
      <c r="CC79" s="100">
        <v>10779.777198855463</v>
      </c>
      <c r="CD79" s="100">
        <v>15.405766857437467</v>
      </c>
      <c r="CE79" s="100">
        <v>11665.246664451648</v>
      </c>
      <c r="CF79" s="100">
        <v>20.149244919981204</v>
      </c>
      <c r="CG79" s="100">
        <v>15257.008253409766</v>
      </c>
      <c r="CH79" s="100">
        <v>18.407639046473015</v>
      </c>
      <c r="CI79" s="100">
        <v>13938.264285989366</v>
      </c>
      <c r="CJ79" s="100">
        <v>15.555981256751105</v>
      </c>
      <c r="CK79" s="100">
        <v>11778.989007611935</v>
      </c>
      <c r="CL79" s="100">
        <v>13</v>
      </c>
      <c r="CM79" s="100">
        <v>9843.5999999999985</v>
      </c>
      <c r="CN79" s="100">
        <v>23.097177865472162</v>
      </c>
      <c r="CO79" s="100">
        <v>17489.183079735518</v>
      </c>
      <c r="CP79" s="100">
        <v>19.338677517503637</v>
      </c>
      <c r="CQ79" s="100">
        <v>14643.246616253753</v>
      </c>
      <c r="CR79" s="100">
        <v>17.578838053376227</v>
      </c>
      <c r="CS79" s="100">
        <v>13310.696174016479</v>
      </c>
      <c r="CT79" s="100">
        <v>21.232185457648576</v>
      </c>
      <c r="CU79" s="100">
        <v>16077.0108285315</v>
      </c>
    </row>
    <row r="80" spans="2:99">
      <c r="C80" s="99" t="s">
        <v>246</v>
      </c>
      <c r="D80" s="100">
        <v>16</v>
      </c>
      <c r="E80" s="100">
        <v>12883.199999999999</v>
      </c>
      <c r="F80" s="100">
        <v>16</v>
      </c>
      <c r="G80" s="100">
        <v>12883.199999999999</v>
      </c>
      <c r="H80" s="100">
        <v>18</v>
      </c>
      <c r="I80" s="100">
        <v>14493.599999999999</v>
      </c>
      <c r="J80" s="100">
        <v>12.228825912270873</v>
      </c>
      <c r="K80" s="100">
        <v>9846.6506245605051</v>
      </c>
      <c r="L80" s="100">
        <v>21.927525801410209</v>
      </c>
      <c r="M80" s="100">
        <v>17656.043775295497</v>
      </c>
      <c r="N80" s="100">
        <v>15.273750409814564</v>
      </c>
      <c r="O80" s="100">
        <v>12298.423829982687</v>
      </c>
      <c r="P80" s="100">
        <v>11.898954434593856</v>
      </c>
      <c r="Q80" s="100">
        <v>9581.0381107349713</v>
      </c>
      <c r="R80" s="100">
        <v>12.543181987501766</v>
      </c>
      <c r="S80" s="100">
        <v>10099.770136336421</v>
      </c>
      <c r="T80" s="100">
        <v>12.80486945418523</v>
      </c>
      <c r="U80" s="100">
        <v>10310.480884509947</v>
      </c>
      <c r="V80" s="100">
        <v>20.198422406076421</v>
      </c>
      <c r="W80" s="100">
        <v>16263.769721372733</v>
      </c>
      <c r="X80" s="100">
        <v>12.479997450355906</v>
      </c>
      <c r="Y80" s="100">
        <v>10048.893947026574</v>
      </c>
      <c r="Z80" s="100">
        <v>19.413104679036397</v>
      </c>
      <c r="AA80" s="100">
        <v>15631.431887560106</v>
      </c>
      <c r="AB80" s="100">
        <v>11.402437805155524</v>
      </c>
      <c r="AC80" s="100">
        <v>9181.2429207112273</v>
      </c>
      <c r="AD80" s="100">
        <v>19.556422752066414</v>
      </c>
      <c r="AE80" s="100">
        <v>15746.831599963874</v>
      </c>
      <c r="AF80" s="100">
        <v>17.842708316679076</v>
      </c>
      <c r="AG80" s="100">
        <v>14366.948736589991</v>
      </c>
      <c r="AH80" s="100">
        <v>15.17970977143967</v>
      </c>
      <c r="AI80" s="100">
        <v>12222.702307963222</v>
      </c>
      <c r="AJ80" s="100">
        <v>16.153435137124461</v>
      </c>
      <c r="AK80" s="100">
        <v>13006.745972412615</v>
      </c>
      <c r="AL80" s="100">
        <v>12.883576455532541</v>
      </c>
      <c r="AM80" s="100">
        <v>10373.855761994801</v>
      </c>
      <c r="AN80" s="100">
        <v>21.241512578593145</v>
      </c>
      <c r="AO80" s="100">
        <v>17103.665928283201</v>
      </c>
      <c r="AP80" s="100">
        <v>11.728376731301939</v>
      </c>
      <c r="AQ80" s="100">
        <v>9443.688944044321</v>
      </c>
      <c r="AR80" s="100">
        <v>15.450163381199376</v>
      </c>
      <c r="AS80" s="100">
        <v>12440.471554541737</v>
      </c>
      <c r="AT80" s="100">
        <v>13.24635171015119</v>
      </c>
      <c r="AU80" s="100">
        <v>10665.962397013738</v>
      </c>
      <c r="AV80" s="100">
        <v>13.535734186783932</v>
      </c>
      <c r="AW80" s="100">
        <v>10898.973167198421</v>
      </c>
      <c r="AX80" s="100">
        <v>14.499501498656423</v>
      </c>
      <c r="AY80" s="100">
        <v>11674.998606718151</v>
      </c>
      <c r="AZ80" s="100">
        <v>14.522618790719692</v>
      </c>
      <c r="BA80" s="100">
        <v>11693.612650287496</v>
      </c>
      <c r="BB80" s="100">
        <v>19.405371987418615</v>
      </c>
      <c r="BC80" s="100">
        <v>15625.205524269468</v>
      </c>
      <c r="BD80" s="100">
        <v>19.232184538632605</v>
      </c>
      <c r="BE80" s="100">
        <v>15485.754990506972</v>
      </c>
      <c r="BF80" s="100">
        <v>21.378779947436865</v>
      </c>
      <c r="BG80" s="100">
        <v>17214.193613676161</v>
      </c>
      <c r="BH80" s="100">
        <v>23.124166851316318</v>
      </c>
      <c r="BI80" s="100">
        <v>18619.579148679899</v>
      </c>
      <c r="BJ80" s="100">
        <v>18.713971291790624</v>
      </c>
      <c r="BK80" s="100">
        <v>15068.48968414981</v>
      </c>
      <c r="BL80" s="100">
        <v>13.496712555576309</v>
      </c>
      <c r="BM80" s="100">
        <v>10867.552949750043</v>
      </c>
      <c r="BN80" s="100">
        <v>17</v>
      </c>
      <c r="BO80" s="100">
        <v>13688.4</v>
      </c>
      <c r="BP80" s="100">
        <v>11.965558043357493</v>
      </c>
      <c r="BQ80" s="100">
        <v>9634.667336511453</v>
      </c>
      <c r="BR80" s="100">
        <v>16.905920402372718</v>
      </c>
      <c r="BS80" s="100">
        <v>13612.647107990511</v>
      </c>
      <c r="BT80" s="100">
        <v>15.923307021830707</v>
      </c>
      <c r="BU80" s="100">
        <v>12821.446813978084</v>
      </c>
      <c r="BV80" s="100">
        <v>14.593436598831317</v>
      </c>
      <c r="BW80" s="100">
        <v>11750.635149378975</v>
      </c>
      <c r="BX80" s="100">
        <v>16.71561166832543</v>
      </c>
      <c r="BY80" s="100">
        <v>13459.410515335634</v>
      </c>
      <c r="BZ80" s="100">
        <v>12.258040931267828</v>
      </c>
      <c r="CA80" s="100">
        <v>9870.1745578568552</v>
      </c>
      <c r="CB80" s="100">
        <v>14.121356243791789</v>
      </c>
      <c r="CC80" s="100">
        <v>11370.516047501147</v>
      </c>
      <c r="CD80" s="100">
        <v>16.37820280140928</v>
      </c>
      <c r="CE80" s="100">
        <v>13187.72889569475</v>
      </c>
      <c r="CF80" s="100">
        <v>19.017902643411922</v>
      </c>
      <c r="CG80" s="100">
        <v>15313.215208475278</v>
      </c>
      <c r="CH80" s="100">
        <v>17.391960621608671</v>
      </c>
      <c r="CI80" s="100">
        <v>14004.0066925193</v>
      </c>
      <c r="CJ80" s="100">
        <v>14.467068042079614</v>
      </c>
      <c r="CK80" s="100">
        <v>11648.883187482505</v>
      </c>
      <c r="CL80" s="100">
        <v>13</v>
      </c>
      <c r="CM80" s="100">
        <v>10467.599999999999</v>
      </c>
      <c r="CN80" s="100">
        <v>22.097177865472162</v>
      </c>
      <c r="CO80" s="100">
        <v>17792.647617278184</v>
      </c>
      <c r="CP80" s="100">
        <v>19.28403761883002</v>
      </c>
      <c r="CQ80" s="100">
        <v>15527.507090681931</v>
      </c>
      <c r="CR80" s="100">
        <v>16.73672185871385</v>
      </c>
      <c r="CS80" s="100">
        <v>13476.408440636391</v>
      </c>
      <c r="CT80" s="100">
        <v>20.210072556920139</v>
      </c>
      <c r="CU80" s="100">
        <v>16273.150422832094</v>
      </c>
    </row>
    <row r="81" spans="2:99">
      <c r="C81" s="99" t="s">
        <v>247</v>
      </c>
      <c r="D81" s="100">
        <v>15</v>
      </c>
      <c r="E81" s="100">
        <v>11304</v>
      </c>
      <c r="F81" s="100">
        <v>19</v>
      </c>
      <c r="G81" s="100">
        <v>14318.4</v>
      </c>
      <c r="H81" s="100">
        <v>19</v>
      </c>
      <c r="I81" s="100">
        <v>14318.4</v>
      </c>
      <c r="J81" s="100">
        <v>13.277978948761707</v>
      </c>
      <c r="K81" s="100">
        <v>10006.284935786822</v>
      </c>
      <c r="L81" s="100">
        <v>20.801045010308815</v>
      </c>
      <c r="M81" s="100">
        <v>15675.667519768724</v>
      </c>
      <c r="N81" s="100">
        <v>14.229827981889924</v>
      </c>
      <c r="O81" s="100">
        <v>10723.598367152248</v>
      </c>
      <c r="P81" s="100">
        <v>11.918081124691597</v>
      </c>
      <c r="Q81" s="100">
        <v>8981.4659355675867</v>
      </c>
      <c r="R81" s="100">
        <v>13.543181987501766</v>
      </c>
      <c r="S81" s="100">
        <v>10206.141945781332</v>
      </c>
      <c r="T81" s="100">
        <v>13.853649421105546</v>
      </c>
      <c r="U81" s="100">
        <v>10440.11020374514</v>
      </c>
      <c r="V81" s="100">
        <v>18.09267925259909</v>
      </c>
      <c r="W81" s="100">
        <v>13634.643084758674</v>
      </c>
      <c r="X81" s="100">
        <v>11.494115022425198</v>
      </c>
      <c r="Y81" s="100">
        <v>8661.9650808996303</v>
      </c>
      <c r="Z81" s="100">
        <v>22.458688700940797</v>
      </c>
      <c r="AA81" s="100">
        <v>16924.867805028985</v>
      </c>
      <c r="AB81" s="100">
        <v>11.416810583911078</v>
      </c>
      <c r="AC81" s="100">
        <v>8603.7084560353887</v>
      </c>
      <c r="AD81" s="100">
        <v>19.511953530578804</v>
      </c>
      <c r="AE81" s="100">
        <v>14704.208180644187</v>
      </c>
      <c r="AF81" s="100">
        <v>17.900165701907195</v>
      </c>
      <c r="AG81" s="100">
        <v>13489.564872957262</v>
      </c>
      <c r="AH81" s="100">
        <v>16.210754765424927</v>
      </c>
      <c r="AI81" s="100">
        <v>12216.424791224224</v>
      </c>
      <c r="AJ81" s="100">
        <v>16.153435137124461</v>
      </c>
      <c r="AK81" s="100">
        <v>12173.228719336994</v>
      </c>
      <c r="AL81" s="100">
        <v>11.75735124759932</v>
      </c>
      <c r="AM81" s="100">
        <v>8860.3399001908474</v>
      </c>
      <c r="AN81" s="100">
        <v>21.407047589072231</v>
      </c>
      <c r="AO81" s="100">
        <v>16132.351063124834</v>
      </c>
      <c r="AP81" s="100">
        <v>12.706304709141275</v>
      </c>
      <c r="AQ81" s="100">
        <v>9575.4712288088649</v>
      </c>
      <c r="AR81" s="100">
        <v>15.407960564211935</v>
      </c>
      <c r="AS81" s="100">
        <v>11611.439081190114</v>
      </c>
      <c r="AT81" s="100">
        <v>14.37098688116631</v>
      </c>
      <c r="AU81" s="100">
        <v>10829.975713646931</v>
      </c>
      <c r="AV81" s="100">
        <v>14.546448870519612</v>
      </c>
      <c r="AW81" s="100">
        <v>10962.203868823579</v>
      </c>
      <c r="AX81" s="100">
        <v>14.285286998848363</v>
      </c>
      <c r="AY81" s="100">
        <v>10765.392282332126</v>
      </c>
      <c r="AZ81" s="100">
        <v>13.388270073891483</v>
      </c>
      <c r="BA81" s="100">
        <v>10089.400327684622</v>
      </c>
      <c r="BB81" s="100">
        <v>16.255864329182593</v>
      </c>
      <c r="BC81" s="100">
        <v>12250.419358472003</v>
      </c>
      <c r="BD81" s="100">
        <v>18.423857689086567</v>
      </c>
      <c r="BE81" s="100">
        <v>13884.219154495637</v>
      </c>
      <c r="BF81" s="100">
        <v>24.292606200722059</v>
      </c>
      <c r="BG81" s="100">
        <v>18306.908032864143</v>
      </c>
      <c r="BH81" s="100">
        <v>22.124166851316318</v>
      </c>
      <c r="BI81" s="100">
        <v>16672.772139151977</v>
      </c>
      <c r="BJ81" s="100">
        <v>17.806096619763608</v>
      </c>
      <c r="BK81" s="100">
        <v>13418.674412653856</v>
      </c>
      <c r="BL81" s="100">
        <v>13.419101218767512</v>
      </c>
      <c r="BM81" s="100">
        <v>10112.634678463197</v>
      </c>
      <c r="BN81" s="100">
        <v>17</v>
      </c>
      <c r="BO81" s="100">
        <v>12811.2</v>
      </c>
      <c r="BP81" s="100">
        <v>13.07696858682182</v>
      </c>
      <c r="BQ81" s="100">
        <v>9854.8035270289238</v>
      </c>
      <c r="BR81" s="100">
        <v>16.999636306066446</v>
      </c>
      <c r="BS81" s="100">
        <v>12810.925920251673</v>
      </c>
      <c r="BT81" s="100">
        <v>17.981013710695127</v>
      </c>
      <c r="BU81" s="100">
        <v>13550.491932379848</v>
      </c>
      <c r="BV81" s="100">
        <v>16.560467898896245</v>
      </c>
      <c r="BW81" s="100">
        <v>12479.968608608211</v>
      </c>
      <c r="BX81" s="100">
        <v>18.71561166832543</v>
      </c>
      <c r="BY81" s="100">
        <v>14104.084953250043</v>
      </c>
      <c r="BZ81" s="100">
        <v>12.217458965743059</v>
      </c>
      <c r="CA81" s="100">
        <v>9207.0770765839698</v>
      </c>
      <c r="CB81" s="100">
        <v>15.121356243791789</v>
      </c>
      <c r="CC81" s="100">
        <v>11395.454065321492</v>
      </c>
      <c r="CD81" s="100">
        <v>15.460894969493838</v>
      </c>
      <c r="CE81" s="100">
        <v>11651.330449010557</v>
      </c>
      <c r="CF81" s="100">
        <v>19.985067074269601</v>
      </c>
      <c r="CG81" s="100">
        <v>15060.746547169572</v>
      </c>
      <c r="CH81" s="100">
        <v>18.431156683769537</v>
      </c>
      <c r="CI81" s="100">
        <v>13889.719676888722</v>
      </c>
      <c r="CJ81" s="100">
        <v>13.378154827408121</v>
      </c>
      <c r="CK81" s="100">
        <v>10081.77747793476</v>
      </c>
      <c r="CL81" s="100">
        <v>14</v>
      </c>
      <c r="CM81" s="100">
        <v>10550.4</v>
      </c>
      <c r="CN81" s="100">
        <v>20.960030632288142</v>
      </c>
      <c r="CO81" s="100">
        <v>15795.479084492345</v>
      </c>
      <c r="CP81" s="100">
        <v>17.338677517503637</v>
      </c>
      <c r="CQ81" s="100">
        <v>13066.427377190741</v>
      </c>
      <c r="CR81" s="100">
        <v>18.93407661538588</v>
      </c>
      <c r="CS81" s="100">
        <v>14268.7201373548</v>
      </c>
      <c r="CT81" s="100">
        <v>21.21560078210225</v>
      </c>
      <c r="CU81" s="100">
        <v>15988.076749392256</v>
      </c>
    </row>
    <row r="82" spans="2:99">
      <c r="C82" s="99" t="s">
        <v>248</v>
      </c>
      <c r="D82" s="100">
        <v>14</v>
      </c>
      <c r="E82" s="100">
        <v>7123.1999999999989</v>
      </c>
      <c r="F82" s="100">
        <v>18</v>
      </c>
      <c r="G82" s="100">
        <v>9158.3999999999978</v>
      </c>
      <c r="H82" s="100">
        <v>19</v>
      </c>
      <c r="I82" s="100">
        <v>9667.1999999999989</v>
      </c>
      <c r="J82" s="100">
        <v>12.277978948761707</v>
      </c>
      <c r="K82" s="100">
        <v>6247.0356891299552</v>
      </c>
      <c r="L82" s="100">
        <v>19.864285405859512</v>
      </c>
      <c r="M82" s="100">
        <v>10106.948414501318</v>
      </c>
      <c r="N82" s="100">
        <v>14.141983126040644</v>
      </c>
      <c r="O82" s="100">
        <v>7195.4410145294787</v>
      </c>
      <c r="P82" s="100">
        <v>11.898954434593856</v>
      </c>
      <c r="Q82" s="100">
        <v>6054.1880163213527</v>
      </c>
      <c r="R82" s="100">
        <v>11.511032362762146</v>
      </c>
      <c r="S82" s="100">
        <v>5856.8132661733789</v>
      </c>
      <c r="T82" s="100">
        <v>13.95120935494618</v>
      </c>
      <c r="U82" s="100">
        <v>7098.3753197966143</v>
      </c>
      <c r="V82" s="100">
        <v>19.233670123902197</v>
      </c>
      <c r="W82" s="100">
        <v>9786.0913590414366</v>
      </c>
      <c r="X82" s="100">
        <v>11.423527162078742</v>
      </c>
      <c r="Y82" s="100">
        <v>5812.2906200656626</v>
      </c>
      <c r="Z82" s="100">
        <v>21.595440766653997</v>
      </c>
      <c r="AA82" s="100">
        <v>10987.760262073552</v>
      </c>
      <c r="AB82" s="100">
        <v>12.431183362666632</v>
      </c>
      <c r="AC82" s="100">
        <v>6324.9860949247814</v>
      </c>
      <c r="AD82" s="100">
        <v>20.734299638016861</v>
      </c>
      <c r="AE82" s="100">
        <v>10549.611655822977</v>
      </c>
      <c r="AF82" s="100">
        <v>18.919318163649901</v>
      </c>
      <c r="AG82" s="100">
        <v>9626.1490816650676</v>
      </c>
      <c r="AH82" s="100">
        <v>18.334934741365942</v>
      </c>
      <c r="AI82" s="100">
        <v>9328.8147964069885</v>
      </c>
      <c r="AJ82" s="100">
        <v>15.274849362084931</v>
      </c>
      <c r="AK82" s="100">
        <v>7771.8433554288113</v>
      </c>
      <c r="AL82" s="100">
        <v>10.858331413945898</v>
      </c>
      <c r="AM82" s="100">
        <v>5524.7190234156715</v>
      </c>
      <c r="AN82" s="100">
        <v>19.241512578593145</v>
      </c>
      <c r="AO82" s="100">
        <v>9790.0815999881906</v>
      </c>
      <c r="AP82" s="100">
        <v>12.750448753462603</v>
      </c>
      <c r="AQ82" s="100">
        <v>6487.4283257617708</v>
      </c>
      <c r="AR82" s="100">
        <v>13.422028169874416</v>
      </c>
      <c r="AS82" s="100">
        <v>6829.1279328321016</v>
      </c>
      <c r="AT82" s="100">
        <v>16.412531938171348</v>
      </c>
      <c r="AU82" s="100">
        <v>8350.6962501415801</v>
      </c>
      <c r="AV82" s="100">
        <v>13.567878237990968</v>
      </c>
      <c r="AW82" s="100">
        <v>6903.3364474898026</v>
      </c>
      <c r="AX82" s="100">
        <v>15.320989415483041</v>
      </c>
      <c r="AY82" s="100">
        <v>7795.3194145977695</v>
      </c>
      <c r="AZ82" s="100">
        <v>16.477835885110288</v>
      </c>
      <c r="BA82" s="100">
        <v>8383.9228983441135</v>
      </c>
      <c r="BB82" s="100">
        <v>18.285765860829798</v>
      </c>
      <c r="BC82" s="100">
        <v>9303.7976699901992</v>
      </c>
      <c r="BD82" s="100">
        <v>21.396475810450287</v>
      </c>
      <c r="BE82" s="100">
        <v>10886.526892357104</v>
      </c>
      <c r="BF82" s="100">
        <v>22.263881618483794</v>
      </c>
      <c r="BG82" s="100">
        <v>11327.862967484552</v>
      </c>
      <c r="BH82" s="100">
        <v>22.226363837799617</v>
      </c>
      <c r="BI82" s="100">
        <v>11308.773920672444</v>
      </c>
      <c r="BJ82" s="100">
        <v>18.713971291790624</v>
      </c>
      <c r="BK82" s="100">
        <v>9521.668593263068</v>
      </c>
      <c r="BL82" s="100">
        <v>13.43462348612927</v>
      </c>
      <c r="BM82" s="100">
        <v>6835.5364297425713</v>
      </c>
      <c r="BN82" s="100">
        <v>15</v>
      </c>
      <c r="BO82" s="100">
        <v>7631.9999999999982</v>
      </c>
      <c r="BP82" s="100">
        <v>13.07696858682182</v>
      </c>
      <c r="BQ82" s="100">
        <v>6653.561616974941</v>
      </c>
      <c r="BR82" s="100">
        <v>17.999636306066446</v>
      </c>
      <c r="BS82" s="100">
        <v>9158.214952526605</v>
      </c>
      <c r="BT82" s="100">
        <v>16.865600332966288</v>
      </c>
      <c r="BU82" s="100">
        <v>8581.217449413245</v>
      </c>
      <c r="BV82" s="100">
        <v>14.560467898896245</v>
      </c>
      <c r="BW82" s="100">
        <v>7408.3660669584078</v>
      </c>
      <c r="BX82" s="100">
        <v>19.71561166832543</v>
      </c>
      <c r="BY82" s="100">
        <v>10031.303216843977</v>
      </c>
      <c r="BZ82" s="100">
        <v>12.136295034693521</v>
      </c>
      <c r="CA82" s="100">
        <v>6174.9469136520629</v>
      </c>
      <c r="CB82" s="100">
        <v>15.293872588990526</v>
      </c>
      <c r="CC82" s="100">
        <v>7781.5223732783779</v>
      </c>
      <c r="CD82" s="100">
        <v>17.488459025522026</v>
      </c>
      <c r="CE82" s="100">
        <v>8898.127952185605</v>
      </c>
      <c r="CF82" s="100">
        <v>19.083573781696561</v>
      </c>
      <c r="CG82" s="100">
        <v>9709.7223401272076</v>
      </c>
      <c r="CH82" s="100">
        <v>18.407639046473015</v>
      </c>
      <c r="CI82" s="100">
        <v>9365.8067468454683</v>
      </c>
      <c r="CJ82" s="100">
        <v>15.467068042079614</v>
      </c>
      <c r="CK82" s="100">
        <v>7869.6442198101058</v>
      </c>
      <c r="CL82" s="100">
        <v>14</v>
      </c>
      <c r="CM82" s="100">
        <v>7123.1999999999989</v>
      </c>
      <c r="CN82" s="100">
        <v>23.994317440584148</v>
      </c>
      <c r="CO82" s="100">
        <v>12208.308713769211</v>
      </c>
      <c r="CP82" s="100">
        <v>17.311357568166827</v>
      </c>
      <c r="CQ82" s="100">
        <v>8808.0187306832795</v>
      </c>
      <c r="CR82" s="100">
        <v>17.776192810048258</v>
      </c>
      <c r="CS82" s="100">
        <v>9044.5269017525516</v>
      </c>
      <c r="CT82" s="100">
        <v>22.221129007284357</v>
      </c>
      <c r="CU82" s="100">
        <v>11306.110438906278</v>
      </c>
    </row>
    <row r="83" spans="2:99">
      <c r="C83" s="99" t="s">
        <v>249</v>
      </c>
      <c r="D83" s="100">
        <v>16</v>
      </c>
      <c r="E83" s="100">
        <v>13766.4</v>
      </c>
      <c r="F83" s="100">
        <v>18</v>
      </c>
      <c r="G83" s="100">
        <v>15487.199999999999</v>
      </c>
      <c r="H83" s="100">
        <v>17</v>
      </c>
      <c r="I83" s="100">
        <v>14626.8</v>
      </c>
      <c r="J83" s="100">
        <v>14.327131985252542</v>
      </c>
      <c r="K83" s="100">
        <v>12327.064360111288</v>
      </c>
      <c r="L83" s="100">
        <v>21.927525801410209</v>
      </c>
      <c r="M83" s="100">
        <v>18866.443199533343</v>
      </c>
      <c r="N83" s="100">
        <v>13.185905553965284</v>
      </c>
      <c r="O83" s="100">
        <v>11345.153138631731</v>
      </c>
      <c r="P83" s="100">
        <v>12.879827744496113</v>
      </c>
      <c r="Q83" s="100">
        <v>11081.803791364455</v>
      </c>
      <c r="R83" s="100">
        <v>12.543181987501766</v>
      </c>
      <c r="S83" s="100">
        <v>10792.15378204652</v>
      </c>
      <c r="T83" s="100">
        <v>12.756089487264912</v>
      </c>
      <c r="U83" s="100">
        <v>10975.339394842731</v>
      </c>
      <c r="V83" s="100">
        <v>18.163174688250642</v>
      </c>
      <c r="W83" s="100">
        <v>15627.595501770851</v>
      </c>
      <c r="X83" s="100">
        <v>12.451762306217324</v>
      </c>
      <c r="Y83" s="100">
        <v>10713.496288269385</v>
      </c>
      <c r="Z83" s="100">
        <v>20</v>
      </c>
      <c r="AA83" s="100">
        <v>17208</v>
      </c>
      <c r="AB83" s="100">
        <v>10.402437805155524</v>
      </c>
      <c r="AC83" s="100">
        <v>8950.257487555813</v>
      </c>
      <c r="AD83" s="100">
        <v>17.556422752066414</v>
      </c>
      <c r="AE83" s="100">
        <v>15105.546135877943</v>
      </c>
      <c r="AF83" s="100">
        <v>15.919318163649901</v>
      </c>
      <c r="AG83" s="100">
        <v>13696.981348004374</v>
      </c>
      <c r="AH83" s="100">
        <v>16.241799759410181</v>
      </c>
      <c r="AI83" s="100">
        <v>13974.444512996519</v>
      </c>
      <c r="AJ83" s="100">
        <v>16.214142249604695</v>
      </c>
      <c r="AK83" s="100">
        <v>13950.647991559879</v>
      </c>
      <c r="AL83" s="100">
        <v>10.782596289185966</v>
      </c>
      <c r="AM83" s="100">
        <v>9277.3458472156053</v>
      </c>
      <c r="AN83" s="100">
        <v>18</v>
      </c>
      <c r="AO83" s="100">
        <v>15487.199999999999</v>
      </c>
      <c r="AP83" s="100">
        <v>11.772520775623269</v>
      </c>
      <c r="AQ83" s="100">
        <v>10129.07687534626</v>
      </c>
      <c r="AR83" s="100">
        <v>13.464230986861857</v>
      </c>
      <c r="AS83" s="100">
        <v>11584.624341095941</v>
      </c>
      <c r="AT83" s="100">
        <v>14.329441824161268</v>
      </c>
      <c r="AU83" s="100">
        <v>12329.051745508355</v>
      </c>
      <c r="AV83" s="100">
        <v>12.589307605462325</v>
      </c>
      <c r="AW83" s="100">
        <v>10831.840263739785</v>
      </c>
      <c r="AX83" s="100">
        <v>14</v>
      </c>
      <c r="AY83" s="100">
        <v>12045.6</v>
      </c>
      <c r="AZ83" s="100">
        <v>14.298704262672679</v>
      </c>
      <c r="BA83" s="100">
        <v>12302.605147603572</v>
      </c>
      <c r="BB83" s="100">
        <v>16.345568924124208</v>
      </c>
      <c r="BC83" s="100">
        <v>14063.727502316469</v>
      </c>
      <c r="BD83" s="100">
        <v>18.314330174541446</v>
      </c>
      <c r="BE83" s="100">
        <v>15757.649682175459</v>
      </c>
      <c r="BF83" s="100">
        <v>21.292606200722059</v>
      </c>
      <c r="BG83" s="100">
        <v>18320.158375101259</v>
      </c>
      <c r="BH83" s="100">
        <v>21.226363837799617</v>
      </c>
      <c r="BI83" s="100">
        <v>18263.163446042789</v>
      </c>
      <c r="BJ83" s="100">
        <v>16.713971291790624</v>
      </c>
      <c r="BK83" s="100">
        <v>14380.700899456653</v>
      </c>
      <c r="BL83" s="100">
        <v>14.403578951405752</v>
      </c>
      <c r="BM83" s="100">
        <v>12392.839329789509</v>
      </c>
      <c r="BN83" s="100">
        <v>17</v>
      </c>
      <c r="BO83" s="100">
        <v>14626.8</v>
      </c>
      <c r="BP83" s="100">
        <v>13.114105434643262</v>
      </c>
      <c r="BQ83" s="100">
        <v>11283.376315967062</v>
      </c>
      <c r="BR83" s="100">
        <v>16.937159036937292</v>
      </c>
      <c r="BS83" s="100">
        <v>14572.731635380846</v>
      </c>
      <c r="BT83" s="100">
        <v>17.981013710695127</v>
      </c>
      <c r="BU83" s="100">
        <v>15470.864196682087</v>
      </c>
      <c r="BV83" s="100">
        <v>16.593436598831317</v>
      </c>
      <c r="BW83" s="100">
        <v>14276.992849634466</v>
      </c>
      <c r="BX83" s="100">
        <v>15.6679042237704</v>
      </c>
      <c r="BY83" s="100">
        <v>13480.664794132052</v>
      </c>
      <c r="BZ83" s="100">
        <v>12.136295034693521</v>
      </c>
      <c r="CA83" s="100">
        <v>10442.068247850306</v>
      </c>
      <c r="CB83" s="100">
        <v>14.15010896799158</v>
      </c>
      <c r="CC83" s="100">
        <v>12174.753756059954</v>
      </c>
      <c r="CD83" s="100">
        <v>16.350638745381097</v>
      </c>
      <c r="CE83" s="100">
        <v>14068.089576525896</v>
      </c>
      <c r="CF83" s="100">
        <v>17.050738212554243</v>
      </c>
      <c r="CG83" s="100">
        <v>14670.455158081671</v>
      </c>
      <c r="CH83" s="100">
        <v>18.399799834040842</v>
      </c>
      <c r="CI83" s="100">
        <v>15831.187777208739</v>
      </c>
      <c r="CJ83" s="100">
        <v>14.333698220072375</v>
      </c>
      <c r="CK83" s="100">
        <v>12332.71394855027</v>
      </c>
      <c r="CL83" s="100">
        <v>14</v>
      </c>
      <c r="CM83" s="100">
        <v>12045.6</v>
      </c>
      <c r="CN83" s="100">
        <v>21.097177865472162</v>
      </c>
      <c r="CO83" s="100">
        <v>18152.011835452249</v>
      </c>
      <c r="CP83" s="100">
        <v>19.365997466840447</v>
      </c>
      <c r="CQ83" s="100">
        <v>16662.50422046952</v>
      </c>
      <c r="CR83" s="100">
        <v>17.855134712717067</v>
      </c>
      <c r="CS83" s="100">
        <v>15362.557906821765</v>
      </c>
      <c r="CT83" s="100">
        <v>21.204544331738031</v>
      </c>
      <c r="CU83" s="100">
        <v>18244.389943027403</v>
      </c>
    </row>
    <row r="84" spans="2:99">
      <c r="C84" s="99" t="s">
        <v>250</v>
      </c>
      <c r="D84" s="100">
        <v>14</v>
      </c>
      <c r="E84" s="100">
        <v>10936.8</v>
      </c>
      <c r="F84" s="100">
        <v>17</v>
      </c>
      <c r="G84" s="100">
        <v>13280.4</v>
      </c>
      <c r="H84" s="100">
        <v>19</v>
      </c>
      <c r="I84" s="100">
        <v>14842.8</v>
      </c>
      <c r="J84" s="100">
        <v>13.228825912270873</v>
      </c>
      <c r="K84" s="100">
        <v>10334.358802666005</v>
      </c>
      <c r="L84" s="100">
        <v>20.843205274009279</v>
      </c>
      <c r="M84" s="100">
        <v>16282.711960056047</v>
      </c>
      <c r="N84" s="100">
        <v>13.141983126040644</v>
      </c>
      <c r="O84" s="100">
        <v>10266.517218062951</v>
      </c>
      <c r="P84" s="100">
        <v>10.784194294007406</v>
      </c>
      <c r="Q84" s="100">
        <v>8424.612582478585</v>
      </c>
      <c r="R84" s="100">
        <v>12.511032362762146</v>
      </c>
      <c r="S84" s="100">
        <v>9773.6184817897883</v>
      </c>
      <c r="T84" s="100">
        <v>13.878039404565705</v>
      </c>
      <c r="U84" s="100">
        <v>10841.524382846728</v>
      </c>
      <c r="V84" s="100">
        <v>18.127926970424866</v>
      </c>
      <c r="W84" s="100">
        <v>14161.536549295904</v>
      </c>
      <c r="X84" s="100">
        <v>11.451762306217324</v>
      </c>
      <c r="Y84" s="100">
        <v>8946.1167136169734</v>
      </c>
      <c r="Z84" s="100">
        <v>19.458688700940797</v>
      </c>
      <c r="AA84" s="100">
        <v>15201.127613174949</v>
      </c>
      <c r="AB84" s="100">
        <v>11.359319468888859</v>
      </c>
      <c r="AC84" s="100">
        <v>8873.9003690959762</v>
      </c>
      <c r="AD84" s="100">
        <v>18.556422752066414</v>
      </c>
      <c r="AE84" s="100">
        <v>14496.277453914281</v>
      </c>
      <c r="AF84" s="100">
        <v>17.97677554887802</v>
      </c>
      <c r="AG84" s="100">
        <v>14043.457058783508</v>
      </c>
      <c r="AH84" s="100">
        <v>18.334934741365942</v>
      </c>
      <c r="AI84" s="100">
        <v>14323.251019955072</v>
      </c>
      <c r="AJ84" s="100">
        <v>15.214142249604695</v>
      </c>
      <c r="AK84" s="100">
        <v>11885.287925391187</v>
      </c>
      <c r="AL84" s="100">
        <v>10.883576455532541</v>
      </c>
      <c r="AM84" s="100">
        <v>8502.249927062021</v>
      </c>
      <c r="AN84" s="100">
        <v>20.241512578593145</v>
      </c>
      <c r="AO84" s="100">
        <v>15812.669626396964</v>
      </c>
      <c r="AP84" s="100">
        <v>11.772520775623269</v>
      </c>
      <c r="AQ84" s="100">
        <v>9196.6932299168966</v>
      </c>
      <c r="AR84" s="100">
        <v>14.422028169874416</v>
      </c>
      <c r="AS84" s="100">
        <v>11266.488406305893</v>
      </c>
      <c r="AT84" s="100">
        <v>13.412531938171348</v>
      </c>
      <c r="AU84" s="100">
        <v>10477.869950099457</v>
      </c>
      <c r="AV84" s="100">
        <v>13.546448870519612</v>
      </c>
      <c r="AW84" s="100">
        <v>10582.485857649919</v>
      </c>
      <c r="AX84" s="100">
        <v>15.320989415483041</v>
      </c>
      <c r="AY84" s="100">
        <v>11968.75693137535</v>
      </c>
      <c r="AZ84" s="100">
        <v>13.388270073891483</v>
      </c>
      <c r="BA84" s="100">
        <v>10458.916581724026</v>
      </c>
      <c r="BB84" s="100">
        <v>17.405371987418615</v>
      </c>
      <c r="BC84" s="100">
        <v>13597.076596571422</v>
      </c>
      <c r="BD84" s="100">
        <v>20.423857689086567</v>
      </c>
      <c r="BE84" s="100">
        <v>15955.117626714426</v>
      </c>
      <c r="BF84" s="100">
        <v>24.235157036245525</v>
      </c>
      <c r="BG84" s="100">
        <v>18932.504676715002</v>
      </c>
      <c r="BH84" s="100">
        <v>22.226363837799617</v>
      </c>
      <c r="BI84" s="100">
        <v>17363.235430089058</v>
      </c>
      <c r="BJ84" s="100">
        <v>16.69093995979738</v>
      </c>
      <c r="BK84" s="100">
        <v>13038.962296593712</v>
      </c>
      <c r="BL84" s="100">
        <v>13.481190288214551</v>
      </c>
      <c r="BM84" s="100">
        <v>10531.505853153207</v>
      </c>
      <c r="BN84" s="100">
        <v>17</v>
      </c>
      <c r="BO84" s="100">
        <v>13280.4</v>
      </c>
      <c r="BP84" s="100">
        <v>13.965558043357493</v>
      </c>
      <c r="BQ84" s="100">
        <v>10909.893943470874</v>
      </c>
      <c r="BR84" s="100">
        <v>15.968397671501869</v>
      </c>
      <c r="BS84" s="100">
        <v>12474.512260977259</v>
      </c>
      <c r="BT84" s="100">
        <v>17.836746988534077</v>
      </c>
      <c r="BU84" s="100">
        <v>13934.066747442821</v>
      </c>
      <c r="BV84" s="100">
        <v>14.494530499026098</v>
      </c>
      <c r="BW84" s="100">
        <v>11323.127225839187</v>
      </c>
      <c r="BX84" s="100">
        <v>18.596343056937858</v>
      </c>
      <c r="BY84" s="100">
        <v>14527.463196079854</v>
      </c>
      <c r="BZ84" s="100">
        <v>13.17687700021829</v>
      </c>
      <c r="CA84" s="100">
        <v>10293.776312570528</v>
      </c>
      <c r="CB84" s="100">
        <v>15.265119864790737</v>
      </c>
      <c r="CC84" s="100">
        <v>11925.111638374523</v>
      </c>
      <c r="CD84" s="100">
        <v>15.488459025522024</v>
      </c>
      <c r="CE84" s="100">
        <v>12099.584190737804</v>
      </c>
      <c r="CF84" s="100">
        <v>20.149244919981204</v>
      </c>
      <c r="CG84" s="100">
        <v>15740.590131489314</v>
      </c>
      <c r="CH84" s="100">
        <v>16.384121409176498</v>
      </c>
      <c r="CI84" s="100">
        <v>12799.275644848678</v>
      </c>
      <c r="CJ84" s="100">
        <v>15.467068042079614</v>
      </c>
      <c r="CK84" s="100">
        <v>12082.873554472593</v>
      </c>
      <c r="CL84" s="100">
        <v>14</v>
      </c>
      <c r="CM84" s="100">
        <v>10936.8</v>
      </c>
      <c r="CN84" s="100">
        <v>25.131464673768168</v>
      </c>
      <c r="CO84" s="100">
        <v>19632.700203147691</v>
      </c>
      <c r="CP84" s="100">
        <v>18.256717669493209</v>
      </c>
      <c r="CQ84" s="100">
        <v>14262.147843408095</v>
      </c>
      <c r="CR84" s="100">
        <v>16.894605664051475</v>
      </c>
      <c r="CS84" s="100">
        <v>13198.065944757011</v>
      </c>
      <c r="CT84" s="100">
        <v>21.232185457648576</v>
      </c>
      <c r="CU84" s="100">
        <v>16586.583279515067</v>
      </c>
    </row>
    <row r="85" spans="2:99">
      <c r="C85" s="99" t="s">
        <v>251</v>
      </c>
      <c r="D85" s="100">
        <v>18</v>
      </c>
      <c r="E85" s="100">
        <v>2700</v>
      </c>
      <c r="F85" s="100">
        <v>21</v>
      </c>
      <c r="G85" s="100">
        <v>3150</v>
      </c>
      <c r="H85" s="100">
        <v>18</v>
      </c>
      <c r="I85" s="100">
        <v>2700</v>
      </c>
      <c r="J85" s="100">
        <v>13.228825912270873</v>
      </c>
      <c r="K85" s="100">
        <v>1984.3238868406308</v>
      </c>
      <c r="L85" s="100">
        <v>22.990766196960905</v>
      </c>
      <c r="M85" s="100">
        <v>3448.614929544136</v>
      </c>
      <c r="N85" s="100">
        <v>15.405517693588486</v>
      </c>
      <c r="O85" s="100">
        <v>2310.8276540382731</v>
      </c>
      <c r="P85" s="100">
        <v>12.95633450488708</v>
      </c>
      <c r="Q85" s="100">
        <v>1943.450175733062</v>
      </c>
      <c r="R85" s="100">
        <v>12.575331612241385</v>
      </c>
      <c r="S85" s="100">
        <v>1886.2997418362077</v>
      </c>
      <c r="T85" s="100">
        <v>14.902429388025864</v>
      </c>
      <c r="U85" s="100">
        <v>2235.3644082038795</v>
      </c>
      <c r="V85" s="100">
        <v>18.233670123902197</v>
      </c>
      <c r="W85" s="100">
        <v>2735.0505185853294</v>
      </c>
      <c r="X85" s="100">
        <v>12.522350166563781</v>
      </c>
      <c r="Y85" s="100">
        <v>1878.352524984567</v>
      </c>
      <c r="Z85" s="100">
        <v>23.458688700940797</v>
      </c>
      <c r="AA85" s="100">
        <v>3518.8033051411194</v>
      </c>
      <c r="AB85" s="100">
        <v>11.373692247644414</v>
      </c>
      <c r="AC85" s="100">
        <v>1706.0538371466621</v>
      </c>
      <c r="AD85" s="100">
        <v>19.778768859504474</v>
      </c>
      <c r="AE85" s="100">
        <v>2966.8153289256711</v>
      </c>
      <c r="AF85" s="100">
        <v>17.995928010620727</v>
      </c>
      <c r="AG85" s="100">
        <v>2699.3892015931092</v>
      </c>
      <c r="AH85" s="100">
        <v>17.428069723321705</v>
      </c>
      <c r="AI85" s="100">
        <v>2614.2104584982558</v>
      </c>
      <c r="AJ85" s="100">
        <v>17.274849362084929</v>
      </c>
      <c r="AK85" s="100">
        <v>2591.2274043127395</v>
      </c>
      <c r="AL85" s="100">
        <v>10.959311580292473</v>
      </c>
      <c r="AM85" s="100">
        <v>1643.8967370438709</v>
      </c>
      <c r="AN85" s="100">
        <v>19.365663836452459</v>
      </c>
      <c r="AO85" s="100">
        <v>2904.8495754678688</v>
      </c>
      <c r="AP85" s="100">
        <v>12.794592797783933</v>
      </c>
      <c r="AQ85" s="100">
        <v>1919.18891966759</v>
      </c>
      <c r="AR85" s="100">
        <v>14.436095775536895</v>
      </c>
      <c r="AS85" s="100">
        <v>2165.4143663305344</v>
      </c>
      <c r="AT85" s="100">
        <v>17.537167109186466</v>
      </c>
      <c r="AU85" s="100">
        <v>2630.57506637797</v>
      </c>
      <c r="AV85" s="100">
        <v>14.578592921726647</v>
      </c>
      <c r="AW85" s="100">
        <v>2186.788938258997</v>
      </c>
      <c r="AX85" s="100">
        <v>15.356691832117717</v>
      </c>
      <c r="AY85" s="100">
        <v>2303.5037748176574</v>
      </c>
      <c r="AZ85" s="100">
        <v>15.6569675075479</v>
      </c>
      <c r="BA85" s="100">
        <v>2348.545126132185</v>
      </c>
      <c r="BB85" s="100">
        <v>19.49507658236023</v>
      </c>
      <c r="BC85" s="100">
        <v>2924.2614873540347</v>
      </c>
      <c r="BD85" s="100">
        <v>19.506003324995408</v>
      </c>
      <c r="BE85" s="100">
        <v>2925.9004987493113</v>
      </c>
      <c r="BF85" s="100">
        <v>21.292606200722059</v>
      </c>
      <c r="BG85" s="100">
        <v>3193.890930108309</v>
      </c>
      <c r="BH85" s="100">
        <v>21.260429499960718</v>
      </c>
      <c r="BI85" s="100">
        <v>3189.0644249941079</v>
      </c>
      <c r="BJ85" s="100">
        <v>17.852159283750101</v>
      </c>
      <c r="BK85" s="100">
        <v>2677.8238925625151</v>
      </c>
      <c r="BL85" s="100">
        <v>16.512234822938069</v>
      </c>
      <c r="BM85" s="100">
        <v>2476.8352234407103</v>
      </c>
      <c r="BN85" s="100">
        <v>17</v>
      </c>
      <c r="BO85" s="100">
        <v>2550</v>
      </c>
      <c r="BP85" s="100">
        <v>14.07696858682182</v>
      </c>
      <c r="BQ85" s="100">
        <v>2111.5452880232729</v>
      </c>
      <c r="BR85" s="100">
        <v>17.937159036937292</v>
      </c>
      <c r="BS85" s="100">
        <v>2690.5738555405937</v>
      </c>
      <c r="BT85" s="100">
        <v>17.038720399559548</v>
      </c>
      <c r="BU85" s="100">
        <v>2555.8080599339323</v>
      </c>
      <c r="BV85" s="100">
        <v>15.549478332251221</v>
      </c>
      <c r="BW85" s="100">
        <v>2332.4217498376829</v>
      </c>
      <c r="BX85" s="100">
        <v>20.6679042237704</v>
      </c>
      <c r="BY85" s="100">
        <v>3100.1856335655598</v>
      </c>
      <c r="BZ85" s="100">
        <v>12.217458965743059</v>
      </c>
      <c r="CA85" s="100">
        <v>1832.6188448614589</v>
      </c>
      <c r="CB85" s="100">
        <v>15.351378037390106</v>
      </c>
      <c r="CC85" s="100">
        <v>2302.7067056085157</v>
      </c>
      <c r="CD85" s="100">
        <v>16.571151193606582</v>
      </c>
      <c r="CE85" s="100">
        <v>2485.6726790409871</v>
      </c>
      <c r="CF85" s="100">
        <v>19.182080489123521</v>
      </c>
      <c r="CG85" s="100">
        <v>2877.3120733685282</v>
      </c>
      <c r="CH85" s="100">
        <v>17.407639046473015</v>
      </c>
      <c r="CI85" s="100">
        <v>2611.1458569709521</v>
      </c>
      <c r="CJ85" s="100">
        <v>16.733807686094089</v>
      </c>
      <c r="CK85" s="100">
        <v>2510.0711529141131</v>
      </c>
      <c r="CL85" s="100">
        <v>15</v>
      </c>
      <c r="CM85" s="100">
        <v>2250</v>
      </c>
      <c r="CN85" s="100">
        <v>25.02860424888015</v>
      </c>
      <c r="CO85" s="100">
        <v>3754.2906373320225</v>
      </c>
      <c r="CP85" s="100">
        <v>19.447957314850871</v>
      </c>
      <c r="CQ85" s="100">
        <v>2917.1935972276306</v>
      </c>
      <c r="CR85" s="100">
        <v>19.93407661538588</v>
      </c>
      <c r="CS85" s="100">
        <v>2990.1114923078821</v>
      </c>
      <c r="CT85" s="100">
        <v>22.248770133194903</v>
      </c>
      <c r="CU85" s="100">
        <v>3337.3155199792354</v>
      </c>
    </row>
    <row r="86" spans="2:99">
      <c r="C86" s="99" t="s">
        <v>252</v>
      </c>
      <c r="D86" s="100">
        <v>17</v>
      </c>
      <c r="E86" s="100">
        <v>9180</v>
      </c>
      <c r="F86" s="100">
        <v>19</v>
      </c>
      <c r="G86" s="100">
        <v>10260</v>
      </c>
      <c r="H86" s="100">
        <v>21</v>
      </c>
      <c r="I86" s="100">
        <v>11340</v>
      </c>
      <c r="J86" s="100">
        <v>13.179672875780037</v>
      </c>
      <c r="K86" s="100">
        <v>7117.0233529212201</v>
      </c>
      <c r="L86" s="100">
        <v>22.906445669559975</v>
      </c>
      <c r="M86" s="100">
        <v>12369.480661562387</v>
      </c>
      <c r="N86" s="100">
        <v>14.229827981889924</v>
      </c>
      <c r="O86" s="100">
        <v>7684.1071102205588</v>
      </c>
      <c r="P86" s="100">
        <v>12.84157436430063</v>
      </c>
      <c r="Q86" s="100">
        <v>6934.4501567223406</v>
      </c>
      <c r="R86" s="100">
        <v>12.703930111199867</v>
      </c>
      <c r="S86" s="100">
        <v>6860.1222600479277</v>
      </c>
      <c r="T86" s="100">
        <v>12.853649421105546</v>
      </c>
      <c r="U86" s="100">
        <v>6940.9706873969944</v>
      </c>
      <c r="V86" s="100">
        <v>20.09267925259909</v>
      </c>
      <c r="W86" s="100">
        <v>10850.046796403509</v>
      </c>
      <c r="X86" s="100">
        <v>13.437644734148034</v>
      </c>
      <c r="Y86" s="100">
        <v>7256.3281564399385</v>
      </c>
      <c r="Z86" s="100">
        <v>22.504272722845197</v>
      </c>
      <c r="AA86" s="100">
        <v>12152.307270336407</v>
      </c>
      <c r="AB86" s="100">
        <v>12.402437805155524</v>
      </c>
      <c r="AC86" s="100">
        <v>6697.3164147839825</v>
      </c>
      <c r="AD86" s="100">
        <v>19.467484309091191</v>
      </c>
      <c r="AE86" s="100">
        <v>10512.441526909242</v>
      </c>
      <c r="AF86" s="100">
        <v>17.900165701907195</v>
      </c>
      <c r="AG86" s="100">
        <v>9666.0894790298844</v>
      </c>
      <c r="AH86" s="100">
        <v>17.148664777454417</v>
      </c>
      <c r="AI86" s="100">
        <v>9260.2789798253852</v>
      </c>
      <c r="AJ86" s="100">
        <v>15.244495805844814</v>
      </c>
      <c r="AK86" s="100">
        <v>8232.0277351561999</v>
      </c>
      <c r="AL86" s="100">
        <v>11.782596289185966</v>
      </c>
      <c r="AM86" s="100">
        <v>6362.6019961604215</v>
      </c>
      <c r="AN86" s="100">
        <v>19</v>
      </c>
      <c r="AO86" s="100">
        <v>10260</v>
      </c>
      <c r="AP86" s="100">
        <v>10.706304709141275</v>
      </c>
      <c r="AQ86" s="100">
        <v>5781.4045429362886</v>
      </c>
      <c r="AR86" s="100">
        <v>16.464230986861857</v>
      </c>
      <c r="AS86" s="100">
        <v>8890.6847329054035</v>
      </c>
      <c r="AT86" s="100">
        <v>15.24635171015119</v>
      </c>
      <c r="AU86" s="100">
        <v>8233.029923481643</v>
      </c>
      <c r="AV86" s="100">
        <v>15.610736972933683</v>
      </c>
      <c r="AW86" s="100">
        <v>8429.7979653841885</v>
      </c>
      <c r="AX86" s="100">
        <v>15</v>
      </c>
      <c r="AY86" s="100">
        <v>8100</v>
      </c>
      <c r="AZ86" s="100">
        <v>13.343487168282081</v>
      </c>
      <c r="BA86" s="100">
        <v>7205.4830708723239</v>
      </c>
      <c r="BB86" s="100">
        <v>19.405371987418615</v>
      </c>
      <c r="BC86" s="100">
        <v>10478.900873206052</v>
      </c>
      <c r="BD86" s="100">
        <v>20.478621446359128</v>
      </c>
      <c r="BE86" s="100">
        <v>11058.45558103393</v>
      </c>
      <c r="BF86" s="100">
        <v>20.407504529675133</v>
      </c>
      <c r="BG86" s="100">
        <v>11020.052446024572</v>
      </c>
      <c r="BH86" s="100">
        <v>22.192298175638516</v>
      </c>
      <c r="BI86" s="100">
        <v>11983.841014844798</v>
      </c>
      <c r="BJ86" s="100">
        <v>17.783065287770363</v>
      </c>
      <c r="BK86" s="100">
        <v>9602.8552553959962</v>
      </c>
      <c r="BL86" s="100">
        <v>14.496712555576309</v>
      </c>
      <c r="BM86" s="100">
        <v>7828.2247800112073</v>
      </c>
      <c r="BN86" s="100">
        <v>17</v>
      </c>
      <c r="BO86" s="100">
        <v>9180</v>
      </c>
      <c r="BP86" s="100">
        <v>15.07696858682182</v>
      </c>
      <c r="BQ86" s="100">
        <v>8141.5630368837828</v>
      </c>
      <c r="BR86" s="100">
        <v>17.874681767808141</v>
      </c>
      <c r="BS86" s="100">
        <v>9652.3281546163962</v>
      </c>
      <c r="BT86" s="100">
        <v>17.836746988534077</v>
      </c>
      <c r="BU86" s="100">
        <v>9631.8433738084022</v>
      </c>
      <c r="BV86" s="100">
        <v>17.560467898896245</v>
      </c>
      <c r="BW86" s="100">
        <v>9482.6526654039717</v>
      </c>
      <c r="BX86" s="100">
        <v>18.739465390602945</v>
      </c>
      <c r="BY86" s="100">
        <v>10119.31131092559</v>
      </c>
      <c r="BZ86" s="100">
        <v>13.258040931267828</v>
      </c>
      <c r="CA86" s="100">
        <v>7159.3421028846278</v>
      </c>
      <c r="CB86" s="100">
        <v>15.121356243791789</v>
      </c>
      <c r="CC86" s="100">
        <v>8165.5323716475659</v>
      </c>
      <c r="CD86" s="100">
        <v>15.323074689352911</v>
      </c>
      <c r="CE86" s="100">
        <v>8274.4603322505718</v>
      </c>
      <c r="CF86" s="100">
        <v>18.182080489123521</v>
      </c>
      <c r="CG86" s="100">
        <v>9818.3234641267009</v>
      </c>
      <c r="CH86" s="100">
        <v>16.407639046473015</v>
      </c>
      <c r="CI86" s="100">
        <v>8860.1250850954275</v>
      </c>
      <c r="CJ86" s="100">
        <v>15.422611434743867</v>
      </c>
      <c r="CK86" s="100">
        <v>8328.2101747616889</v>
      </c>
      <c r="CL86" s="100">
        <v>14</v>
      </c>
      <c r="CM86" s="100">
        <v>7560</v>
      </c>
      <c r="CN86" s="100">
        <v>23.960030632288142</v>
      </c>
      <c r="CO86" s="100">
        <v>12938.416541435596</v>
      </c>
      <c r="CP86" s="100">
        <v>17.529917162861299</v>
      </c>
      <c r="CQ86" s="100">
        <v>9466.1552679451015</v>
      </c>
      <c r="CR86" s="100">
        <v>19.855134712717067</v>
      </c>
      <c r="CS86" s="100">
        <v>10721.772744867216</v>
      </c>
      <c r="CT86" s="100">
        <v>20.226657232466465</v>
      </c>
      <c r="CU86" s="100">
        <v>10922.394905531892</v>
      </c>
    </row>
    <row r="87" spans="2:99">
      <c r="B87" s="99" t="s">
        <v>131</v>
      </c>
      <c r="C87" s="99" t="s">
        <v>253</v>
      </c>
      <c r="D87" s="100">
        <v>16</v>
      </c>
      <c r="E87" s="100">
        <v>31276.799999999999</v>
      </c>
      <c r="F87" s="100">
        <v>19</v>
      </c>
      <c r="G87" s="100">
        <v>37141.199999999997</v>
      </c>
      <c r="H87" s="100">
        <v>15</v>
      </c>
      <c r="I87" s="100">
        <v>29322</v>
      </c>
      <c r="J87" s="100">
        <v>14.032213766307532</v>
      </c>
      <c r="K87" s="100">
        <v>27430.171470377962</v>
      </c>
      <c r="L87" s="100">
        <v>17.590243691806496</v>
      </c>
      <c r="M87" s="100">
        <v>34385.408368743338</v>
      </c>
      <c r="N87" s="100">
        <v>17.317672837739206</v>
      </c>
      <c r="O87" s="100">
        <v>33852.5868632126</v>
      </c>
      <c r="P87" s="100">
        <v>13.439913872248058</v>
      </c>
      <c r="Q87" s="100">
        <v>26272.343637470502</v>
      </c>
      <c r="R87" s="100">
        <v>19.707291744271643</v>
      </c>
      <c r="S87" s="100">
        <v>38523.813901702204</v>
      </c>
      <c r="T87" s="100">
        <v>16.682919536884437</v>
      </c>
      <c r="U87" s="100">
        <v>32611.771110701698</v>
      </c>
      <c r="V87" s="100">
        <v>11.634458920863986</v>
      </c>
      <c r="W87" s="100">
        <v>22743.040298504919</v>
      </c>
      <c r="X87" s="100">
        <v>19.239998725177955</v>
      </c>
      <c r="Y87" s="100">
        <v>37610.349507977866</v>
      </c>
      <c r="Z87" s="100">
        <v>13.504272722845196</v>
      </c>
      <c r="AA87" s="100">
        <v>26398.152318617787</v>
      </c>
      <c r="AB87" s="100">
        <v>14.431183362666632</v>
      </c>
      <c r="AC87" s="100">
        <v>28210.077237340731</v>
      </c>
      <c r="AD87" s="100">
        <v>17.933853651239847</v>
      </c>
      <c r="AE87" s="100">
        <v>35057.097117443649</v>
      </c>
      <c r="AF87" s="100">
        <v>16.555421390538484</v>
      </c>
      <c r="AG87" s="100">
        <v>32362.537734224628</v>
      </c>
      <c r="AH87" s="100">
        <v>18.745079855646107</v>
      </c>
      <c r="AI87" s="100">
        <v>36642.882101817013</v>
      </c>
      <c r="AJ87" s="100">
        <v>20.03202091216399</v>
      </c>
      <c r="AK87" s="100">
        <v>39158.594479098167</v>
      </c>
      <c r="AL87" s="100">
        <v>19.479655790146236</v>
      </c>
      <c r="AM87" s="100">
        <v>38078.831138577858</v>
      </c>
      <c r="AN87" s="100">
        <v>16.282896331212918</v>
      </c>
      <c r="AO87" s="100">
        <v>31829.80574825501</v>
      </c>
      <c r="AP87" s="100">
        <v>13.529728531855955</v>
      </c>
      <c r="AQ87" s="100">
        <v>26447.913334072022</v>
      </c>
      <c r="AR87" s="100">
        <v>17.464230986861857</v>
      </c>
      <c r="AS87" s="100">
        <v>34139.07873311756</v>
      </c>
      <c r="AT87" s="100">
        <v>19.163261596141112</v>
      </c>
      <c r="AU87" s="100">
        <v>37460.343768136641</v>
      </c>
      <c r="AV87" s="100">
        <v>17.342869879541716</v>
      </c>
      <c r="AW87" s="100">
        <v>33901.842040528143</v>
      </c>
      <c r="AX87" s="100">
        <v>20.285286998848363</v>
      </c>
      <c r="AY87" s="100">
        <v>39653.679025348778</v>
      </c>
      <c r="AZ87" s="100">
        <v>17.433052979500886</v>
      </c>
      <c r="BA87" s="100">
        <v>34078.131964328328</v>
      </c>
      <c r="BB87" s="100">
        <v>18.747538291180113</v>
      </c>
      <c r="BC87" s="100">
        <v>36647.687851598886</v>
      </c>
      <c r="BD87" s="100">
        <v>18.930983873633522</v>
      </c>
      <c r="BE87" s="100">
        <v>37006.287276178809</v>
      </c>
      <c r="BF87" s="100">
        <v>13.746839138194968</v>
      </c>
      <c r="BG87" s="100">
        <v>26872.321147343522</v>
      </c>
      <c r="BH87" s="100">
        <v>12.749444567544211</v>
      </c>
      <c r="BI87" s="100">
        <v>24922.614240635423</v>
      </c>
      <c r="BJ87" s="100">
        <v>15.783065287770363</v>
      </c>
      <c r="BK87" s="100">
        <v>30852.736024533504</v>
      </c>
      <c r="BL87" s="100">
        <v>14.357012149320472</v>
      </c>
      <c r="BM87" s="100">
        <v>28065.087349491656</v>
      </c>
      <c r="BN87" s="100">
        <v>18.780513321724744</v>
      </c>
      <c r="BO87" s="100">
        <v>36712.147441307527</v>
      </c>
      <c r="BP87" s="100">
        <v>20.742736956428843</v>
      </c>
      <c r="BQ87" s="100">
        <v>40547.902202427103</v>
      </c>
      <c r="BR87" s="100">
        <v>20.999636306066446</v>
      </c>
      <c r="BS87" s="100">
        <v>41050.089051098686</v>
      </c>
      <c r="BT87" s="100">
        <v>15.519360199779774</v>
      </c>
      <c r="BU87" s="100">
        <v>30337.245318529502</v>
      </c>
      <c r="BV87" s="100">
        <v>20.307707866060685</v>
      </c>
      <c r="BW87" s="100">
        <v>39697.507336575429</v>
      </c>
      <c r="BX87" s="100">
        <v>14.5009281678278</v>
      </c>
      <c r="BY87" s="100">
        <v>28346.414382469782</v>
      </c>
      <c r="BZ87" s="100">
        <v>23.379786827842132</v>
      </c>
      <c r="CA87" s="100">
        <v>45702.807291065801</v>
      </c>
      <c r="CB87" s="100">
        <v>13.948839898593052</v>
      </c>
      <c r="CC87" s="100">
        <v>27267.192233769696</v>
      </c>
      <c r="CD87" s="100">
        <v>17.661537344676454</v>
      </c>
      <c r="CE87" s="100">
        <v>34524.773201373529</v>
      </c>
      <c r="CF87" s="100">
        <v>16.214916058265842</v>
      </c>
      <c r="CG87" s="100">
        <v>31696.917910698066</v>
      </c>
      <c r="CH87" s="100">
        <v>12.219497948100855</v>
      </c>
      <c r="CI87" s="100">
        <v>23886.67458894755</v>
      </c>
      <c r="CJ87" s="100">
        <v>23.0669585760579</v>
      </c>
      <c r="CK87" s="100">
        <v>45091.290624477981</v>
      </c>
      <c r="CL87" s="100">
        <v>12</v>
      </c>
      <c r="CM87" s="100">
        <v>23457.599999999999</v>
      </c>
      <c r="CN87" s="100">
        <v>14.994317440584146</v>
      </c>
      <c r="CO87" s="100">
        <v>29310.891732853888</v>
      </c>
      <c r="CP87" s="100">
        <v>17.874238378777886</v>
      </c>
      <c r="CQ87" s="100">
        <v>34940.561182835008</v>
      </c>
      <c r="CR87" s="100">
        <v>22.749948075353707</v>
      </c>
      <c r="CS87" s="100">
        <v>44471.598497701423</v>
      </c>
      <c r="CT87" s="100">
        <v>22.171374980645378</v>
      </c>
      <c r="CU87" s="100">
        <v>43340.603812165587</v>
      </c>
    </row>
    <row r="88" spans="2:99">
      <c r="C88" s="99" t="s">
        <v>254</v>
      </c>
      <c r="D88" s="100">
        <v>16</v>
      </c>
      <c r="E88" s="100">
        <v>30278.399999999998</v>
      </c>
      <c r="F88" s="100">
        <v>18</v>
      </c>
      <c r="G88" s="100">
        <v>34063.199999999997</v>
      </c>
      <c r="H88" s="100">
        <v>14</v>
      </c>
      <c r="I88" s="100">
        <v>26493.599999999999</v>
      </c>
      <c r="J88" s="100">
        <v>13.983060729816698</v>
      </c>
      <c r="K88" s="100">
        <v>26461.544125105116</v>
      </c>
      <c r="L88" s="100">
        <v>20.611323823656729</v>
      </c>
      <c r="M88" s="100">
        <v>39004.869203887989</v>
      </c>
      <c r="N88" s="100">
        <v>19.141983126040643</v>
      </c>
      <c r="O88" s="100">
        <v>36224.288867719311</v>
      </c>
      <c r="P88" s="100">
        <v>11.535547322736765</v>
      </c>
      <c r="Q88" s="100">
        <v>21829.869753547053</v>
      </c>
      <c r="R88" s="100">
        <v>17.707291744271643</v>
      </c>
      <c r="S88" s="100">
        <v>33509.278896859658</v>
      </c>
      <c r="T88" s="100">
        <v>19.609749586503963</v>
      </c>
      <c r="U88" s="100">
        <v>37109.4901175001</v>
      </c>
      <c r="V88" s="100">
        <v>12.599211203038211</v>
      </c>
      <c r="W88" s="100">
        <v>23842.747280629508</v>
      </c>
      <c r="X88" s="100">
        <v>19.211763581039371</v>
      </c>
      <c r="Y88" s="100">
        <v>36356.341400758902</v>
      </c>
      <c r="Z88" s="100">
        <v>15.413104679036396</v>
      </c>
      <c r="AA88" s="100">
        <v>29167.759294608473</v>
      </c>
      <c r="AB88" s="100">
        <v>15.45992892017774</v>
      </c>
      <c r="AC88" s="100">
        <v>29256.369488544355</v>
      </c>
      <c r="AD88" s="100">
        <v>19.97832287272746</v>
      </c>
      <c r="AE88" s="100">
        <v>37806.978204349442</v>
      </c>
      <c r="AF88" s="100">
        <v>17.517116467053071</v>
      </c>
      <c r="AG88" s="100">
        <v>33149.39120225123</v>
      </c>
      <c r="AH88" s="100">
        <v>19.714034861660853</v>
      </c>
      <c r="AI88" s="100">
        <v>37306.839572206998</v>
      </c>
      <c r="AJ88" s="100">
        <v>20.880253130963403</v>
      </c>
      <c r="AK88" s="100">
        <v>39513.791025035142</v>
      </c>
      <c r="AL88" s="100">
        <v>20.479655790146236</v>
      </c>
      <c r="AM88" s="100">
        <v>38755.700617272734</v>
      </c>
      <c r="AN88" s="100">
        <v>14.117361320733831</v>
      </c>
      <c r="AO88" s="100">
        <v>26715.694563356701</v>
      </c>
      <c r="AP88" s="100">
        <v>13.485584487534625</v>
      </c>
      <c r="AQ88" s="100">
        <v>25520.120084210525</v>
      </c>
      <c r="AR88" s="100">
        <v>21.407960564211933</v>
      </c>
      <c r="AS88" s="100">
        <v>40512.424571714662</v>
      </c>
      <c r="AT88" s="100">
        <v>18.37098688116631</v>
      </c>
      <c r="AU88" s="100">
        <v>34765.255573919123</v>
      </c>
      <c r="AV88" s="100">
        <v>19.385728614484432</v>
      </c>
      <c r="AW88" s="100">
        <v>36685.552830050336</v>
      </c>
      <c r="AX88" s="100">
        <v>20.213882165579008</v>
      </c>
      <c r="AY88" s="100">
        <v>38252.750610141709</v>
      </c>
      <c r="AZ88" s="100">
        <v>17.433052979500886</v>
      </c>
      <c r="BA88" s="100">
        <v>32990.309458407472</v>
      </c>
      <c r="BB88" s="100">
        <v>20.717636759532912</v>
      </c>
      <c r="BC88" s="100">
        <v>39206.055803740077</v>
      </c>
      <c r="BD88" s="100">
        <v>19.794074480452124</v>
      </c>
      <c r="BE88" s="100">
        <v>37458.306546807595</v>
      </c>
      <c r="BF88" s="100">
        <v>12.746839138194968</v>
      </c>
      <c r="BG88" s="100">
        <v>24122.118385120157</v>
      </c>
      <c r="BH88" s="100">
        <v>15.749444567544211</v>
      </c>
      <c r="BI88" s="100">
        <v>29804.248899620663</v>
      </c>
      <c r="BJ88" s="100">
        <v>14.829127951756854</v>
      </c>
      <c r="BK88" s="100">
        <v>28062.641735904668</v>
      </c>
      <c r="BL88" s="100">
        <v>12.341489881958713</v>
      </c>
      <c r="BM88" s="100">
        <v>23355.035452618667</v>
      </c>
      <c r="BN88" s="100">
        <v>17.780513321724744</v>
      </c>
      <c r="BO88" s="100">
        <v>33647.843410031899</v>
      </c>
      <c r="BP88" s="100">
        <v>19.779873804250283</v>
      </c>
      <c r="BQ88" s="100">
        <v>37431.433187163231</v>
      </c>
      <c r="BR88" s="100">
        <v>22.0621135751956</v>
      </c>
      <c r="BS88" s="100">
        <v>41750.343729700151</v>
      </c>
      <c r="BT88" s="100">
        <v>14.577066888644193</v>
      </c>
      <c r="BU88" s="100">
        <v>27585.641380070268</v>
      </c>
      <c r="BV88" s="100">
        <v>20.340676565995757</v>
      </c>
      <c r="BW88" s="100">
        <v>38492.69633349037</v>
      </c>
      <c r="BX88" s="100">
        <v>16.500928167827801</v>
      </c>
      <c r="BY88" s="100">
        <v>31226.356464797329</v>
      </c>
      <c r="BZ88" s="100">
        <v>24.420368793366901</v>
      </c>
      <c r="CA88" s="100">
        <v>46213.105904567521</v>
      </c>
      <c r="CB88" s="100">
        <v>13.948839898593052</v>
      </c>
      <c r="CC88" s="100">
        <v>26396.78462409749</v>
      </c>
      <c r="CD88" s="100">
        <v>17.661537344676454</v>
      </c>
      <c r="CE88" s="100">
        <v>33422.69327106572</v>
      </c>
      <c r="CF88" s="100">
        <v>14.083573781696563</v>
      </c>
      <c r="CG88" s="100">
        <v>26651.755024482572</v>
      </c>
      <c r="CH88" s="100">
        <v>13.227337160533029</v>
      </c>
      <c r="CI88" s="100">
        <v>25031.412842592701</v>
      </c>
      <c r="CJ88" s="100">
        <v>23.155871790729393</v>
      </c>
      <c r="CK88" s="100">
        <v>43820.171776776297</v>
      </c>
      <c r="CL88" s="100">
        <v>12</v>
      </c>
      <c r="CM88" s="100">
        <v>22708.799999999999</v>
      </c>
      <c r="CN88" s="100">
        <v>16.02860424888015</v>
      </c>
      <c r="CO88" s="100">
        <v>30332.530680580792</v>
      </c>
      <c r="CP88" s="100">
        <v>18.956198226788313</v>
      </c>
      <c r="CQ88" s="100">
        <v>35872.709524374201</v>
      </c>
      <c r="CR88" s="100">
        <v>23.907831880691333</v>
      </c>
      <c r="CS88" s="100">
        <v>45243.181051020278</v>
      </c>
      <c r="CT88" s="100">
        <v>22.171374980645378</v>
      </c>
      <c r="CU88" s="100">
        <v>41957.110013373313</v>
      </c>
    </row>
    <row r="89" spans="2:99">
      <c r="C89" s="99" t="s">
        <v>255</v>
      </c>
      <c r="D89" s="100">
        <v>15</v>
      </c>
      <c r="E89" s="100">
        <v>35964</v>
      </c>
      <c r="F89" s="100">
        <v>17</v>
      </c>
      <c r="G89" s="100">
        <v>40759.199999999997</v>
      </c>
      <c r="H89" s="100">
        <v>14</v>
      </c>
      <c r="I89" s="100">
        <v>33566.400000000001</v>
      </c>
      <c r="J89" s="100">
        <v>13.983060729816698</v>
      </c>
      <c r="K89" s="100">
        <v>33525.786405808511</v>
      </c>
      <c r="L89" s="100">
        <v>18.611323823656729</v>
      </c>
      <c r="M89" s="100">
        <v>44622.509999599373</v>
      </c>
      <c r="N89" s="100">
        <v>17.185905553965284</v>
      </c>
      <c r="O89" s="100">
        <v>41204.927156187165</v>
      </c>
      <c r="P89" s="100">
        <v>10.478167252443541</v>
      </c>
      <c r="Q89" s="100">
        <v>25122.453804458633</v>
      </c>
      <c r="R89" s="100">
        <v>17.803740618490504</v>
      </c>
      <c r="S89" s="100">
        <v>42686.248506892829</v>
      </c>
      <c r="T89" s="100">
        <v>17.63413956996412</v>
      </c>
      <c r="U89" s="100">
        <v>42279.61303294597</v>
      </c>
      <c r="V89" s="100">
        <v>11.669706638689764</v>
      </c>
      <c r="W89" s="100">
        <v>27979.288636922578</v>
      </c>
      <c r="X89" s="100">
        <v>18.239998725177955</v>
      </c>
      <c r="Y89" s="100">
        <v>43732.22094348666</v>
      </c>
      <c r="Z89" s="100">
        <v>14.413104679036396</v>
      </c>
      <c r="AA89" s="100">
        <v>34556.859778457663</v>
      </c>
      <c r="AB89" s="100">
        <v>15.416810583911078</v>
      </c>
      <c r="AC89" s="100">
        <v>36963.345055985199</v>
      </c>
      <c r="AD89" s="100">
        <v>17.97832287272746</v>
      </c>
      <c r="AE89" s="100">
        <v>43104.826919651357</v>
      </c>
      <c r="AF89" s="100">
        <v>14.555421390538482</v>
      </c>
      <c r="AG89" s="100">
        <v>34898.078325955066</v>
      </c>
      <c r="AH89" s="100">
        <v>18.682989867675598</v>
      </c>
      <c r="AI89" s="100">
        <v>44794.336506739011</v>
      </c>
      <c r="AJ89" s="100">
        <v>21.971313799683756</v>
      </c>
      <c r="AK89" s="100">
        <v>52678.421966121772</v>
      </c>
      <c r="AL89" s="100">
        <v>18.479655790146236</v>
      </c>
      <c r="AM89" s="100">
        <v>44306.822722454614</v>
      </c>
      <c r="AN89" s="100">
        <v>15.241512578593145</v>
      </c>
      <c r="AO89" s="100">
        <v>36543.050558434923</v>
      </c>
      <c r="AP89" s="100">
        <v>11.463512465373961</v>
      </c>
      <c r="AQ89" s="100">
        <v>27484.917486980608</v>
      </c>
      <c r="AR89" s="100">
        <v>18.365757747224492</v>
      </c>
      <c r="AS89" s="100">
        <v>44033.740774745442</v>
      </c>
      <c r="AT89" s="100">
        <v>16.37098688116631</v>
      </c>
      <c r="AU89" s="100">
        <v>39251.078146284344</v>
      </c>
      <c r="AV89" s="100">
        <v>19.364299247013076</v>
      </c>
      <c r="AW89" s="100">
        <v>46427.843874638551</v>
      </c>
      <c r="AX89" s="100">
        <v>17.213882165579008</v>
      </c>
      <c r="AY89" s="100">
        <v>41272.003880192227</v>
      </c>
      <c r="AZ89" s="100">
        <v>16.164355545844469</v>
      </c>
      <c r="BA89" s="100">
        <v>38755.658856716698</v>
      </c>
      <c r="BB89" s="100">
        <v>17.598030632944091</v>
      </c>
      <c r="BC89" s="100">
        <v>42193.038245546755</v>
      </c>
      <c r="BD89" s="100">
        <v>20.848838237724685</v>
      </c>
      <c r="BE89" s="100">
        <v>49987.174558768704</v>
      </c>
      <c r="BF89" s="100">
        <v>12.804288302671504</v>
      </c>
      <c r="BG89" s="100">
        <v>30699.561634485195</v>
      </c>
      <c r="BH89" s="100">
        <v>14.783510229705312</v>
      </c>
      <c r="BI89" s="100">
        <v>35444.944126741459</v>
      </c>
      <c r="BJ89" s="100">
        <v>14.829127951756854</v>
      </c>
      <c r="BK89" s="100">
        <v>35554.31717713223</v>
      </c>
      <c r="BL89" s="100">
        <v>12.357012149320472</v>
      </c>
      <c r="BM89" s="100">
        <v>29627.17232921076</v>
      </c>
      <c r="BN89" s="100">
        <v>17.826425870061492</v>
      </c>
      <c r="BO89" s="100">
        <v>42740.638666059429</v>
      </c>
      <c r="BP89" s="100">
        <v>20.668463260785956</v>
      </c>
      <c r="BQ89" s="100">
        <v>49554.707514060407</v>
      </c>
      <c r="BR89" s="100">
        <v>20.999636306066446</v>
      </c>
      <c r="BS89" s="100">
        <v>50348.728007424907</v>
      </c>
      <c r="BT89" s="100">
        <v>15.548213544211983</v>
      </c>
      <c r="BU89" s="100">
        <v>37278.396793602646</v>
      </c>
      <c r="BV89" s="100">
        <v>19.296718299415659</v>
      </c>
      <c r="BW89" s="100">
        <v>46265.811794678979</v>
      </c>
      <c r="BX89" s="100">
        <v>13.5009281678278</v>
      </c>
      <c r="BY89" s="100">
        <v>32369.825375183933</v>
      </c>
      <c r="BZ89" s="100">
        <v>24.46095075889167</v>
      </c>
      <c r="CA89" s="100">
        <v>58647.575539518664</v>
      </c>
      <c r="CB89" s="100">
        <v>13.776323553394315</v>
      </c>
      <c r="CC89" s="100">
        <v>33030.113351618209</v>
      </c>
      <c r="CD89" s="100">
        <v>19.551281120563711</v>
      </c>
      <c r="CE89" s="100">
        <v>46876.151614663555</v>
      </c>
      <c r="CF89" s="100">
        <v>15.083573781696563</v>
      </c>
      <c r="CG89" s="100">
        <v>36164.376498995676</v>
      </c>
      <c r="CH89" s="100">
        <v>12.211658735668681</v>
      </c>
      <c r="CI89" s="100">
        <v>29278.67298463923</v>
      </c>
      <c r="CJ89" s="100">
        <v>22.022501968722153</v>
      </c>
      <c r="CK89" s="100">
        <v>52801.150720208236</v>
      </c>
      <c r="CL89" s="100">
        <v>12</v>
      </c>
      <c r="CM89" s="100">
        <v>28771.199999999997</v>
      </c>
      <c r="CN89" s="100">
        <v>14.857170207400127</v>
      </c>
      <c r="CO89" s="100">
        <v>35621.551289262541</v>
      </c>
      <c r="CP89" s="100">
        <v>16.874238378777886</v>
      </c>
      <c r="CQ89" s="100">
        <v>40457.673936957857</v>
      </c>
      <c r="CR89" s="100">
        <v>20.749948075353707</v>
      </c>
      <c r="CS89" s="100">
        <v>49750.075505468049</v>
      </c>
      <c r="CT89" s="100">
        <v>21.16031853028116</v>
      </c>
      <c r="CU89" s="100">
        <v>50733.979708202103</v>
      </c>
    </row>
    <row r="90" spans="2:99">
      <c r="C90" s="99" t="s">
        <v>256</v>
      </c>
      <c r="D90" s="100">
        <v>17</v>
      </c>
      <c r="E90" s="100">
        <v>37352.399999999994</v>
      </c>
      <c r="F90" s="100">
        <v>19</v>
      </c>
      <c r="G90" s="100">
        <v>41746.799999999996</v>
      </c>
      <c r="H90" s="100">
        <v>15</v>
      </c>
      <c r="I90" s="100">
        <v>32958</v>
      </c>
      <c r="J90" s="100">
        <v>14.081366802798367</v>
      </c>
      <c r="K90" s="100">
        <v>30939.57913910857</v>
      </c>
      <c r="L90" s="100">
        <v>18.632403955506959</v>
      </c>
      <c r="M90" s="100">
        <v>40939.117971039886</v>
      </c>
      <c r="N90" s="100">
        <v>17.098060698116004</v>
      </c>
      <c r="O90" s="100">
        <v>37567.858965900479</v>
      </c>
      <c r="P90" s="100">
        <v>12.516420632639024</v>
      </c>
      <c r="Q90" s="100">
        <v>27501.079414034462</v>
      </c>
      <c r="R90" s="100">
        <v>18.707291744271643</v>
      </c>
      <c r="S90" s="100">
        <v>41103.66142051365</v>
      </c>
      <c r="T90" s="100">
        <v>15.609749586503961</v>
      </c>
      <c r="U90" s="100">
        <v>34297.741791466498</v>
      </c>
      <c r="V90" s="100">
        <v>12.669706638689764</v>
      </c>
      <c r="W90" s="100">
        <v>27837.879426529147</v>
      </c>
      <c r="X90" s="100">
        <v>16.211763581039371</v>
      </c>
      <c r="Y90" s="100">
        <v>35620.486940259703</v>
      </c>
      <c r="Z90" s="100">
        <v>13.413104679036396</v>
      </c>
      <c r="AA90" s="100">
        <v>29471.273600778764</v>
      </c>
      <c r="AB90" s="100">
        <v>14.445556141422186</v>
      </c>
      <c r="AC90" s="100">
        <v>31739.775953932825</v>
      </c>
      <c r="AD90" s="100">
        <v>18.889384429752237</v>
      </c>
      <c r="AE90" s="100">
        <v>41503.755469051612</v>
      </c>
      <c r="AF90" s="100">
        <v>14.51711646705307</v>
      </c>
      <c r="AG90" s="100">
        <v>31897.008301409001</v>
      </c>
      <c r="AH90" s="100">
        <v>17.714034861660853</v>
      </c>
      <c r="AI90" s="100">
        <v>38921.277398041224</v>
      </c>
      <c r="AJ90" s="100">
        <v>20.940960243443641</v>
      </c>
      <c r="AK90" s="100">
        <v>46011.477846894362</v>
      </c>
      <c r="AL90" s="100">
        <v>19.504900831732879</v>
      </c>
      <c r="AM90" s="100">
        <v>42856.168107483478</v>
      </c>
      <c r="AN90" s="100">
        <v>15.075977568114059</v>
      </c>
      <c r="AO90" s="100">
        <v>33124.937912660207</v>
      </c>
      <c r="AP90" s="100">
        <v>12.463512465373961</v>
      </c>
      <c r="AQ90" s="100">
        <v>27384.829588919667</v>
      </c>
      <c r="AR90" s="100">
        <v>18.407960564211933</v>
      </c>
      <c r="AS90" s="100">
        <v>40445.970951686453</v>
      </c>
      <c r="AT90" s="100">
        <v>17.28789676715623</v>
      </c>
      <c r="AU90" s="100">
        <v>37984.966776795663</v>
      </c>
      <c r="AV90" s="100">
        <v>18.364299247013076</v>
      </c>
      <c r="AW90" s="100">
        <v>40350.038305537128</v>
      </c>
      <c r="AX90" s="100">
        <v>17.106774915674979</v>
      </c>
      <c r="AY90" s="100">
        <v>37587.005844721061</v>
      </c>
      <c r="AZ90" s="100">
        <v>15.298704262672679</v>
      </c>
      <c r="BA90" s="100">
        <v>33614.313005944408</v>
      </c>
      <c r="BB90" s="100">
        <v>18.627932164591297</v>
      </c>
      <c r="BC90" s="100">
        <v>40929.292552039995</v>
      </c>
      <c r="BD90" s="100">
        <v>18.848838237724685</v>
      </c>
      <c r="BE90" s="100">
        <v>41414.667375928671</v>
      </c>
      <c r="BF90" s="100">
        <v>13.746839138194968</v>
      </c>
      <c r="BG90" s="100">
        <v>30204.554954441981</v>
      </c>
      <c r="BH90" s="100">
        <v>13.817575891866412</v>
      </c>
      <c r="BI90" s="100">
        <v>30359.977749608875</v>
      </c>
      <c r="BJ90" s="100">
        <v>15.806096619763609</v>
      </c>
      <c r="BK90" s="100">
        <v>34729.155492944599</v>
      </c>
      <c r="BL90" s="100">
        <v>13.357012149320472</v>
      </c>
      <c r="BM90" s="100">
        <v>29348.027094486937</v>
      </c>
      <c r="BN90" s="100">
        <v>16.918250966734991</v>
      </c>
      <c r="BO90" s="100">
        <v>37172.781024110118</v>
      </c>
      <c r="BP90" s="100">
        <v>19.779873804250283</v>
      </c>
      <c r="BQ90" s="100">
        <v>43460.338722698718</v>
      </c>
      <c r="BR90" s="100">
        <v>22.0621135751956</v>
      </c>
      <c r="BS90" s="100">
        <v>48474.875947419765</v>
      </c>
      <c r="BT90" s="100">
        <v>15.519360199779774</v>
      </c>
      <c r="BU90" s="100">
        <v>34099.138230956116</v>
      </c>
      <c r="BV90" s="100">
        <v>19.340676565995757</v>
      </c>
      <c r="BW90" s="100">
        <v>42495.334550805877</v>
      </c>
      <c r="BX90" s="100">
        <v>15.477074445550286</v>
      </c>
      <c r="BY90" s="100">
        <v>34006.227971763088</v>
      </c>
      <c r="BZ90" s="100">
        <v>23.46095075889167</v>
      </c>
      <c r="CA90" s="100">
        <v>51548.401007436776</v>
      </c>
      <c r="CB90" s="100">
        <v>14.833829001793895</v>
      </c>
      <c r="CC90" s="100">
        <v>32592.889082741542</v>
      </c>
      <c r="CD90" s="100">
        <v>19.633973288648271</v>
      </c>
      <c r="CE90" s="100">
        <v>43139.766109817974</v>
      </c>
      <c r="CF90" s="100">
        <v>14.182080489123523</v>
      </c>
      <c r="CG90" s="100">
        <v>31160.867250702202</v>
      </c>
      <c r="CH90" s="100">
        <v>12.235176372965201</v>
      </c>
      <c r="CI90" s="100">
        <v>26883.129526679139</v>
      </c>
      <c r="CJ90" s="100">
        <v>21.155871790729393</v>
      </c>
      <c r="CK90" s="100">
        <v>46483.681498590617</v>
      </c>
      <c r="CL90" s="100">
        <v>12</v>
      </c>
      <c r="CM90" s="100">
        <v>26366.399999999998</v>
      </c>
      <c r="CN90" s="100">
        <v>14.960030632288142</v>
      </c>
      <c r="CO90" s="100">
        <v>32870.179305263504</v>
      </c>
      <c r="CP90" s="100">
        <v>19.819598480104268</v>
      </c>
      <c r="CQ90" s="100">
        <v>43547.621780485097</v>
      </c>
      <c r="CR90" s="100">
        <v>22.789419026688115</v>
      </c>
      <c r="CS90" s="100">
        <v>50072.911485439123</v>
      </c>
      <c r="CT90" s="100">
        <v>19.165846755463267</v>
      </c>
      <c r="CU90" s="100">
        <v>42111.198491103889</v>
      </c>
    </row>
    <row r="91" spans="2:99">
      <c r="C91" s="99" t="s">
        <v>257</v>
      </c>
      <c r="D91" s="100">
        <v>16</v>
      </c>
      <c r="E91" s="100">
        <v>36748.799999999996</v>
      </c>
      <c r="F91" s="100">
        <v>17</v>
      </c>
      <c r="G91" s="100">
        <v>39045.599999999999</v>
      </c>
      <c r="H91" s="100">
        <v>14</v>
      </c>
      <c r="I91" s="100">
        <v>32155.199999999997</v>
      </c>
      <c r="J91" s="100">
        <v>14.032213766307532</v>
      </c>
      <c r="K91" s="100">
        <v>32229.188578455134</v>
      </c>
      <c r="L91" s="100">
        <v>19.548083428106032</v>
      </c>
      <c r="M91" s="100">
        <v>44898.038017673927</v>
      </c>
      <c r="N91" s="100">
        <v>17.054138270191363</v>
      </c>
      <c r="O91" s="100">
        <v>39169.944778975514</v>
      </c>
      <c r="P91" s="100">
        <v>12.516420632639024</v>
      </c>
      <c r="Q91" s="100">
        <v>28747.714909045306</v>
      </c>
      <c r="R91" s="100">
        <v>18.707291744271643</v>
      </c>
      <c r="S91" s="100">
        <v>42966.907678243108</v>
      </c>
      <c r="T91" s="100">
        <v>18.609749586503963</v>
      </c>
      <c r="U91" s="100">
        <v>42742.8728502823</v>
      </c>
      <c r="V91" s="100">
        <v>11.634458920863986</v>
      </c>
      <c r="W91" s="100">
        <v>26722.025249440401</v>
      </c>
      <c r="X91" s="100">
        <v>18.211763581039371</v>
      </c>
      <c r="Y91" s="100">
        <v>41828.778592931223</v>
      </c>
      <c r="Z91" s="100">
        <v>14.321936635227598</v>
      </c>
      <c r="AA91" s="100">
        <v>32894.624063790739</v>
      </c>
      <c r="AB91" s="100">
        <v>14.431183362666632</v>
      </c>
      <c r="AC91" s="100">
        <v>33145.541947372716</v>
      </c>
      <c r="AD91" s="100">
        <v>17.97832287272746</v>
      </c>
      <c r="AE91" s="100">
        <v>41292.611974080428</v>
      </c>
      <c r="AF91" s="100">
        <v>17.497964005310365</v>
      </c>
      <c r="AG91" s="100">
        <v>40189.323727396841</v>
      </c>
      <c r="AH91" s="100">
        <v>19.745079855646107</v>
      </c>
      <c r="AI91" s="100">
        <v>45350.499412447971</v>
      </c>
      <c r="AJ91" s="100">
        <v>20.910606687203522</v>
      </c>
      <c r="AK91" s="100">
        <v>48027.481439169045</v>
      </c>
      <c r="AL91" s="100">
        <v>17.479655790146236</v>
      </c>
      <c r="AM91" s="100">
        <v>40147.273418807868</v>
      </c>
      <c r="AN91" s="100">
        <v>16.158745073353604</v>
      </c>
      <c r="AO91" s="100">
        <v>37113.405684478552</v>
      </c>
      <c r="AP91" s="100">
        <v>12.529728531855955</v>
      </c>
      <c r="AQ91" s="100">
        <v>28778.280491966754</v>
      </c>
      <c r="AR91" s="100">
        <v>17.379825352886975</v>
      </c>
      <c r="AS91" s="100">
        <v>39917.982870510801</v>
      </c>
      <c r="AT91" s="100">
        <v>17.329441824161268</v>
      </c>
      <c r="AU91" s="100">
        <v>39802.261981733594</v>
      </c>
      <c r="AV91" s="100">
        <v>17.310725828334682</v>
      </c>
      <c r="AW91" s="100">
        <v>39759.275082519096</v>
      </c>
      <c r="AX91" s="100">
        <v>17.071072499040302</v>
      </c>
      <c r="AY91" s="100">
        <v>39208.839315795762</v>
      </c>
      <c r="AZ91" s="100">
        <v>18.209138451453875</v>
      </c>
      <c r="BA91" s="100">
        <v>41822.749195299257</v>
      </c>
      <c r="BB91" s="100">
        <v>18.598030632944091</v>
      </c>
      <c r="BC91" s="100">
        <v>42715.956757745982</v>
      </c>
      <c r="BD91" s="100">
        <v>16.930983873633522</v>
      </c>
      <c r="BE91" s="100">
        <v>38887.083760961468</v>
      </c>
      <c r="BF91" s="100">
        <v>14.689389973718432</v>
      </c>
      <c r="BG91" s="100">
        <v>33738.590891636493</v>
      </c>
      <c r="BH91" s="100">
        <v>14.749444567544211</v>
      </c>
      <c r="BI91" s="100">
        <v>33876.52428273554</v>
      </c>
      <c r="BJ91" s="100">
        <v>17.713971291790624</v>
      </c>
      <c r="BK91" s="100">
        <v>40685.449262984701</v>
      </c>
      <c r="BL91" s="100">
        <v>13.310445347235193</v>
      </c>
      <c r="BM91" s="100">
        <v>30571.430873529789</v>
      </c>
      <c r="BN91" s="100">
        <v>16.780513321724744</v>
      </c>
      <c r="BO91" s="100">
        <v>38541.482997337385</v>
      </c>
      <c r="BP91" s="100">
        <v>20.779873804250283</v>
      </c>
      <c r="BQ91" s="100">
        <v>47727.214153602043</v>
      </c>
      <c r="BR91" s="100">
        <v>24.12459084432475</v>
      </c>
      <c r="BS91" s="100">
        <v>55409.360251245082</v>
      </c>
      <c r="BT91" s="100">
        <v>15.519360199779774</v>
      </c>
      <c r="BU91" s="100">
        <v>35644.866506854181</v>
      </c>
      <c r="BV91" s="100">
        <v>19.329686999350731</v>
      </c>
      <c r="BW91" s="100">
        <v>44396.425100108754</v>
      </c>
      <c r="BX91" s="100">
        <v>13.5009281678278</v>
      </c>
      <c r="BY91" s="100">
        <v>31008.931815866887</v>
      </c>
      <c r="BZ91" s="100">
        <v>21.420368793366901</v>
      </c>
      <c r="CA91" s="100">
        <v>49198.303044605091</v>
      </c>
      <c r="CB91" s="100">
        <v>14.862581725993683</v>
      </c>
      <c r="CC91" s="100">
        <v>34136.377708262291</v>
      </c>
      <c r="CD91" s="100">
        <v>19.633973288648271</v>
      </c>
      <c r="CE91" s="100">
        <v>45095.309849367346</v>
      </c>
      <c r="CF91" s="100">
        <v>15.116409350838882</v>
      </c>
      <c r="CG91" s="100">
        <v>34719.368997006743</v>
      </c>
      <c r="CH91" s="100">
        <v>12.195980310804336</v>
      </c>
      <c r="CI91" s="100">
        <v>28011.727577855396</v>
      </c>
      <c r="CJ91" s="100">
        <v>21.111415183393646</v>
      </c>
      <c r="CK91" s="100">
        <v>48488.698393218518</v>
      </c>
      <c r="CL91" s="100">
        <v>13</v>
      </c>
      <c r="CM91" s="100">
        <v>29858.399999999998</v>
      </c>
      <c r="CN91" s="100">
        <v>14.925743823992136</v>
      </c>
      <c r="CO91" s="100">
        <v>34281.448414945131</v>
      </c>
      <c r="CP91" s="100">
        <v>19.846918429441075</v>
      </c>
      <c r="CQ91" s="100">
        <v>45584.402248740254</v>
      </c>
      <c r="CR91" s="100">
        <v>23.789419026688115</v>
      </c>
      <c r="CS91" s="100">
        <v>54639.537620497256</v>
      </c>
      <c r="CT91" s="100">
        <v>20.16031853028116</v>
      </c>
      <c r="CU91" s="100">
        <v>46304.219600349759</v>
      </c>
    </row>
    <row r="92" spans="2:99">
      <c r="C92" s="99" t="s">
        <v>258</v>
      </c>
      <c r="D92" s="100">
        <v>19</v>
      </c>
      <c r="E92" s="100">
        <v>26995.200000000001</v>
      </c>
      <c r="F92" s="100">
        <v>18</v>
      </c>
      <c r="G92" s="100">
        <v>25574.399999999998</v>
      </c>
      <c r="H92" s="100">
        <v>17</v>
      </c>
      <c r="I92" s="100">
        <v>24153.599999999999</v>
      </c>
      <c r="J92" s="100">
        <v>15.228825912270873</v>
      </c>
      <c r="K92" s="100">
        <v>21637.115856154454</v>
      </c>
      <c r="L92" s="100">
        <v>21.674564219207426</v>
      </c>
      <c r="M92" s="100">
        <v>30795.220842649909</v>
      </c>
      <c r="N92" s="100">
        <v>18.185905553965284</v>
      </c>
      <c r="O92" s="100">
        <v>25838.534611073876</v>
      </c>
      <c r="P92" s="100">
        <v>13.478167252443541</v>
      </c>
      <c r="Q92" s="100">
        <v>19149.780032271781</v>
      </c>
      <c r="R92" s="100">
        <v>19.771590993750884</v>
      </c>
      <c r="S92" s="100">
        <v>28091.476483921255</v>
      </c>
      <c r="T92" s="100">
        <v>17.609749586503963</v>
      </c>
      <c r="U92" s="100">
        <v>25019.932212504827</v>
      </c>
      <c r="V92" s="100">
        <v>12.704954356515541</v>
      </c>
      <c r="W92" s="100">
        <v>18051.19914973728</v>
      </c>
      <c r="X92" s="100">
        <v>20.239998725177955</v>
      </c>
      <c r="Y92" s="100">
        <v>28756.990188732838</v>
      </c>
      <c r="Z92" s="100">
        <v>13.367520657131998</v>
      </c>
      <c r="AA92" s="100">
        <v>18992.573349653143</v>
      </c>
      <c r="AB92" s="100">
        <v>15.45992892017774</v>
      </c>
      <c r="AC92" s="100">
        <v>21965.467009788532</v>
      </c>
      <c r="AD92" s="100">
        <v>22.02279209421507</v>
      </c>
      <c r="AE92" s="100">
        <v>31289.983007460771</v>
      </c>
      <c r="AF92" s="100">
        <v>18.574573852281191</v>
      </c>
      <c r="AG92" s="100">
        <v>26390.754529321115</v>
      </c>
      <c r="AH92" s="100">
        <v>20.90030482557238</v>
      </c>
      <c r="AI92" s="100">
        <v>29695.153096173239</v>
      </c>
      <c r="AJ92" s="100">
        <v>23.880253130963403</v>
      </c>
      <c r="AK92" s="100">
        <v>33929.063648472802</v>
      </c>
      <c r="AL92" s="100">
        <v>22.479655790146236</v>
      </c>
      <c r="AM92" s="100">
        <v>31939.094946639772</v>
      </c>
      <c r="AN92" s="100">
        <v>15.241512578593145</v>
      </c>
      <c r="AO92" s="100">
        <v>21655.141071665141</v>
      </c>
      <c r="AP92" s="100">
        <v>14.551800554016621</v>
      </c>
      <c r="AQ92" s="100">
        <v>20675.198227146815</v>
      </c>
      <c r="AR92" s="100">
        <v>19.464230986861857</v>
      </c>
      <c r="AS92" s="100">
        <v>27654.779386133327</v>
      </c>
      <c r="AT92" s="100">
        <v>20.454076995176386</v>
      </c>
      <c r="AU92" s="100">
        <v>29061.152594746607</v>
      </c>
      <c r="AV92" s="100">
        <v>20.353584563277394</v>
      </c>
      <c r="AW92" s="100">
        <v>28918.372947504522</v>
      </c>
      <c r="AX92" s="100">
        <v>18.356691832117718</v>
      </c>
      <c r="AY92" s="100">
        <v>26081.187755072853</v>
      </c>
      <c r="AZ92" s="100">
        <v>18.388270073891483</v>
      </c>
      <c r="BA92" s="100">
        <v>26126.05412098502</v>
      </c>
      <c r="BB92" s="100">
        <v>18.717636759532912</v>
      </c>
      <c r="BC92" s="100">
        <v>26594.01830794436</v>
      </c>
      <c r="BD92" s="100">
        <v>20.958365752269803</v>
      </c>
      <c r="BE92" s="100">
        <v>29777.646060824936</v>
      </c>
      <c r="BF92" s="100">
        <v>14.833012884909772</v>
      </c>
      <c r="BG92" s="100">
        <v>21074.744706879803</v>
      </c>
      <c r="BH92" s="100">
        <v>13.783510229705312</v>
      </c>
      <c r="BI92" s="100">
        <v>19583.611334365309</v>
      </c>
      <c r="BJ92" s="100">
        <v>18.898221947736591</v>
      </c>
      <c r="BK92" s="100">
        <v>26850.593743344147</v>
      </c>
      <c r="BL92" s="100">
        <v>13.388056684043992</v>
      </c>
      <c r="BM92" s="100">
        <v>19021.750936689703</v>
      </c>
      <c r="BN92" s="100">
        <v>19.964163515071743</v>
      </c>
      <c r="BO92" s="100">
        <v>28365.083522213932</v>
      </c>
      <c r="BP92" s="100">
        <v>18.742736956428843</v>
      </c>
      <c r="BQ92" s="100">
        <v>26629.680667694098</v>
      </c>
      <c r="BR92" s="100">
        <v>23.218306748018481</v>
      </c>
      <c r="BS92" s="100">
        <v>32988.570227584656</v>
      </c>
      <c r="BT92" s="100">
        <v>15.548213544211983</v>
      </c>
      <c r="BU92" s="100">
        <v>22090.901803616383</v>
      </c>
      <c r="BV92" s="100">
        <v>21.340676565995757</v>
      </c>
      <c r="BW92" s="100">
        <v>30320.833264966772</v>
      </c>
      <c r="BX92" s="100">
        <v>15.572489334660343</v>
      </c>
      <c r="BY92" s="100">
        <v>22125.392846685416</v>
      </c>
      <c r="BZ92" s="100">
        <v>25.663860586515515</v>
      </c>
      <c r="CA92" s="100">
        <v>36463.213121321241</v>
      </c>
      <c r="CB92" s="100">
        <v>13.891334450193474</v>
      </c>
      <c r="CC92" s="100">
        <v>19736.807986834887</v>
      </c>
      <c r="CD92" s="100">
        <v>21.661537344676454</v>
      </c>
      <c r="CE92" s="100">
        <v>30776.712259316304</v>
      </c>
      <c r="CF92" s="100">
        <v>17.116409350838882</v>
      </c>
      <c r="CG92" s="100">
        <v>24318.994405671885</v>
      </c>
      <c r="CH92" s="100">
        <v>13.227337160533029</v>
      </c>
      <c r="CI92" s="100">
        <v>18793.400637685329</v>
      </c>
      <c r="CJ92" s="100">
        <v>25.200328398065139</v>
      </c>
      <c r="CK92" s="100">
        <v>35804.626587970946</v>
      </c>
      <c r="CL92" s="100">
        <v>14</v>
      </c>
      <c r="CM92" s="100">
        <v>19891.2</v>
      </c>
      <c r="CN92" s="100">
        <v>18.994317440584148</v>
      </c>
      <c r="CO92" s="100">
        <v>26987.126219581955</v>
      </c>
      <c r="CP92" s="100">
        <v>18.98351817612512</v>
      </c>
      <c r="CQ92" s="100">
        <v>26971.78262463857</v>
      </c>
      <c r="CR92" s="100">
        <v>24.82888997802252</v>
      </c>
      <c r="CS92" s="100">
        <v>35276.886880774393</v>
      </c>
      <c r="CT92" s="100">
        <v>21.193487881373812</v>
      </c>
      <c r="CU92" s="100">
        <v>30111.707581855913</v>
      </c>
    </row>
    <row r="93" spans="2:99">
      <c r="C93" s="99" t="s">
        <v>259</v>
      </c>
      <c r="D93" s="100">
        <v>17</v>
      </c>
      <c r="E93" s="100">
        <v>30130.799999999999</v>
      </c>
      <c r="F93" s="100">
        <v>19</v>
      </c>
      <c r="G93" s="100">
        <v>33675.599999999999</v>
      </c>
      <c r="H93" s="100">
        <v>14</v>
      </c>
      <c r="I93" s="100">
        <v>24813.599999999999</v>
      </c>
      <c r="J93" s="100">
        <v>15.983060729816698</v>
      </c>
      <c r="K93" s="100">
        <v>28328.376837527114</v>
      </c>
      <c r="L93" s="100">
        <v>17.569163559956266</v>
      </c>
      <c r="M93" s="100">
        <v>31139.585493666484</v>
      </c>
      <c r="N93" s="100">
        <v>16.317672837739206</v>
      </c>
      <c r="O93" s="100">
        <v>28921.443337608966</v>
      </c>
      <c r="P93" s="100">
        <v>11.497293942541281</v>
      </c>
      <c r="Q93" s="100">
        <v>20377.803783760166</v>
      </c>
      <c r="R93" s="100">
        <v>20.739441369011264</v>
      </c>
      <c r="S93" s="100">
        <v>36758.58588243556</v>
      </c>
      <c r="T93" s="100">
        <v>17.682919536884437</v>
      </c>
      <c r="U93" s="100">
        <v>31341.206587173976</v>
      </c>
      <c r="V93" s="100">
        <v>12.634458920863986</v>
      </c>
      <c r="W93" s="100">
        <v>22393.314991339328</v>
      </c>
      <c r="X93" s="100">
        <v>18.268233869316536</v>
      </c>
      <c r="Y93" s="100">
        <v>32378.617709976625</v>
      </c>
      <c r="Z93" s="100">
        <v>14.321936635227598</v>
      </c>
      <c r="AA93" s="100">
        <v>25384.200492277392</v>
      </c>
      <c r="AB93" s="100">
        <v>16.445556141422188</v>
      </c>
      <c r="AC93" s="100">
        <v>29148.103705056685</v>
      </c>
      <c r="AD93" s="100">
        <v>18.933853651239847</v>
      </c>
      <c r="AE93" s="100">
        <v>33558.362211457505</v>
      </c>
      <c r="AF93" s="100">
        <v>15.536268928795776</v>
      </c>
      <c r="AG93" s="100">
        <v>27536.48304939763</v>
      </c>
      <c r="AH93" s="100">
        <v>20.807169843616617</v>
      </c>
      <c r="AI93" s="100">
        <v>36878.627830826088</v>
      </c>
      <c r="AJ93" s="100">
        <v>20.03202091216399</v>
      </c>
      <c r="AK93" s="100">
        <v>35504.753864719452</v>
      </c>
      <c r="AL93" s="100">
        <v>18.504900831732879</v>
      </c>
      <c r="AM93" s="100">
        <v>32798.086234163355</v>
      </c>
      <c r="AN93" s="100">
        <v>17.282896331212918</v>
      </c>
      <c r="AO93" s="100">
        <v>30632.205457441774</v>
      </c>
      <c r="AP93" s="100">
        <v>12.551800554016621</v>
      </c>
      <c r="AQ93" s="100">
        <v>22246.811301939058</v>
      </c>
      <c r="AR93" s="100">
        <v>20.478298592524336</v>
      </c>
      <c r="AS93" s="100">
        <v>36295.736425390132</v>
      </c>
      <c r="AT93" s="100">
        <v>18.28789676715623</v>
      </c>
      <c r="AU93" s="100">
        <v>32413.468230107701</v>
      </c>
      <c r="AV93" s="100">
        <v>20.39644329822011</v>
      </c>
      <c r="AW93" s="100">
        <v>36150.656101765322</v>
      </c>
      <c r="AX93" s="100">
        <v>18.249584582213686</v>
      </c>
      <c r="AY93" s="100">
        <v>32345.563713515534</v>
      </c>
      <c r="AZ93" s="100">
        <v>19.298704262672679</v>
      </c>
      <c r="BA93" s="100">
        <v>34205.023435161056</v>
      </c>
      <c r="BB93" s="100">
        <v>18.747538291180113</v>
      </c>
      <c r="BC93" s="100">
        <v>33228.136867287627</v>
      </c>
      <c r="BD93" s="100">
        <v>21.876220116360965</v>
      </c>
      <c r="BE93" s="100">
        <v>38773.412534238174</v>
      </c>
      <c r="BF93" s="100">
        <v>13.833012884909772</v>
      </c>
      <c r="BG93" s="100">
        <v>24517.63203721408</v>
      </c>
      <c r="BH93" s="100">
        <v>15.919772878349713</v>
      </c>
      <c r="BI93" s="100">
        <v>28216.205449587029</v>
      </c>
      <c r="BJ93" s="100">
        <v>15.852159283750101</v>
      </c>
      <c r="BK93" s="100">
        <v>28096.367114518678</v>
      </c>
      <c r="BL93" s="100">
        <v>12.388056684043992</v>
      </c>
      <c r="BM93" s="100">
        <v>21956.59166679957</v>
      </c>
      <c r="BN93" s="100">
        <v>18.918250966734991</v>
      </c>
      <c r="BO93" s="100">
        <v>33530.708013441093</v>
      </c>
      <c r="BP93" s="100">
        <v>21.817010652071726</v>
      </c>
      <c r="BQ93" s="100">
        <v>38668.469679731927</v>
      </c>
      <c r="BR93" s="100">
        <v>25.999636306066446</v>
      </c>
      <c r="BS93" s="100">
        <v>46081.755388872167</v>
      </c>
      <c r="BT93" s="100">
        <v>14.548213544211983</v>
      </c>
      <c r="BU93" s="100">
        <v>25785.253685761316</v>
      </c>
      <c r="BV93" s="100">
        <v>19.296718299415659</v>
      </c>
      <c r="BW93" s="100">
        <v>34201.503513884309</v>
      </c>
      <c r="BX93" s="100">
        <v>15.524781890105315</v>
      </c>
      <c r="BY93" s="100">
        <v>27516.123422022658</v>
      </c>
      <c r="BZ93" s="100">
        <v>21.298622896792597</v>
      </c>
      <c r="CA93" s="100">
        <v>37749.679222275197</v>
      </c>
      <c r="CB93" s="100">
        <v>15.977592622792843</v>
      </c>
      <c r="CC93" s="100">
        <v>28318.685164638031</v>
      </c>
      <c r="CD93" s="100">
        <v>18.578845176591898</v>
      </c>
      <c r="CE93" s="100">
        <v>32929.145190991476</v>
      </c>
      <c r="CF93" s="100">
        <v>16.083573781696561</v>
      </c>
      <c r="CG93" s="100">
        <v>28506.526170678982</v>
      </c>
      <c r="CH93" s="100">
        <v>14.235176372965201</v>
      </c>
      <c r="CI93" s="100">
        <v>25230.42660344352</v>
      </c>
      <c r="CJ93" s="100">
        <v>25.022501968722153</v>
      </c>
      <c r="CK93" s="100">
        <v>44349.882489363139</v>
      </c>
      <c r="CL93" s="100">
        <v>12</v>
      </c>
      <c r="CM93" s="100">
        <v>21268.799999999999</v>
      </c>
      <c r="CN93" s="100">
        <v>17.994317440584148</v>
      </c>
      <c r="CO93" s="100">
        <v>31893.128231691342</v>
      </c>
      <c r="CP93" s="100">
        <v>18.846918429441075</v>
      </c>
      <c r="CQ93" s="100">
        <v>33404.27822434136</v>
      </c>
      <c r="CR93" s="100">
        <v>24.789419026688115</v>
      </c>
      <c r="CS93" s="100">
        <v>43936.766282902012</v>
      </c>
      <c r="CT93" s="100">
        <v>21.165846755463267</v>
      </c>
      <c r="CU93" s="100">
        <v>37514.346789383089</v>
      </c>
    </row>
    <row r="94" spans="2:99">
      <c r="C94" s="99" t="s">
        <v>260</v>
      </c>
      <c r="D94" s="100">
        <v>17</v>
      </c>
      <c r="E94" s="100">
        <v>40718.399999999994</v>
      </c>
      <c r="F94" s="100">
        <v>17</v>
      </c>
      <c r="G94" s="100">
        <v>40718.399999999994</v>
      </c>
      <c r="H94" s="100">
        <v>13</v>
      </c>
      <c r="I94" s="100">
        <v>31137.599999999999</v>
      </c>
      <c r="J94" s="100">
        <v>14.983060729816698</v>
      </c>
      <c r="K94" s="100">
        <v>35887.427060056951</v>
      </c>
      <c r="L94" s="100">
        <v>16.527003296255799</v>
      </c>
      <c r="M94" s="100">
        <v>39585.47829519189</v>
      </c>
      <c r="N94" s="100">
        <v>18.054138270191363</v>
      </c>
      <c r="O94" s="100">
        <v>43243.271984762352</v>
      </c>
      <c r="P94" s="100">
        <v>11.497293942541281</v>
      </c>
      <c r="Q94" s="100">
        <v>27538.318451174877</v>
      </c>
      <c r="R94" s="100">
        <v>18.739441369011264</v>
      </c>
      <c r="S94" s="100">
        <v>44884.709967055773</v>
      </c>
      <c r="T94" s="100">
        <v>15.63413956996412</v>
      </c>
      <c r="U94" s="100">
        <v>37446.891097978056</v>
      </c>
      <c r="V94" s="100">
        <v>12.563963485212433</v>
      </c>
      <c r="W94" s="100">
        <v>30093.205339780816</v>
      </c>
      <c r="X94" s="100">
        <v>16.239998725177955</v>
      </c>
      <c r="Y94" s="100">
        <v>38898.044946546237</v>
      </c>
      <c r="Z94" s="100">
        <v>13.413104679036396</v>
      </c>
      <c r="AA94" s="100">
        <v>32127.068327227971</v>
      </c>
      <c r="AB94" s="100">
        <v>14.45992892017774</v>
      </c>
      <c r="AC94" s="100">
        <v>34634.421749609719</v>
      </c>
      <c r="AD94" s="100">
        <v>18.933853651239847</v>
      </c>
      <c r="AE94" s="100">
        <v>45350.36626544968</v>
      </c>
      <c r="AF94" s="100">
        <v>16.536268928795778</v>
      </c>
      <c r="AG94" s="100">
        <v>39607.671338251646</v>
      </c>
      <c r="AH94" s="100">
        <v>18.714034861660853</v>
      </c>
      <c r="AI94" s="100">
        <v>44823.85630065007</v>
      </c>
      <c r="AJ94" s="100">
        <v>21.81954601848317</v>
      </c>
      <c r="AK94" s="100">
        <v>52262.176623470885</v>
      </c>
      <c r="AL94" s="100">
        <v>18.429165706972949</v>
      </c>
      <c r="AM94" s="100">
        <v>44141.537701341607</v>
      </c>
      <c r="AN94" s="100">
        <v>15.200128825973374</v>
      </c>
      <c r="AO94" s="100">
        <v>36407.348563971427</v>
      </c>
      <c r="AP94" s="100">
        <v>11.507656509695291</v>
      </c>
      <c r="AQ94" s="100">
        <v>27563.138872022158</v>
      </c>
      <c r="AR94" s="100">
        <v>20.407960564211933</v>
      </c>
      <c r="AS94" s="100">
        <v>48881.14714340042</v>
      </c>
      <c r="AT94" s="100">
        <v>17.20480665314615</v>
      </c>
      <c r="AU94" s="100">
        <v>41208.952895615657</v>
      </c>
      <c r="AV94" s="100">
        <v>17.32144051207036</v>
      </c>
      <c r="AW94" s="100">
        <v>41488.314314510921</v>
      </c>
      <c r="AX94" s="100">
        <v>16.142477332309657</v>
      </c>
      <c r="AY94" s="100">
        <v>38664.461706348084</v>
      </c>
      <c r="AZ94" s="100">
        <v>16.298704262672679</v>
      </c>
      <c r="BA94" s="100">
        <v>39038.656449953596</v>
      </c>
      <c r="BB94" s="100">
        <v>17.657833696238502</v>
      </c>
      <c r="BC94" s="100">
        <v>42294.043269230453</v>
      </c>
      <c r="BD94" s="100">
        <v>19.821456359088405</v>
      </c>
      <c r="BE94" s="100">
        <v>47476.352271288546</v>
      </c>
      <c r="BF94" s="100">
        <v>12.804288302671504</v>
      </c>
      <c r="BG94" s="100">
        <v>30668.831342558784</v>
      </c>
      <c r="BH94" s="100">
        <v>14.749444567544211</v>
      </c>
      <c r="BI94" s="100">
        <v>35327.869628181892</v>
      </c>
      <c r="BJ94" s="100">
        <v>14.713971291790624</v>
      </c>
      <c r="BK94" s="100">
        <v>35242.904038096902</v>
      </c>
      <c r="BL94" s="100">
        <v>14.372534416682232</v>
      </c>
      <c r="BM94" s="100">
        <v>34425.09443483728</v>
      </c>
      <c r="BN94" s="100">
        <v>17.780513321724744</v>
      </c>
      <c r="BO94" s="100">
        <v>42587.885508195104</v>
      </c>
      <c r="BP94" s="100">
        <v>19.631326412964516</v>
      </c>
      <c r="BQ94" s="100">
        <v>47020.953024332601</v>
      </c>
      <c r="BR94" s="100">
        <v>20.968397671501869</v>
      </c>
      <c r="BS94" s="100">
        <v>50223.50610278127</v>
      </c>
      <c r="BT94" s="100">
        <v>14.577066888644193</v>
      </c>
      <c r="BU94" s="100">
        <v>34914.990611680572</v>
      </c>
      <c r="BV94" s="100">
        <v>19.329686999350731</v>
      </c>
      <c r="BW94" s="100">
        <v>46298.46630084487</v>
      </c>
      <c r="BX94" s="100">
        <v>15.477074445550286</v>
      </c>
      <c r="BY94" s="100">
        <v>37070.688711982046</v>
      </c>
      <c r="BZ94" s="100">
        <v>23.258040931267828</v>
      </c>
      <c r="CA94" s="100">
        <v>55707.659638572695</v>
      </c>
      <c r="CB94" s="100">
        <v>12.805076277594106</v>
      </c>
      <c r="CC94" s="100">
        <v>30670.718700093399</v>
      </c>
      <c r="CD94" s="100">
        <v>17.633973288648271</v>
      </c>
      <c r="CE94" s="100">
        <v>42236.892820970337</v>
      </c>
      <c r="CF94" s="100">
        <v>14.050738212554242</v>
      </c>
      <c r="CG94" s="100">
        <v>33654.328166709915</v>
      </c>
      <c r="CH94" s="100">
        <v>12.203819523236508</v>
      </c>
      <c r="CI94" s="100">
        <v>29230.588522056081</v>
      </c>
      <c r="CJ94" s="100">
        <v>22.022501968722153</v>
      </c>
      <c r="CK94" s="100">
        <v>52748.296715483295</v>
      </c>
      <c r="CL94" s="100">
        <v>13</v>
      </c>
      <c r="CM94" s="100">
        <v>31137.599999999999</v>
      </c>
      <c r="CN94" s="100">
        <v>14.857170207400127</v>
      </c>
      <c r="CO94" s="100">
        <v>35585.894080764781</v>
      </c>
      <c r="CP94" s="100">
        <v>18.846918429441075</v>
      </c>
      <c r="CQ94" s="100">
        <v>45142.139022197262</v>
      </c>
      <c r="CR94" s="100">
        <v>22.789419026688115</v>
      </c>
      <c r="CS94" s="100">
        <v>54585.216452723369</v>
      </c>
      <c r="CT94" s="100">
        <v>19.176903205827486</v>
      </c>
      <c r="CU94" s="100">
        <v>45932.518558597993</v>
      </c>
    </row>
    <row r="95" spans="2:99">
      <c r="B95" s="99" t="s">
        <v>132</v>
      </c>
      <c r="C95" s="99" t="s">
        <v>261</v>
      </c>
      <c r="D95" s="100">
        <v>20</v>
      </c>
      <c r="E95" s="100">
        <v>34656</v>
      </c>
      <c r="F95" s="100">
        <v>19</v>
      </c>
      <c r="G95" s="100">
        <v>32923.199999999997</v>
      </c>
      <c r="H95" s="100">
        <v>24</v>
      </c>
      <c r="I95" s="100">
        <v>41587.199999999997</v>
      </c>
      <c r="J95" s="100">
        <v>16.737295547362525</v>
      </c>
      <c r="K95" s="100">
        <v>29002.385724469783</v>
      </c>
      <c r="L95" s="100">
        <v>14.337282109603713</v>
      </c>
      <c r="M95" s="100">
        <v>24843.642439521314</v>
      </c>
      <c r="N95" s="100">
        <v>24.658836418869601</v>
      </c>
      <c r="O95" s="100">
        <v>42728.831746617245</v>
      </c>
      <c r="P95" s="100">
        <v>13.459040562345798</v>
      </c>
      <c r="Q95" s="100">
        <v>23321.825486432797</v>
      </c>
      <c r="R95" s="100">
        <v>16.868039867969742</v>
      </c>
      <c r="S95" s="100">
        <v>29228.939483217968</v>
      </c>
      <c r="T95" s="100">
        <v>19.585359603043802</v>
      </c>
      <c r="U95" s="100">
        <v>33937.511120154297</v>
      </c>
      <c r="V95" s="100">
        <v>18.563963485212433</v>
      </c>
      <c r="W95" s="100">
        <v>32167.635927176103</v>
      </c>
      <c r="X95" s="100">
        <v>19.381174445870869</v>
      </c>
      <c r="Y95" s="100">
        <v>33583.699079805039</v>
      </c>
      <c r="Z95" s="100">
        <v>23.683760328565999</v>
      </c>
      <c r="AA95" s="100">
        <v>41039.219897339164</v>
      </c>
      <c r="AB95" s="100">
        <v>15.359319468888859</v>
      </c>
      <c r="AC95" s="100">
        <v>26614.628775690617</v>
      </c>
      <c r="AD95" s="100">
        <v>15.844915208264625</v>
      </c>
      <c r="AE95" s="100">
        <v>27456.069072880942</v>
      </c>
      <c r="AF95" s="100">
        <v>13.440506620082244</v>
      </c>
      <c r="AG95" s="100">
        <v>23289.709871278512</v>
      </c>
      <c r="AH95" s="100">
        <v>18.589854885719834</v>
      </c>
      <c r="AI95" s="100">
        <v>32212.500545975327</v>
      </c>
      <c r="AJ95" s="100">
        <v>13.667778237282583</v>
      </c>
      <c r="AK95" s="100">
        <v>23683.526129563259</v>
      </c>
      <c r="AL95" s="100">
        <v>22.706861164426034</v>
      </c>
      <c r="AM95" s="100">
        <v>39346.449025717433</v>
      </c>
      <c r="AN95" s="100">
        <v>14.744907547155888</v>
      </c>
      <c r="AO95" s="100">
        <v>25549.975797711722</v>
      </c>
      <c r="AP95" s="100">
        <v>13.286936288088643</v>
      </c>
      <c r="AQ95" s="100">
        <v>23023.603200000001</v>
      </c>
      <c r="AR95" s="100">
        <v>22.267284507587128</v>
      </c>
      <c r="AS95" s="100">
        <v>38584.750594746976</v>
      </c>
      <c r="AT95" s="100">
        <v>20.623175855075594</v>
      </c>
      <c r="AU95" s="100">
        <v>35735.839121674988</v>
      </c>
      <c r="AV95" s="100">
        <v>22.203578990977896</v>
      </c>
      <c r="AW95" s="100">
        <v>38474.361675566499</v>
      </c>
      <c r="AX95" s="100">
        <v>21.035370082405624</v>
      </c>
      <c r="AY95" s="100">
        <v>36450.089278792468</v>
      </c>
      <c r="AZ95" s="100">
        <v>18.98522392340686</v>
      </c>
      <c r="BA95" s="100">
        <v>32897.596014479408</v>
      </c>
      <c r="BB95" s="100">
        <v>18.627932164591297</v>
      </c>
      <c r="BC95" s="100">
        <v>32278.480854803798</v>
      </c>
      <c r="BD95" s="100">
        <v>24.520255694089322</v>
      </c>
      <c r="BE95" s="100">
        <v>42488.699066717978</v>
      </c>
      <c r="BF95" s="100">
        <v>21.660665391480165</v>
      </c>
      <c r="BG95" s="100">
        <v>37533.600990356827</v>
      </c>
      <c r="BH95" s="100">
        <v>25.681313243222011</v>
      </c>
      <c r="BI95" s="100">
        <v>44500.5795878551</v>
      </c>
      <c r="BJ95" s="100">
        <v>20.345469979898688</v>
      </c>
      <c r="BK95" s="100">
        <v>35254.630381168448</v>
      </c>
      <c r="BL95" s="100">
        <v>16.279400812511675</v>
      </c>
      <c r="BM95" s="100">
        <v>28208.945727920229</v>
      </c>
      <c r="BN95" s="100">
        <v>21.872338418398243</v>
      </c>
      <c r="BO95" s="100">
        <v>37900.388011400471</v>
      </c>
      <c r="BP95" s="100">
        <v>19.557052717321632</v>
      </c>
      <c r="BQ95" s="100">
        <v>33888.460948574924</v>
      </c>
      <c r="BR95" s="100">
        <v>17.499818153033225</v>
      </c>
      <c r="BS95" s="100">
        <v>30323.684895575971</v>
      </c>
      <c r="BT95" s="100">
        <v>19.80789364410187</v>
      </c>
      <c r="BU95" s="100">
        <v>34323.118106499722</v>
      </c>
      <c r="BV95" s="100">
        <v>24.25276003283556</v>
      </c>
      <c r="BW95" s="100">
        <v>42025.182584897455</v>
      </c>
      <c r="BX95" s="100">
        <v>26.71561166832543</v>
      </c>
      <c r="BY95" s="100">
        <v>46292.811898874301</v>
      </c>
      <c r="BZ95" s="100">
        <v>17.771057344970604</v>
      </c>
      <c r="CA95" s="100">
        <v>30793.688167365061</v>
      </c>
      <c r="CB95" s="100">
        <v>15.517549035596211</v>
      </c>
      <c r="CC95" s="100">
        <v>26888.808968881112</v>
      </c>
      <c r="CD95" s="100">
        <v>13.633973288648269</v>
      </c>
      <c r="CE95" s="100">
        <v>23624.948914569719</v>
      </c>
      <c r="CF95" s="100">
        <v>26.755218090273363</v>
      </c>
      <c r="CG95" s="100">
        <v>46361.441906825683</v>
      </c>
      <c r="CH95" s="100">
        <v>12.203819523236508</v>
      </c>
      <c r="CI95" s="100">
        <v>21146.778469864221</v>
      </c>
      <c r="CJ95" s="100">
        <v>22.622392502700443</v>
      </c>
      <c r="CK95" s="100">
        <v>39200.081728679324</v>
      </c>
      <c r="CL95" s="100">
        <v>21</v>
      </c>
      <c r="CM95" s="100">
        <v>36388.799999999996</v>
      </c>
      <c r="CN95" s="100">
        <v>17.685736165920101</v>
      </c>
      <c r="CO95" s="100">
        <v>30645.843628306349</v>
      </c>
      <c r="CP95" s="100">
        <v>20.491759088062562</v>
      </c>
      <c r="CQ95" s="100">
        <v>35508.120147794805</v>
      </c>
      <c r="CR95" s="100">
        <v>16.907831880691333</v>
      </c>
      <c r="CS95" s="100">
        <v>29297.891082861941</v>
      </c>
      <c r="CT95" s="100">
        <v>14.121620954006397</v>
      </c>
      <c r="CU95" s="100">
        <v>24469.944789102286</v>
      </c>
    </row>
    <row r="96" spans="2:99">
      <c r="C96" s="99" t="s">
        <v>262</v>
      </c>
      <c r="D96" s="100">
        <v>24</v>
      </c>
      <c r="E96" s="100">
        <v>19756.8</v>
      </c>
      <c r="F96" s="100">
        <v>21</v>
      </c>
      <c r="G96" s="100">
        <v>17287.199999999997</v>
      </c>
      <c r="H96" s="100">
        <v>22</v>
      </c>
      <c r="I96" s="100">
        <v>18110.399999999998</v>
      </c>
      <c r="J96" s="100">
        <v>16.884754656835028</v>
      </c>
      <c r="K96" s="100">
        <v>13899.530033506595</v>
      </c>
      <c r="L96" s="100">
        <v>15.358362241453944</v>
      </c>
      <c r="M96" s="100">
        <v>12643.003797164885</v>
      </c>
      <c r="N96" s="100">
        <v>25.746681274718881</v>
      </c>
      <c r="O96" s="100">
        <v>21194.668025348583</v>
      </c>
      <c r="P96" s="100">
        <v>14.535547322736765</v>
      </c>
      <c r="Q96" s="100">
        <v>11965.662556076904</v>
      </c>
      <c r="R96" s="100">
        <v>18.028787991667844</v>
      </c>
      <c r="S96" s="100">
        <v>14841.298274740968</v>
      </c>
      <c r="T96" s="100">
        <v>20.585359603043802</v>
      </c>
      <c r="U96" s="100">
        <v>16945.868025225656</v>
      </c>
      <c r="V96" s="100">
        <v>21.70495435651554</v>
      </c>
      <c r="W96" s="100">
        <v>17867.51842628359</v>
      </c>
      <c r="X96" s="100">
        <v>20.451762306217326</v>
      </c>
      <c r="Y96" s="100">
        <v>16835.890730478102</v>
      </c>
      <c r="Z96" s="100">
        <v>25.729344350470399</v>
      </c>
      <c r="AA96" s="100">
        <v>21180.396269307232</v>
      </c>
      <c r="AB96" s="100">
        <v>15.388065026399968</v>
      </c>
      <c r="AC96" s="100">
        <v>12667.455129732452</v>
      </c>
      <c r="AD96" s="100">
        <v>17.844915208264624</v>
      </c>
      <c r="AE96" s="100">
        <v>14689.934199443436</v>
      </c>
      <c r="AF96" s="100">
        <v>15.383049234854125</v>
      </c>
      <c r="AG96" s="100">
        <v>12663.326130131914</v>
      </c>
      <c r="AH96" s="100">
        <v>19.620899879705089</v>
      </c>
      <c r="AI96" s="100">
        <v>16151.924780973228</v>
      </c>
      <c r="AJ96" s="100">
        <v>14.6981317935227</v>
      </c>
      <c r="AK96" s="100">
        <v>12099.502092427885</v>
      </c>
      <c r="AL96" s="100">
        <v>25.75735124759932</v>
      </c>
      <c r="AM96" s="100">
        <v>21203.45154702376</v>
      </c>
      <c r="AN96" s="100">
        <v>15.744907547155888</v>
      </c>
      <c r="AO96" s="100">
        <v>12961.207892818726</v>
      </c>
      <c r="AP96" s="100">
        <v>15.375224376731301</v>
      </c>
      <c r="AQ96" s="100">
        <v>12656.884706925206</v>
      </c>
      <c r="AR96" s="100">
        <v>24.309487324574572</v>
      </c>
      <c r="AS96" s="100">
        <v>20011.569965589788</v>
      </c>
      <c r="AT96" s="100">
        <v>21.664720912080636</v>
      </c>
      <c r="AU96" s="100">
        <v>17834.398254824777</v>
      </c>
      <c r="AV96" s="100">
        <v>28.214293674713574</v>
      </c>
      <c r="AW96" s="100">
        <v>23226.00655302421</v>
      </c>
      <c r="AX96" s="100">
        <v>21.035370082405624</v>
      </c>
      <c r="AY96" s="100">
        <v>17316.316651836307</v>
      </c>
      <c r="AZ96" s="100">
        <v>21.98522392340686</v>
      </c>
      <c r="BA96" s="100">
        <v>18098.236333748526</v>
      </c>
      <c r="BB96" s="100">
        <v>20.717636759532912</v>
      </c>
      <c r="BC96" s="100">
        <v>17054.758580447491</v>
      </c>
      <c r="BD96" s="100">
        <v>25.547637572725602</v>
      </c>
      <c r="BE96" s="100">
        <v>21030.815249867715</v>
      </c>
      <c r="BF96" s="100">
        <v>22.746839138194968</v>
      </c>
      <c r="BG96" s="100">
        <v>18725.197978562097</v>
      </c>
      <c r="BH96" s="100">
        <v>27.749444567544209</v>
      </c>
      <c r="BI96" s="100">
        <v>22843.342768002392</v>
      </c>
      <c r="BJ96" s="100">
        <v>21.391532643885181</v>
      </c>
      <c r="BK96" s="100">
        <v>17609.509672446278</v>
      </c>
      <c r="BL96" s="100">
        <v>17.279400812511675</v>
      </c>
      <c r="BM96" s="100">
        <v>14224.402748859609</v>
      </c>
      <c r="BN96" s="100">
        <v>25.872338418398243</v>
      </c>
      <c r="BO96" s="100">
        <v>21298.108986025432</v>
      </c>
      <c r="BP96" s="100">
        <v>21.594189565143072</v>
      </c>
      <c r="BQ96" s="100">
        <v>17776.336850025775</v>
      </c>
      <c r="BR96" s="100">
        <v>22.624772691291529</v>
      </c>
      <c r="BS96" s="100">
        <v>18624.712879471186</v>
      </c>
      <c r="BT96" s="100">
        <v>18.865600332966288</v>
      </c>
      <c r="BU96" s="100">
        <v>15530.162194097848</v>
      </c>
      <c r="BV96" s="100">
        <v>24.285728732770636</v>
      </c>
      <c r="BW96" s="100">
        <v>19992.011892816787</v>
      </c>
      <c r="BX96" s="100">
        <v>27.691757946047915</v>
      </c>
      <c r="BY96" s="100">
        <v>22795.855141186643</v>
      </c>
      <c r="BZ96" s="100">
        <v>21.93338520706968</v>
      </c>
      <c r="CA96" s="100">
        <v>18055.56270245976</v>
      </c>
      <c r="CB96" s="100">
        <v>16.48879631139642</v>
      </c>
      <c r="CC96" s="100">
        <v>13573.577123541532</v>
      </c>
      <c r="CD96" s="100">
        <v>16.661537344676454</v>
      </c>
      <c r="CE96" s="100">
        <v>13715.777542137655</v>
      </c>
      <c r="CF96" s="100">
        <v>27.886560366842641</v>
      </c>
      <c r="CG96" s="100">
        <v>22956.216493984859</v>
      </c>
      <c r="CH96" s="100">
        <v>14.235176372965201</v>
      </c>
      <c r="CI96" s="100">
        <v>11718.397190224952</v>
      </c>
      <c r="CJ96" s="100">
        <v>27.755762324707678</v>
      </c>
      <c r="CK96" s="100">
        <v>22848.543545699358</v>
      </c>
      <c r="CL96" s="100">
        <v>26</v>
      </c>
      <c r="CM96" s="100">
        <v>21403.199999999997</v>
      </c>
      <c r="CN96" s="100">
        <v>17.788596590808115</v>
      </c>
      <c r="CO96" s="100">
        <v>14643.57271355324</v>
      </c>
      <c r="CP96" s="100">
        <v>23.546398986736179</v>
      </c>
      <c r="CQ96" s="100">
        <v>19383.395645881221</v>
      </c>
      <c r="CR96" s="100">
        <v>15.868360929356925</v>
      </c>
      <c r="CS96" s="100">
        <v>13062.834717046619</v>
      </c>
      <c r="CT96" s="100">
        <v>15.110564503642179</v>
      </c>
      <c r="CU96" s="100">
        <v>12439.01669939824</v>
      </c>
    </row>
    <row r="97" spans="2:99">
      <c r="C97" s="99" t="s">
        <v>263</v>
      </c>
      <c r="D97" s="100">
        <v>22</v>
      </c>
      <c r="E97" s="100">
        <v>40233.599999999999</v>
      </c>
      <c r="F97" s="100">
        <v>22</v>
      </c>
      <c r="G97" s="100">
        <v>40233.599999999999</v>
      </c>
      <c r="H97" s="100">
        <v>22</v>
      </c>
      <c r="I97" s="100">
        <v>40233.599999999999</v>
      </c>
      <c r="J97" s="100">
        <v>16.786448583853357</v>
      </c>
      <c r="K97" s="100">
        <v>30699.05717015102</v>
      </c>
      <c r="L97" s="100">
        <v>16.379442373304176</v>
      </c>
      <c r="M97" s="100">
        <v>29954.724212298675</v>
      </c>
      <c r="N97" s="100">
        <v>21.614913990944963</v>
      </c>
      <c r="O97" s="100">
        <v>39529.354706640144</v>
      </c>
      <c r="P97" s="100">
        <v>12.497293942541281</v>
      </c>
      <c r="Q97" s="100">
        <v>22855.051162119496</v>
      </c>
      <c r="R97" s="100">
        <v>17.964488742188603</v>
      </c>
      <c r="S97" s="100">
        <v>32853.457011714519</v>
      </c>
      <c r="T97" s="100">
        <v>20.536579636123488</v>
      </c>
      <c r="U97" s="100">
        <v>37557.296838542636</v>
      </c>
      <c r="V97" s="100">
        <v>17.634458920863988</v>
      </c>
      <c r="W97" s="100">
        <v>32249.89847447606</v>
      </c>
      <c r="X97" s="100">
        <v>19.423527162078742</v>
      </c>
      <c r="Y97" s="100">
        <v>35521.746474009604</v>
      </c>
      <c r="Z97" s="100">
        <v>21.638176306661599</v>
      </c>
      <c r="AA97" s="100">
        <v>39571.896829622732</v>
      </c>
      <c r="AB97" s="100">
        <v>16.330573911377751</v>
      </c>
      <c r="AC97" s="100">
        <v>29865.35356912763</v>
      </c>
      <c r="AD97" s="100">
        <v>14.755976765289402</v>
      </c>
      <c r="AE97" s="100">
        <v>26985.730308361257</v>
      </c>
      <c r="AF97" s="100">
        <v>13.440506620082244</v>
      </c>
      <c r="AG97" s="100">
        <v>24579.998506806409</v>
      </c>
      <c r="AH97" s="100">
        <v>20.527764897749325</v>
      </c>
      <c r="AI97" s="100">
        <v>37541.176445003963</v>
      </c>
      <c r="AJ97" s="100">
        <v>13.637424681042464</v>
      </c>
      <c r="AK97" s="100">
        <v>24940.122256690458</v>
      </c>
      <c r="AL97" s="100">
        <v>22.656371081252743</v>
      </c>
      <c r="AM97" s="100">
        <v>41433.971433395018</v>
      </c>
      <c r="AN97" s="100">
        <v>14.620756289296573</v>
      </c>
      <c r="AO97" s="100">
        <v>26738.43910186557</v>
      </c>
      <c r="AP97" s="100">
        <v>11.309008310249308</v>
      </c>
      <c r="AQ97" s="100">
        <v>20681.914397783934</v>
      </c>
      <c r="AR97" s="100">
        <v>23.323554930237052</v>
      </c>
      <c r="AS97" s="100">
        <v>42654.117256417521</v>
      </c>
      <c r="AT97" s="100">
        <v>19.623175855075594</v>
      </c>
      <c r="AU97" s="100">
        <v>35886.864003762246</v>
      </c>
      <c r="AV97" s="100">
        <v>23.203578990977896</v>
      </c>
      <c r="AW97" s="100">
        <v>42434.705258700371</v>
      </c>
      <c r="AX97" s="100">
        <v>18.071072499040302</v>
      </c>
      <c r="AY97" s="100">
        <v>33048.377386244902</v>
      </c>
      <c r="AZ97" s="100">
        <v>19.940441017797458</v>
      </c>
      <c r="BA97" s="100">
        <v>36467.078533347987</v>
      </c>
      <c r="BB97" s="100">
        <v>18.657833696238502</v>
      </c>
      <c r="BC97" s="100">
        <v>34121.446263680969</v>
      </c>
      <c r="BD97" s="100">
        <v>25.465491936816761</v>
      </c>
      <c r="BE97" s="100">
        <v>46571.291654050488</v>
      </c>
      <c r="BF97" s="100">
        <v>18.660665391480165</v>
      </c>
      <c r="BG97" s="100">
        <v>34126.624867938925</v>
      </c>
      <c r="BH97" s="100">
        <v>25.681313243222011</v>
      </c>
      <c r="BI97" s="100">
        <v>46965.985659204409</v>
      </c>
      <c r="BJ97" s="100">
        <v>20.345469979898688</v>
      </c>
      <c r="BK97" s="100">
        <v>37207.795499238717</v>
      </c>
      <c r="BL97" s="100">
        <v>16.263878545149915</v>
      </c>
      <c r="BM97" s="100">
        <v>29743.381083370165</v>
      </c>
      <c r="BN97" s="100">
        <v>22.826425870061492</v>
      </c>
      <c r="BO97" s="100">
        <v>41744.967631168452</v>
      </c>
      <c r="BP97" s="100">
        <v>22.631326412964516</v>
      </c>
      <c r="BQ97" s="100">
        <v>41388.169744029503</v>
      </c>
      <c r="BR97" s="100">
        <v>20.531056787597798</v>
      </c>
      <c r="BS97" s="100">
        <v>37547.196653158855</v>
      </c>
      <c r="BT97" s="100">
        <v>18.692480266373032</v>
      </c>
      <c r="BU97" s="100">
        <v>34184.807911142998</v>
      </c>
      <c r="BV97" s="100">
        <v>26.25276003283556</v>
      </c>
      <c r="BW97" s="100">
        <v>48011.047548049668</v>
      </c>
      <c r="BX97" s="100">
        <v>23.620196779215373</v>
      </c>
      <c r="BY97" s="100">
        <v>43196.615869829075</v>
      </c>
      <c r="BZ97" s="100">
        <v>19.811639310495373</v>
      </c>
      <c r="CA97" s="100">
        <v>36231.525971033938</v>
      </c>
      <c r="CB97" s="100">
        <v>15.460043587196632</v>
      </c>
      <c r="CC97" s="100">
        <v>28273.3277122652</v>
      </c>
      <c r="CD97" s="100">
        <v>14.661537344676455</v>
      </c>
      <c r="CE97" s="100">
        <v>26813.0194959443</v>
      </c>
      <c r="CF97" s="100">
        <v>24.820889228558002</v>
      </c>
      <c r="CG97" s="100">
        <v>45392.442221186873</v>
      </c>
      <c r="CH97" s="100">
        <v>14.211658735668681</v>
      </c>
      <c r="CI97" s="100">
        <v>25990.281495790885</v>
      </c>
      <c r="CJ97" s="100">
        <v>25.711305717371935</v>
      </c>
      <c r="CK97" s="100">
        <v>47020.835895929791</v>
      </c>
      <c r="CL97" s="100">
        <v>23</v>
      </c>
      <c r="CM97" s="100">
        <v>42062.400000000001</v>
      </c>
      <c r="CN97" s="100">
        <v>16.754309782512109</v>
      </c>
      <c r="CO97" s="100">
        <v>30640.281730258146</v>
      </c>
      <c r="CP97" s="100">
        <v>18.437119189388941</v>
      </c>
      <c r="CQ97" s="100">
        <v>33717.803573554491</v>
      </c>
      <c r="CR97" s="100">
        <v>14.789419026688114</v>
      </c>
      <c r="CS97" s="100">
        <v>27046.889516007221</v>
      </c>
      <c r="CT97" s="100">
        <v>16.116092728824288</v>
      </c>
      <c r="CU97" s="100">
        <v>29473.110382473857</v>
      </c>
    </row>
    <row r="98" spans="2:99">
      <c r="C98" s="99" t="s">
        <v>264</v>
      </c>
      <c r="D98" s="100">
        <v>21</v>
      </c>
      <c r="E98" s="100">
        <v>26535.599999999999</v>
      </c>
      <c r="F98" s="100">
        <v>21</v>
      </c>
      <c r="G98" s="100">
        <v>26535.599999999999</v>
      </c>
      <c r="H98" s="100">
        <v>25</v>
      </c>
      <c r="I98" s="100">
        <v>31589.999999999996</v>
      </c>
      <c r="J98" s="100">
        <v>14.737295547362523</v>
      </c>
      <c r="K98" s="100">
        <v>18622.046653647281</v>
      </c>
      <c r="L98" s="100">
        <v>17.337282109603713</v>
      </c>
      <c r="M98" s="100">
        <v>21907.389673695248</v>
      </c>
      <c r="N98" s="100">
        <v>22.614913990944963</v>
      </c>
      <c r="O98" s="100">
        <v>28576.205318958055</v>
      </c>
      <c r="P98" s="100">
        <v>16.497293942541283</v>
      </c>
      <c r="Q98" s="100">
        <v>20845.980625795164</v>
      </c>
      <c r="R98" s="100">
        <v>17.932339117448983</v>
      </c>
      <c r="S98" s="100">
        <v>22659.303708808533</v>
      </c>
      <c r="T98" s="100">
        <v>19.536579636123488</v>
      </c>
      <c r="U98" s="100">
        <v>24686.422028205638</v>
      </c>
      <c r="V98" s="100">
        <v>19.634458920863988</v>
      </c>
      <c r="W98" s="100">
        <v>24810.102292403735</v>
      </c>
      <c r="X98" s="100">
        <v>18.423527162078742</v>
      </c>
      <c r="Y98" s="100">
        <v>23279.968922002696</v>
      </c>
      <c r="Z98" s="100">
        <v>22.729344350470399</v>
      </c>
      <c r="AA98" s="100">
        <v>28720.799521254394</v>
      </c>
      <c r="AB98" s="100">
        <v>14.373692247644414</v>
      </c>
      <c r="AC98" s="100">
        <v>18162.597524123481</v>
      </c>
      <c r="AD98" s="100">
        <v>16.71150754380179</v>
      </c>
      <c r="AE98" s="100">
        <v>21116.660932347942</v>
      </c>
      <c r="AF98" s="100">
        <v>16.440506620082246</v>
      </c>
      <c r="AG98" s="100">
        <v>20774.224165135925</v>
      </c>
      <c r="AH98" s="100">
        <v>20.589854885719834</v>
      </c>
      <c r="AI98" s="100">
        <v>26017.340633595581</v>
      </c>
      <c r="AJ98" s="100">
        <v>16.728485349762817</v>
      </c>
      <c r="AK98" s="100">
        <v>21138.114087960294</v>
      </c>
      <c r="AL98" s="100">
        <v>25.75735124759932</v>
      </c>
      <c r="AM98" s="100">
        <v>32546.989036466501</v>
      </c>
      <c r="AN98" s="100">
        <v>15.703523794536116</v>
      </c>
      <c r="AO98" s="100">
        <v>19842.972666775833</v>
      </c>
      <c r="AP98" s="100">
        <v>13.309008310249308</v>
      </c>
      <c r="AQ98" s="100">
        <v>16817.262900831025</v>
      </c>
      <c r="AR98" s="100">
        <v>24.281352113249611</v>
      </c>
      <c r="AS98" s="100">
        <v>30681.916530302206</v>
      </c>
      <c r="AT98" s="100">
        <v>18.581630798070556</v>
      </c>
      <c r="AU98" s="100">
        <v>23479.748676441952</v>
      </c>
      <c r="AV98" s="100">
        <v>25.214293674713574</v>
      </c>
      <c r="AW98" s="100">
        <v>31860.781487368069</v>
      </c>
      <c r="AX98" s="100">
        <v>20.035370082405624</v>
      </c>
      <c r="AY98" s="100">
        <v>25316.693636127744</v>
      </c>
      <c r="AZ98" s="100">
        <v>23.074789734625664</v>
      </c>
      <c r="BA98" s="100">
        <v>29157.304308672989</v>
      </c>
      <c r="BB98" s="100">
        <v>19.657833696238502</v>
      </c>
      <c r="BC98" s="100">
        <v>24839.638658566968</v>
      </c>
      <c r="BD98" s="100">
        <v>25.438110058180481</v>
      </c>
      <c r="BE98" s="100">
        <v>32143.595869516852</v>
      </c>
      <c r="BF98" s="100">
        <v>19.603216227003628</v>
      </c>
      <c r="BG98" s="100">
        <v>24770.624024441782</v>
      </c>
      <c r="BH98" s="100">
        <v>26.64724758106091</v>
      </c>
      <c r="BI98" s="100">
        <v>33671.462043428561</v>
      </c>
      <c r="BJ98" s="100">
        <v>19.391532643885181</v>
      </c>
      <c r="BK98" s="100">
        <v>24503.140648813314</v>
      </c>
      <c r="BL98" s="100">
        <v>16.310445347235195</v>
      </c>
      <c r="BM98" s="100">
        <v>20609.878740766391</v>
      </c>
      <c r="BN98" s="100">
        <v>21.872338418398243</v>
      </c>
      <c r="BO98" s="100">
        <v>27637.886825488018</v>
      </c>
      <c r="BP98" s="100">
        <v>21.594189565143072</v>
      </c>
      <c r="BQ98" s="100">
        <v>27286.417934514782</v>
      </c>
      <c r="BR98" s="100">
        <v>18.593534056726952</v>
      </c>
      <c r="BS98" s="100">
        <v>23494.789634080174</v>
      </c>
      <c r="BT98" s="100">
        <v>18.865600332966288</v>
      </c>
      <c r="BU98" s="100">
        <v>23838.5725807362</v>
      </c>
      <c r="BV98" s="100">
        <v>27.27473916612561</v>
      </c>
      <c r="BW98" s="100">
        <v>34464.360410316316</v>
      </c>
      <c r="BX98" s="100">
        <v>25.739465390602945</v>
      </c>
      <c r="BY98" s="100">
        <v>32524.388467565877</v>
      </c>
      <c r="BZ98" s="100">
        <v>20.852221276020142</v>
      </c>
      <c r="CA98" s="100">
        <v>26348.866804379049</v>
      </c>
      <c r="CB98" s="100">
        <v>17.46004358719663</v>
      </c>
      <c r="CC98" s="100">
        <v>22062.511076781659</v>
      </c>
      <c r="CD98" s="100">
        <v>15.606409232620084</v>
      </c>
      <c r="CE98" s="100">
        <v>19720.258706338736</v>
      </c>
      <c r="CF98" s="100">
        <v>22.755218090273363</v>
      </c>
      <c r="CG98" s="100">
        <v>28753.49357886942</v>
      </c>
      <c r="CH98" s="100">
        <v>13.235176372965201</v>
      </c>
      <c r="CI98" s="100">
        <v>16723.968864878825</v>
      </c>
      <c r="CJ98" s="100">
        <v>26.711305717371935</v>
      </c>
      <c r="CK98" s="100">
        <v>33752.405904471176</v>
      </c>
      <c r="CL98" s="100">
        <v>24</v>
      </c>
      <c r="CM98" s="100">
        <v>30326.399999999998</v>
      </c>
      <c r="CN98" s="100">
        <v>15.685736165920101</v>
      </c>
      <c r="CO98" s="100">
        <v>19820.496219256638</v>
      </c>
      <c r="CP98" s="100">
        <v>21.491759088062562</v>
      </c>
      <c r="CQ98" s="100">
        <v>27156.986783675849</v>
      </c>
      <c r="CR98" s="100">
        <v>17.907831880691333</v>
      </c>
      <c r="CS98" s="100">
        <v>22628.336364441566</v>
      </c>
      <c r="CT98" s="100">
        <v>16.127149179188507</v>
      </c>
      <c r="CU98" s="100">
        <v>20378.265702822595</v>
      </c>
    </row>
    <row r="99" spans="2:99">
      <c r="C99" s="99" t="s">
        <v>265</v>
      </c>
      <c r="D99" s="100">
        <v>15</v>
      </c>
      <c r="E99" s="100">
        <v>82223.999999999985</v>
      </c>
      <c r="F99" s="100">
        <v>16</v>
      </c>
      <c r="G99" s="100">
        <v>87705.599999999991</v>
      </c>
      <c r="H99" s="100">
        <v>15</v>
      </c>
      <c r="I99" s="100">
        <v>82223.999999999985</v>
      </c>
      <c r="J99" s="100">
        <v>12.540683401399184</v>
      </c>
      <c r="K99" s="100">
        <v>68743.010133109754</v>
      </c>
      <c r="L99" s="100">
        <v>11.252961582202785</v>
      </c>
      <c r="M99" s="100">
        <v>61684.234209002781</v>
      </c>
      <c r="N99" s="100">
        <v>18.439224279246403</v>
      </c>
      <c r="O99" s="100">
        <v>101076.45180911708</v>
      </c>
      <c r="P99" s="100">
        <v>11.363407111857091</v>
      </c>
      <c r="Q99" s="100">
        <v>62289.652424355823</v>
      </c>
      <c r="R99" s="100">
        <v>13.707291744271643</v>
      </c>
      <c r="S99" s="100">
        <v>75137.890425399426</v>
      </c>
      <c r="T99" s="100">
        <v>16.414629718822695</v>
      </c>
      <c r="U99" s="100">
        <v>89978.434266698474</v>
      </c>
      <c r="V99" s="100">
        <v>14.458220331735102</v>
      </c>
      <c r="W99" s="100">
        <v>79254.18057043913</v>
      </c>
      <c r="X99" s="100">
        <v>14.31058658552441</v>
      </c>
      <c r="Y99" s="100">
        <v>78444.911427210594</v>
      </c>
      <c r="Z99" s="100">
        <v>17.547008262852799</v>
      </c>
      <c r="AA99" s="100">
        <v>96185.680493653897</v>
      </c>
      <c r="AB99" s="100">
        <v>10.244337238844425</v>
      </c>
      <c r="AC99" s="100">
        <v>56155.359008449595</v>
      </c>
      <c r="AD99" s="100">
        <v>12.578099879338954</v>
      </c>
      <c r="AE99" s="100">
        <v>68948.112298584398</v>
      </c>
      <c r="AF99" s="100">
        <v>10.287286926140595</v>
      </c>
      <c r="AG99" s="100">
        <v>56390.792014332284</v>
      </c>
      <c r="AH99" s="100">
        <v>14.403584921808308</v>
      </c>
      <c r="AI99" s="100">
        <v>78954.691107384409</v>
      </c>
      <c r="AJ99" s="100">
        <v>10.485656899841878</v>
      </c>
      <c r="AK99" s="100">
        <v>57478.176862173234</v>
      </c>
      <c r="AL99" s="100">
        <v>18.504900831732879</v>
      </c>
      <c r="AM99" s="100">
        <v>101436.46439922694</v>
      </c>
      <c r="AN99" s="100">
        <v>11.537988784057029</v>
      </c>
      <c r="AO99" s="100">
        <v>63246.639318687005</v>
      </c>
      <c r="AP99" s="100">
        <v>10.220720221606648</v>
      </c>
      <c r="AQ99" s="100">
        <v>56025.899966758996</v>
      </c>
      <c r="AR99" s="100">
        <v>17.23914929626217</v>
      </c>
      <c r="AS99" s="100">
        <v>94498.120782390703</v>
      </c>
      <c r="AT99" s="100">
        <v>15.498540684060476</v>
      </c>
      <c r="AU99" s="100">
        <v>84956.800613745902</v>
      </c>
      <c r="AV99" s="100">
        <v>19.16072025603518</v>
      </c>
      <c r="AW99" s="100">
        <v>105031.40415548244</v>
      </c>
      <c r="AX99" s="100">
        <v>16.714048332693537</v>
      </c>
      <c r="AY99" s="100">
        <v>91619.727340492886</v>
      </c>
      <c r="AZ99" s="100">
        <v>17.671743584141041</v>
      </c>
      <c r="BA99" s="100">
        <v>96869.429630827522</v>
      </c>
      <c r="BB99" s="100">
        <v>13.448522974708069</v>
      </c>
      <c r="BC99" s="100">
        <v>73719.423538159739</v>
      </c>
      <c r="BD99" s="100">
        <v>18.35596442227164</v>
      </c>
      <c r="BE99" s="100">
        <v>100620.05457712422</v>
      </c>
      <c r="BF99" s="100">
        <v>15.488317898050555</v>
      </c>
      <c r="BG99" s="100">
        <v>84900.763389953921</v>
      </c>
      <c r="BH99" s="100">
        <v>17.442853608094307</v>
      </c>
      <c r="BI99" s="100">
        <v>95614.746338129742</v>
      </c>
      <c r="BJ99" s="100">
        <v>16.299407315912198</v>
      </c>
      <c r="BK99" s="100">
        <v>89346.831142904295</v>
      </c>
      <c r="BL99" s="100">
        <v>11.217311743064636</v>
      </c>
      <c r="BM99" s="100">
        <v>61488.816050783105</v>
      </c>
      <c r="BN99" s="100">
        <v>18.642775676714496</v>
      </c>
      <c r="BO99" s="100">
        <v>102192.23914947818</v>
      </c>
      <c r="BP99" s="100">
        <v>14.408505326035863</v>
      </c>
      <c r="BQ99" s="100">
        <v>78981.662795198179</v>
      </c>
      <c r="BR99" s="100">
        <v>13.406102249339494</v>
      </c>
      <c r="BS99" s="100">
        <v>73486.890089979366</v>
      </c>
      <c r="BT99" s="100">
        <v>12.519360199779774</v>
      </c>
      <c r="BU99" s="100">
        <v>68626.124871112799</v>
      </c>
      <c r="BV99" s="100">
        <v>20.186822632965416</v>
      </c>
      <c r="BW99" s="100">
        <v>110656.08694486321</v>
      </c>
      <c r="BX99" s="100">
        <v>17.524781890105313</v>
      </c>
      <c r="BY99" s="100">
        <v>96063.844408801277</v>
      </c>
      <c r="BZ99" s="100">
        <v>13.649311448396299</v>
      </c>
      <c r="CA99" s="100">
        <v>74820.065635529143</v>
      </c>
      <c r="CB99" s="100">
        <v>12.345032690397474</v>
      </c>
      <c r="CC99" s="100">
        <v>67670.531195682794</v>
      </c>
      <c r="CD99" s="100">
        <v>10.496153008507342</v>
      </c>
      <c r="CE99" s="100">
        <v>57535.712331433839</v>
      </c>
      <c r="CF99" s="100">
        <v>18.623875813704082</v>
      </c>
      <c r="CG99" s="100">
        <v>102088.63766040029</v>
      </c>
      <c r="CH99" s="100">
        <v>10.148945036211295</v>
      </c>
      <c r="CI99" s="100">
        <v>55632.45711049583</v>
      </c>
      <c r="CJ99" s="100">
        <v>20.53347928802895</v>
      </c>
      <c r="CK99" s="100">
        <v>112556.32006525948</v>
      </c>
      <c r="CL99" s="100">
        <v>17</v>
      </c>
      <c r="CM99" s="100">
        <v>93187.199999999997</v>
      </c>
      <c r="CN99" s="100">
        <v>12.514302124440075</v>
      </c>
      <c r="CO99" s="100">
        <v>68598.398525330704</v>
      </c>
      <c r="CP99" s="100">
        <v>15.327839392041707</v>
      </c>
      <c r="CQ99" s="100">
        <v>84021.08441141581</v>
      </c>
      <c r="CR99" s="100">
        <v>12.671006172684898</v>
      </c>
      <c r="CS99" s="100">
        <v>69457.387436189529</v>
      </c>
      <c r="CT99" s="100">
        <v>12.082923377731634</v>
      </c>
      <c r="CU99" s="100">
        <v>66233.752787373713</v>
      </c>
    </row>
    <row r="100" spans="2:99">
      <c r="C100" s="99" t="s">
        <v>266</v>
      </c>
      <c r="D100" s="100">
        <v>22</v>
      </c>
      <c r="E100" s="100">
        <v>35692.799999999996</v>
      </c>
      <c r="F100" s="100">
        <v>19</v>
      </c>
      <c r="G100" s="100">
        <v>30825.599999999999</v>
      </c>
      <c r="H100" s="100">
        <v>22</v>
      </c>
      <c r="I100" s="100">
        <v>35692.799999999996</v>
      </c>
      <c r="J100" s="100">
        <v>16.737295547362525</v>
      </c>
      <c r="K100" s="100">
        <v>27154.588296040958</v>
      </c>
      <c r="L100" s="100">
        <v>15.337282109603713</v>
      </c>
      <c r="M100" s="100">
        <v>24883.206494621063</v>
      </c>
      <c r="N100" s="100">
        <v>22.658836418869601</v>
      </c>
      <c r="O100" s="100">
        <v>36761.69620597404</v>
      </c>
      <c r="P100" s="100">
        <v>13.497293942541281</v>
      </c>
      <c r="Q100" s="100">
        <v>21898.009692378972</v>
      </c>
      <c r="R100" s="100">
        <v>19.964488742188603</v>
      </c>
      <c r="S100" s="100">
        <v>32390.386535326787</v>
      </c>
      <c r="T100" s="100">
        <v>21.609749586503963</v>
      </c>
      <c r="U100" s="100">
        <v>35059.657729144026</v>
      </c>
      <c r="V100" s="100">
        <v>21.669706638689764</v>
      </c>
      <c r="W100" s="100">
        <v>35156.932050610267</v>
      </c>
      <c r="X100" s="100">
        <v>18.409409590009449</v>
      </c>
      <c r="Y100" s="100">
        <v>29867.426118831328</v>
      </c>
      <c r="Z100" s="100">
        <v>21.683760328565999</v>
      </c>
      <c r="AA100" s="100">
        <v>35179.732757065474</v>
      </c>
      <c r="AB100" s="100">
        <v>16.359319468888859</v>
      </c>
      <c r="AC100" s="100">
        <v>26541.359906325284</v>
      </c>
      <c r="AD100" s="100">
        <v>17.71150754380179</v>
      </c>
      <c r="AE100" s="100">
        <v>28735.149839064023</v>
      </c>
      <c r="AF100" s="100">
        <v>15.383049234854125</v>
      </c>
      <c r="AG100" s="100">
        <v>24957.459078627329</v>
      </c>
      <c r="AH100" s="100">
        <v>21.620899879705089</v>
      </c>
      <c r="AI100" s="100">
        <v>35077.747964833536</v>
      </c>
      <c r="AJ100" s="100">
        <v>15.576717568562231</v>
      </c>
      <c r="AK100" s="100">
        <v>25271.666583235361</v>
      </c>
      <c r="AL100" s="100">
        <v>23.75735124759932</v>
      </c>
      <c r="AM100" s="100">
        <v>38543.926664105136</v>
      </c>
      <c r="AN100" s="100">
        <v>13.703523794536116</v>
      </c>
      <c r="AO100" s="100">
        <v>22232.597004255393</v>
      </c>
      <c r="AP100" s="100">
        <v>13.331080332409972</v>
      </c>
      <c r="AQ100" s="100">
        <v>21628.344731301935</v>
      </c>
      <c r="AR100" s="100">
        <v>25.281352113249611</v>
      </c>
      <c r="AS100" s="100">
        <v>41016.465668536162</v>
      </c>
      <c r="AT100" s="100">
        <v>19.664720912080636</v>
      </c>
      <c r="AU100" s="100">
        <v>31904.04320775962</v>
      </c>
      <c r="AV100" s="100">
        <v>23.225008358449251</v>
      </c>
      <c r="AW100" s="100">
        <v>37680.25356074806</v>
      </c>
      <c r="AX100" s="100">
        <v>20.99966766577095</v>
      </c>
      <c r="AY100" s="100">
        <v>34069.860820946786</v>
      </c>
      <c r="AZ100" s="100">
        <v>19.98522392340686</v>
      </c>
      <c r="BA100" s="100">
        <v>32424.027293335286</v>
      </c>
      <c r="BB100" s="100">
        <v>16.687735227885707</v>
      </c>
      <c r="BC100" s="100">
        <v>27074.181633721768</v>
      </c>
      <c r="BD100" s="100">
        <v>24.520255694089322</v>
      </c>
      <c r="BE100" s="100">
        <v>39781.662838090509</v>
      </c>
      <c r="BF100" s="100">
        <v>20.660665391480165</v>
      </c>
      <c r="BG100" s="100">
        <v>33519.863531137416</v>
      </c>
      <c r="BH100" s="100">
        <v>23.579116256738708</v>
      </c>
      <c r="BI100" s="100">
        <v>38254.758214932874</v>
      </c>
      <c r="BJ100" s="100">
        <v>21.345469979898688</v>
      </c>
      <c r="BK100" s="100">
        <v>34630.890495387626</v>
      </c>
      <c r="BL100" s="100">
        <v>14.263878545149915</v>
      </c>
      <c r="BM100" s="100">
        <v>23141.716551651218</v>
      </c>
      <c r="BN100" s="100">
        <v>20.780513321724744</v>
      </c>
      <c r="BO100" s="100">
        <v>33714.304813166222</v>
      </c>
      <c r="BP100" s="100">
        <v>22.631326412964516</v>
      </c>
      <c r="BQ100" s="100">
        <v>36717.063972393626</v>
      </c>
      <c r="BR100" s="100">
        <v>20.562295422162375</v>
      </c>
      <c r="BS100" s="100">
        <v>33360.268092916238</v>
      </c>
      <c r="BT100" s="100">
        <v>17.692480266373032</v>
      </c>
      <c r="BU100" s="100">
        <v>28704.279984163604</v>
      </c>
      <c r="BV100" s="100">
        <v>22.241770466190538</v>
      </c>
      <c r="BW100" s="100">
        <v>36085.048404347523</v>
      </c>
      <c r="BX100" s="100">
        <v>22.691757946047915</v>
      </c>
      <c r="BY100" s="100">
        <v>36815.108091668131</v>
      </c>
      <c r="BZ100" s="100">
        <v>17.811639310495373</v>
      </c>
      <c r="CA100" s="100">
        <v>28897.60361734769</v>
      </c>
      <c r="CB100" s="100">
        <v>14.517549035596211</v>
      </c>
      <c r="CC100" s="100">
        <v>23553.27155535129</v>
      </c>
      <c r="CD100" s="100">
        <v>13.661537344676455</v>
      </c>
      <c r="CE100" s="100">
        <v>22164.478188003079</v>
      </c>
      <c r="CF100" s="100">
        <v>23.755218090273363</v>
      </c>
      <c r="CG100" s="100">
        <v>38540.465829659501</v>
      </c>
      <c r="CH100" s="100">
        <v>14.227337160533029</v>
      </c>
      <c r="CI100" s="100">
        <v>23082.431809248785</v>
      </c>
      <c r="CJ100" s="100">
        <v>23.711305717371935</v>
      </c>
      <c r="CK100" s="100">
        <v>38469.222395864228</v>
      </c>
      <c r="CL100" s="100">
        <v>23</v>
      </c>
      <c r="CM100" s="100">
        <v>37315.199999999997</v>
      </c>
      <c r="CN100" s="100">
        <v>15.685736165920101</v>
      </c>
      <c r="CO100" s="100">
        <v>25448.538355588771</v>
      </c>
      <c r="CP100" s="100">
        <v>19.464439138725751</v>
      </c>
      <c r="CQ100" s="100">
        <v>31579.106058668658</v>
      </c>
      <c r="CR100" s="100">
        <v>15.868360929356925</v>
      </c>
      <c r="CS100" s="100">
        <v>25744.828771788674</v>
      </c>
      <c r="CT100" s="100">
        <v>17.121620954006396</v>
      </c>
      <c r="CU100" s="100">
        <v>27778.117835779973</v>
      </c>
    </row>
    <row r="101" spans="2:99">
      <c r="C101" s="99" t="s">
        <v>267</v>
      </c>
      <c r="D101" s="100">
        <v>23</v>
      </c>
      <c r="E101" s="100">
        <v>27379.199999999997</v>
      </c>
      <c r="F101" s="100">
        <v>23</v>
      </c>
      <c r="G101" s="100">
        <v>27379.199999999997</v>
      </c>
      <c r="H101" s="100">
        <v>26</v>
      </c>
      <c r="I101" s="100">
        <v>30950.399999999998</v>
      </c>
      <c r="J101" s="100">
        <v>15.737295547362523</v>
      </c>
      <c r="K101" s="100">
        <v>18733.676619580347</v>
      </c>
      <c r="L101" s="100">
        <v>16.379442373304176</v>
      </c>
      <c r="M101" s="100">
        <v>19498.08820118129</v>
      </c>
      <c r="N101" s="100">
        <v>23.614913990944963</v>
      </c>
      <c r="O101" s="100">
        <v>28111.193614820881</v>
      </c>
      <c r="P101" s="100">
        <v>15.478167252443541</v>
      </c>
      <c r="Q101" s="100">
        <v>18425.210297308789</v>
      </c>
      <c r="R101" s="100">
        <v>16.932339117448983</v>
      </c>
      <c r="S101" s="100">
        <v>20156.256485411268</v>
      </c>
      <c r="T101" s="100">
        <v>19.585359603043802</v>
      </c>
      <c r="U101" s="100">
        <v>23314.412071463339</v>
      </c>
      <c r="V101" s="100">
        <v>19.634458920863988</v>
      </c>
      <c r="W101" s="100">
        <v>23372.859899396488</v>
      </c>
      <c r="X101" s="100">
        <v>18.409409590009449</v>
      </c>
      <c r="Y101" s="100">
        <v>21914.561175947245</v>
      </c>
      <c r="Z101" s="100">
        <v>23.729344350470399</v>
      </c>
      <c r="AA101" s="100">
        <v>28247.411514799958</v>
      </c>
      <c r="AB101" s="100">
        <v>17.359319468888859</v>
      </c>
      <c r="AC101" s="100">
        <v>20664.533895765297</v>
      </c>
      <c r="AD101" s="100">
        <v>15.844915208264625</v>
      </c>
      <c r="AE101" s="100">
        <v>18861.787063918207</v>
      </c>
      <c r="AF101" s="100">
        <v>14.421354158339538</v>
      </c>
      <c r="AG101" s="100">
        <v>17167.179990087385</v>
      </c>
      <c r="AH101" s="100">
        <v>18.620899879705089</v>
      </c>
      <c r="AI101" s="100">
        <v>22166.319216800934</v>
      </c>
      <c r="AJ101" s="100">
        <v>14.637424681042464</v>
      </c>
      <c r="AK101" s="100">
        <v>17424.390340312948</v>
      </c>
      <c r="AL101" s="100">
        <v>23.706861164426034</v>
      </c>
      <c r="AM101" s="100">
        <v>28220.647530132748</v>
      </c>
      <c r="AN101" s="100">
        <v>14.786291299775659</v>
      </c>
      <c r="AO101" s="100">
        <v>17601.601163252941</v>
      </c>
      <c r="AP101" s="100">
        <v>14.353152354570637</v>
      </c>
      <c r="AQ101" s="100">
        <v>17085.992562880885</v>
      </c>
      <c r="AR101" s="100">
        <v>24.309487324574572</v>
      </c>
      <c r="AS101" s="100">
        <v>28938.013711173568</v>
      </c>
      <c r="AT101" s="100">
        <v>20.706265969085674</v>
      </c>
      <c r="AU101" s="100">
        <v>24648.739009599583</v>
      </c>
      <c r="AV101" s="100">
        <v>24.246437725920607</v>
      </c>
      <c r="AW101" s="100">
        <v>28862.959468935889</v>
      </c>
      <c r="AX101" s="100">
        <v>21.035370082405624</v>
      </c>
      <c r="AY101" s="100">
        <v>25040.504546095653</v>
      </c>
      <c r="AZ101" s="100">
        <v>24.030006829016262</v>
      </c>
      <c r="BA101" s="100">
        <v>28605.320129260956</v>
      </c>
      <c r="BB101" s="100">
        <v>16.717636759532912</v>
      </c>
      <c r="BC101" s="100">
        <v>19900.674798547974</v>
      </c>
      <c r="BD101" s="100">
        <v>24.465491936816761</v>
      </c>
      <c r="BE101" s="100">
        <v>29123.721601586669</v>
      </c>
      <c r="BF101" s="100">
        <v>20.660665391480165</v>
      </c>
      <c r="BG101" s="100">
        <v>24594.456082017987</v>
      </c>
      <c r="BH101" s="100">
        <v>23.715378905383112</v>
      </c>
      <c r="BI101" s="100">
        <v>28230.787048968054</v>
      </c>
      <c r="BJ101" s="100">
        <v>21.414563975878426</v>
      </c>
      <c r="BK101" s="100">
        <v>25491.896956885677</v>
      </c>
      <c r="BL101" s="100">
        <v>15.263878545149915</v>
      </c>
      <c r="BM101" s="100">
        <v>18170.121020146456</v>
      </c>
      <c r="BN101" s="100">
        <v>22.826425870061492</v>
      </c>
      <c r="BO101" s="100">
        <v>27172.577355721198</v>
      </c>
      <c r="BP101" s="100">
        <v>23.594189565143072</v>
      </c>
      <c r="BQ101" s="100">
        <v>28086.523258346311</v>
      </c>
      <c r="BR101" s="100">
        <v>21.624772691291529</v>
      </c>
      <c r="BS101" s="100">
        <v>25742.129411713435</v>
      </c>
      <c r="BT101" s="100">
        <v>17.77904029966966</v>
      </c>
      <c r="BU101" s="100">
        <v>21164.169572726762</v>
      </c>
      <c r="BV101" s="100">
        <v>24.27473916612561</v>
      </c>
      <c r="BW101" s="100">
        <v>28896.649503355922</v>
      </c>
      <c r="BX101" s="100">
        <v>23.763319112880456</v>
      </c>
      <c r="BY101" s="100">
        <v>28287.855071972892</v>
      </c>
      <c r="BZ101" s="100">
        <v>20.973967172594449</v>
      </c>
      <c r="CA101" s="100">
        <v>24967.410522256429</v>
      </c>
      <c r="CB101" s="100">
        <v>15.460043587196632</v>
      </c>
      <c r="CC101" s="100">
        <v>18403.635886198867</v>
      </c>
      <c r="CD101" s="100">
        <v>14.661537344676455</v>
      </c>
      <c r="CE101" s="100">
        <v>17453.094055102851</v>
      </c>
      <c r="CF101" s="100">
        <v>25.788053659415681</v>
      </c>
      <c r="CG101" s="100">
        <v>30698.099076168422</v>
      </c>
      <c r="CH101" s="100">
        <v>14.203819523236508</v>
      </c>
      <c r="CI101" s="100">
        <v>16908.226760460737</v>
      </c>
      <c r="CJ101" s="100">
        <v>25.666849110036189</v>
      </c>
      <c r="CK101" s="100">
        <v>30553.817180587077</v>
      </c>
      <c r="CL101" s="100">
        <v>25</v>
      </c>
      <c r="CM101" s="100">
        <v>29759.999999999996</v>
      </c>
      <c r="CN101" s="100">
        <v>15.754309782512111</v>
      </c>
      <c r="CO101" s="100">
        <v>18753.930365102417</v>
      </c>
      <c r="CP101" s="100">
        <v>20.519079037399369</v>
      </c>
      <c r="CQ101" s="100">
        <v>24425.911686120206</v>
      </c>
      <c r="CR101" s="100">
        <v>15.868360929356925</v>
      </c>
      <c r="CS101" s="100">
        <v>18889.696850306482</v>
      </c>
      <c r="CT101" s="100">
        <v>16.110564503642181</v>
      </c>
      <c r="CU101" s="100">
        <v>19178.015985135651</v>
      </c>
    </row>
    <row r="102" spans="2:99">
      <c r="C102" s="99" t="s">
        <v>268</v>
      </c>
      <c r="D102" s="100">
        <v>22</v>
      </c>
      <c r="E102" s="100">
        <v>42662.399999999994</v>
      </c>
      <c r="F102" s="100">
        <v>19</v>
      </c>
      <c r="G102" s="100">
        <v>36844.799999999996</v>
      </c>
      <c r="H102" s="100">
        <v>23</v>
      </c>
      <c r="I102" s="100">
        <v>44601.599999999999</v>
      </c>
      <c r="J102" s="100">
        <v>15.737295547362523</v>
      </c>
      <c r="K102" s="100">
        <v>30517.7635254454</v>
      </c>
      <c r="L102" s="100">
        <v>15.337282109603713</v>
      </c>
      <c r="M102" s="100">
        <v>29742.057466943515</v>
      </c>
      <c r="N102" s="100">
        <v>25.658836418869601</v>
      </c>
      <c r="O102" s="100">
        <v>49757.615583471925</v>
      </c>
      <c r="P102" s="100">
        <v>12.478167252443541</v>
      </c>
      <c r="Q102" s="100">
        <v>24197.661935938511</v>
      </c>
      <c r="R102" s="100">
        <v>16.835890243230125</v>
      </c>
      <c r="S102" s="100">
        <v>32648.158359671856</v>
      </c>
      <c r="T102" s="100">
        <v>18.585359603043802</v>
      </c>
      <c r="U102" s="100">
        <v>36040.729342222534</v>
      </c>
      <c r="V102" s="100">
        <v>19.599211203038209</v>
      </c>
      <c r="W102" s="100">
        <v>38006.790364931694</v>
      </c>
      <c r="X102" s="100">
        <v>19.367056873801577</v>
      </c>
      <c r="Y102" s="100">
        <v>37556.596689676015</v>
      </c>
      <c r="Z102" s="100">
        <v>25.638176306661599</v>
      </c>
      <c r="AA102" s="100">
        <v>49717.551493878171</v>
      </c>
      <c r="AB102" s="100">
        <v>15.359319468888859</v>
      </c>
      <c r="AC102" s="100">
        <v>29784.792314069273</v>
      </c>
      <c r="AD102" s="100">
        <v>14.800445986777014</v>
      </c>
      <c r="AE102" s="100">
        <v>28701.024857557983</v>
      </c>
      <c r="AF102" s="100">
        <v>13.363896773111419</v>
      </c>
      <c r="AG102" s="100">
        <v>25915.268622417661</v>
      </c>
      <c r="AH102" s="100">
        <v>19.527764897749325</v>
      </c>
      <c r="AI102" s="100">
        <v>37868.241689715491</v>
      </c>
      <c r="AJ102" s="100">
        <v>13.667778237282583</v>
      </c>
      <c r="AK102" s="100">
        <v>26504.555557738382</v>
      </c>
      <c r="AL102" s="100">
        <v>25.6311260396661</v>
      </c>
      <c r="AM102" s="100">
        <v>49703.879616120495</v>
      </c>
      <c r="AN102" s="100">
        <v>14.744907547155888</v>
      </c>
      <c r="AO102" s="100">
        <v>28593.324715444694</v>
      </c>
      <c r="AP102" s="100">
        <v>14.286936288088643</v>
      </c>
      <c r="AQ102" s="100">
        <v>27705.226849861494</v>
      </c>
      <c r="AR102" s="100">
        <v>22.29541971891209</v>
      </c>
      <c r="AS102" s="100">
        <v>43235.277918914318</v>
      </c>
      <c r="AT102" s="100">
        <v>17.623175855075594</v>
      </c>
      <c r="AU102" s="100">
        <v>34174.862618162588</v>
      </c>
      <c r="AV102" s="100">
        <v>22.192864307242214</v>
      </c>
      <c r="AW102" s="100">
        <v>43036.4024646041</v>
      </c>
      <c r="AX102" s="100">
        <v>18.928262832501595</v>
      </c>
      <c r="AY102" s="100">
        <v>36705.687284787091</v>
      </c>
      <c r="AZ102" s="100">
        <v>19.895658112188055</v>
      </c>
      <c r="BA102" s="100">
        <v>38581.660211155075</v>
      </c>
      <c r="BB102" s="100">
        <v>16.598030632944091</v>
      </c>
      <c r="BC102" s="100">
        <v>32186.901003405179</v>
      </c>
      <c r="BD102" s="100">
        <v>22.492873815453041</v>
      </c>
      <c r="BE102" s="100">
        <v>43618.180902926535</v>
      </c>
      <c r="BF102" s="100">
        <v>21.660665391480165</v>
      </c>
      <c r="BG102" s="100">
        <v>42004.362327158335</v>
      </c>
      <c r="BH102" s="100">
        <v>25.579116256738708</v>
      </c>
      <c r="BI102" s="100">
        <v>49603.022245067696</v>
      </c>
      <c r="BJ102" s="100">
        <v>19.368501311891936</v>
      </c>
      <c r="BK102" s="100">
        <v>37559.39774402084</v>
      </c>
      <c r="BL102" s="100">
        <v>14.279400812511675</v>
      </c>
      <c r="BM102" s="100">
        <v>27690.614055622638</v>
      </c>
      <c r="BN102" s="100">
        <v>23.826425870061492</v>
      </c>
      <c r="BO102" s="100">
        <v>46204.205047223237</v>
      </c>
      <c r="BP102" s="100">
        <v>18.557052717321632</v>
      </c>
      <c r="BQ102" s="100">
        <v>35985.836629430109</v>
      </c>
      <c r="BR102" s="100">
        <v>18.499818153033225</v>
      </c>
      <c r="BS102" s="100">
        <v>35874.847362362023</v>
      </c>
      <c r="BT102" s="100">
        <v>18.750186955237449</v>
      </c>
      <c r="BU102" s="100">
        <v>36360.362543596457</v>
      </c>
      <c r="BV102" s="100">
        <v>22.25276003283556</v>
      </c>
      <c r="BW102" s="100">
        <v>43152.552255674716</v>
      </c>
      <c r="BX102" s="100">
        <v>24.739465390602945</v>
      </c>
      <c r="BY102" s="100">
        <v>47974.771285457224</v>
      </c>
      <c r="BZ102" s="100">
        <v>17.771057344970604</v>
      </c>
      <c r="CA102" s="100">
        <v>34461.634403366988</v>
      </c>
      <c r="CB102" s="100">
        <v>14.431290862996843</v>
      </c>
      <c r="CC102" s="100">
        <v>27985.159241523474</v>
      </c>
      <c r="CD102" s="100">
        <v>13.578845176591898</v>
      </c>
      <c r="CE102" s="100">
        <v>26332.096566447006</v>
      </c>
      <c r="CF102" s="100">
        <v>21.722382521131042</v>
      </c>
      <c r="CG102" s="100">
        <v>42124.044184977312</v>
      </c>
      <c r="CH102" s="100">
        <v>13.211658735668681</v>
      </c>
      <c r="CI102" s="100">
        <v>25620.048620208705</v>
      </c>
      <c r="CJ102" s="100">
        <v>24.622392502700443</v>
      </c>
      <c r="CK102" s="100">
        <v>47747.74354123669</v>
      </c>
      <c r="CL102" s="100">
        <v>23</v>
      </c>
      <c r="CM102" s="100">
        <v>44601.599999999999</v>
      </c>
      <c r="CN102" s="100">
        <v>15.720022974216107</v>
      </c>
      <c r="CO102" s="100">
        <v>30484.268551599871</v>
      </c>
      <c r="CP102" s="100">
        <v>19.491759088062562</v>
      </c>
      <c r="CQ102" s="100">
        <v>37798.41922357092</v>
      </c>
      <c r="CR102" s="100">
        <v>16.868360929356925</v>
      </c>
      <c r="CS102" s="100">
        <v>32711.125514208947</v>
      </c>
      <c r="CT102" s="100">
        <v>15.121620954006397</v>
      </c>
      <c r="CU102" s="100">
        <v>29323.847354009202</v>
      </c>
    </row>
    <row r="103" spans="2:99">
      <c r="C103" s="99" t="s">
        <v>269</v>
      </c>
      <c r="D103" s="100">
        <v>20</v>
      </c>
      <c r="E103" s="100">
        <v>40560</v>
      </c>
      <c r="F103" s="100">
        <v>21</v>
      </c>
      <c r="G103" s="100">
        <v>42588</v>
      </c>
      <c r="H103" s="100">
        <v>21</v>
      </c>
      <c r="I103" s="100">
        <v>42588</v>
      </c>
      <c r="J103" s="100">
        <v>14.737295547362523</v>
      </c>
      <c r="K103" s="100">
        <v>29887.235370051196</v>
      </c>
      <c r="L103" s="100">
        <v>13.337282109603713</v>
      </c>
      <c r="M103" s="100">
        <v>27048.008118276328</v>
      </c>
      <c r="N103" s="100">
        <v>22.570991563020321</v>
      </c>
      <c r="O103" s="100">
        <v>45773.970889805212</v>
      </c>
      <c r="P103" s="100">
        <v>12.478167252443541</v>
      </c>
      <c r="Q103" s="100">
        <v>25305.7231879555</v>
      </c>
      <c r="R103" s="100">
        <v>15.932339117448983</v>
      </c>
      <c r="S103" s="100">
        <v>32310.783730186537</v>
      </c>
      <c r="T103" s="100">
        <v>18.536579636123488</v>
      </c>
      <c r="U103" s="100">
        <v>37592.183502058433</v>
      </c>
      <c r="V103" s="100">
        <v>20.599211203038209</v>
      </c>
      <c r="W103" s="100">
        <v>41775.20031976149</v>
      </c>
      <c r="X103" s="100">
        <v>20.367056873801577</v>
      </c>
      <c r="Y103" s="100">
        <v>41304.391340069596</v>
      </c>
      <c r="Z103" s="100">
        <v>22.683760328565999</v>
      </c>
      <c r="AA103" s="100">
        <v>46002.665946331843</v>
      </c>
      <c r="AB103" s="100">
        <v>13.359319468888859</v>
      </c>
      <c r="AC103" s="100">
        <v>27092.699882906607</v>
      </c>
      <c r="AD103" s="100">
        <v>14.711507543801789</v>
      </c>
      <c r="AE103" s="100">
        <v>29834.937298830027</v>
      </c>
      <c r="AF103" s="100">
        <v>13.344744311368713</v>
      </c>
      <c r="AG103" s="100">
        <v>27063.141463455748</v>
      </c>
      <c r="AH103" s="100">
        <v>17.589854885719834</v>
      </c>
      <c r="AI103" s="100">
        <v>35672.225708239821</v>
      </c>
      <c r="AJ103" s="100">
        <v>14.667778237282583</v>
      </c>
      <c r="AK103" s="100">
        <v>29746.254265209078</v>
      </c>
      <c r="AL103" s="100">
        <v>25.75735124759932</v>
      </c>
      <c r="AM103" s="100">
        <v>52235.908330131424</v>
      </c>
      <c r="AN103" s="100">
        <v>14.620756289296573</v>
      </c>
      <c r="AO103" s="100">
        <v>29650.89375469345</v>
      </c>
      <c r="AP103" s="100">
        <v>12.286936288088643</v>
      </c>
      <c r="AQ103" s="100">
        <v>24917.906792243768</v>
      </c>
      <c r="AR103" s="100">
        <v>22.267284507587128</v>
      </c>
      <c r="AS103" s="100">
        <v>45158.052981386696</v>
      </c>
      <c r="AT103" s="100">
        <v>20.623175855075594</v>
      </c>
      <c r="AU103" s="100">
        <v>41823.800634093306</v>
      </c>
      <c r="AV103" s="100">
        <v>24.225008358449251</v>
      </c>
      <c r="AW103" s="100">
        <v>49128.316950935085</v>
      </c>
      <c r="AX103" s="100">
        <v>18.035370082405624</v>
      </c>
      <c r="AY103" s="100">
        <v>36575.730527118605</v>
      </c>
      <c r="AZ103" s="100">
        <v>22.98522392340686</v>
      </c>
      <c r="BA103" s="100">
        <v>46614.034116669114</v>
      </c>
      <c r="BB103" s="100">
        <v>18.598030632944091</v>
      </c>
      <c r="BC103" s="100">
        <v>37716.806123610615</v>
      </c>
      <c r="BD103" s="100">
        <v>23.438110058180481</v>
      </c>
      <c r="BE103" s="100">
        <v>47532.487197990013</v>
      </c>
      <c r="BF103" s="100">
        <v>21.545767062527091</v>
      </c>
      <c r="BG103" s="100">
        <v>43694.815602804942</v>
      </c>
      <c r="BH103" s="100">
        <v>24.681313243222011</v>
      </c>
      <c r="BI103" s="100">
        <v>50053.703257254238</v>
      </c>
      <c r="BJ103" s="100">
        <v>19.322438647905443</v>
      </c>
      <c r="BK103" s="100">
        <v>39185.905577952239</v>
      </c>
      <c r="BL103" s="100">
        <v>16.248356277788155</v>
      </c>
      <c r="BM103" s="100">
        <v>32951.666531354378</v>
      </c>
      <c r="BN103" s="100">
        <v>19.734600773387996</v>
      </c>
      <c r="BO103" s="100">
        <v>40021.770368430858</v>
      </c>
      <c r="BP103" s="100">
        <v>21.557052717321632</v>
      </c>
      <c r="BQ103" s="100">
        <v>43717.702910728272</v>
      </c>
      <c r="BR103" s="100">
        <v>20.562295422162375</v>
      </c>
      <c r="BS103" s="100">
        <v>41700.335116145296</v>
      </c>
      <c r="BT103" s="100">
        <v>18.750186955237449</v>
      </c>
      <c r="BU103" s="100">
        <v>38025.379145221545</v>
      </c>
      <c r="BV103" s="100">
        <v>22.25276003283556</v>
      </c>
      <c r="BW103" s="100">
        <v>45128.597346590519</v>
      </c>
      <c r="BX103" s="100">
        <v>23.71561166832543</v>
      </c>
      <c r="BY103" s="100">
        <v>48095.260463363971</v>
      </c>
      <c r="BZ103" s="100">
        <v>17.852221276020142</v>
      </c>
      <c r="CA103" s="100">
        <v>36204.304747768845</v>
      </c>
      <c r="CB103" s="100">
        <v>14.431290862996843</v>
      </c>
      <c r="CC103" s="100">
        <v>29266.657870157596</v>
      </c>
      <c r="CD103" s="100">
        <v>14.551281120563713</v>
      </c>
      <c r="CE103" s="100">
        <v>29509.99811250321</v>
      </c>
      <c r="CF103" s="100">
        <v>25.788053659415681</v>
      </c>
      <c r="CG103" s="100">
        <v>52298.172821295004</v>
      </c>
      <c r="CH103" s="100">
        <v>13.203819523236508</v>
      </c>
      <c r="CI103" s="100">
        <v>26777.345993123636</v>
      </c>
      <c r="CJ103" s="100">
        <v>25.622392502700443</v>
      </c>
      <c r="CK103" s="100">
        <v>51962.2119954765</v>
      </c>
      <c r="CL103" s="100">
        <v>20</v>
      </c>
      <c r="CM103" s="100">
        <v>40560</v>
      </c>
      <c r="CN103" s="100">
        <v>16.754309782512109</v>
      </c>
      <c r="CO103" s="100">
        <v>33977.740238934559</v>
      </c>
      <c r="CP103" s="100">
        <v>21.491759088062562</v>
      </c>
      <c r="CQ103" s="100">
        <v>43585.287430590877</v>
      </c>
      <c r="CR103" s="100">
        <v>14.907831880691331</v>
      </c>
      <c r="CS103" s="100">
        <v>30233.083054042021</v>
      </c>
      <c r="CT103" s="100">
        <v>16.116092728824288</v>
      </c>
      <c r="CU103" s="100">
        <v>32683.436054055655</v>
      </c>
    </row>
    <row r="104" spans="2:99">
      <c r="C104" s="99" t="s">
        <v>270</v>
      </c>
      <c r="D104" s="100">
        <v>22</v>
      </c>
      <c r="E104" s="100">
        <v>45592.800000000003</v>
      </c>
      <c r="F104" s="100">
        <v>19</v>
      </c>
      <c r="G104" s="100">
        <v>39375.599999999999</v>
      </c>
      <c r="H104" s="100">
        <v>20</v>
      </c>
      <c r="I104" s="100">
        <v>41448</v>
      </c>
      <c r="J104" s="100">
        <v>15.688142510871689</v>
      </c>
      <c r="K104" s="100">
        <v>32512.10653953049</v>
      </c>
      <c r="L104" s="100">
        <v>14.337282109603713</v>
      </c>
      <c r="M104" s="100">
        <v>29712.583443942734</v>
      </c>
      <c r="N104" s="100">
        <v>24.658836418869601</v>
      </c>
      <c r="O104" s="100">
        <v>51102.972594465362</v>
      </c>
      <c r="P104" s="100">
        <v>14.497293942541281</v>
      </c>
      <c r="Q104" s="100">
        <v>30044.191966522554</v>
      </c>
      <c r="R104" s="100">
        <v>17.932339117448983</v>
      </c>
      <c r="S104" s="100">
        <v>37162.979587001275</v>
      </c>
      <c r="T104" s="100">
        <v>20.536579636123488</v>
      </c>
      <c r="U104" s="100">
        <v>42560.007637902316</v>
      </c>
      <c r="V104" s="100">
        <v>20.669706638689764</v>
      </c>
      <c r="W104" s="100">
        <v>42835.900038020671</v>
      </c>
      <c r="X104" s="100">
        <v>18.352939301732285</v>
      </c>
      <c r="Y104" s="100">
        <v>38034.631408909991</v>
      </c>
      <c r="Z104" s="100">
        <v>24.638176306661599</v>
      </c>
      <c r="AA104" s="100">
        <v>51060.156577925496</v>
      </c>
      <c r="AB104" s="100">
        <v>14.359319468888859</v>
      </c>
      <c r="AC104" s="100">
        <v>29758.253667325273</v>
      </c>
      <c r="AD104" s="100">
        <v>15.711507543801789</v>
      </c>
      <c r="AE104" s="100">
        <v>32560.528233774829</v>
      </c>
      <c r="AF104" s="100">
        <v>12.363896773111419</v>
      </c>
      <c r="AG104" s="100">
        <v>25622.939672596105</v>
      </c>
      <c r="AH104" s="100">
        <v>20.527764897749325</v>
      </c>
      <c r="AI104" s="100">
        <v>42541.739974095704</v>
      </c>
      <c r="AJ104" s="100">
        <v>13.667778237282583</v>
      </c>
      <c r="AK104" s="100">
        <v>28325.103618944428</v>
      </c>
      <c r="AL104" s="100">
        <v>23.706861164426034</v>
      </c>
      <c r="AM104" s="100">
        <v>49130.099077156512</v>
      </c>
      <c r="AN104" s="100">
        <v>12.662140041916345</v>
      </c>
      <c r="AO104" s="100">
        <v>26241.019022867433</v>
      </c>
      <c r="AP104" s="100">
        <v>13.309008310249308</v>
      </c>
      <c r="AQ104" s="100">
        <v>27581.588822160666</v>
      </c>
      <c r="AR104" s="100">
        <v>24.309487324574572</v>
      </c>
      <c r="AS104" s="100">
        <v>50378.981531448349</v>
      </c>
      <c r="AT104" s="100">
        <v>17.664720912080636</v>
      </c>
      <c r="AU104" s="100">
        <v>36608.367618195909</v>
      </c>
      <c r="AV104" s="100">
        <v>24.203578990977896</v>
      </c>
      <c r="AW104" s="100">
        <v>50159.49710090259</v>
      </c>
      <c r="AX104" s="100">
        <v>18.035370082405624</v>
      </c>
      <c r="AY104" s="100">
        <v>37376.500958777418</v>
      </c>
      <c r="AZ104" s="100">
        <v>20.940441017797458</v>
      </c>
      <c r="BA104" s="100">
        <v>43396.969965283453</v>
      </c>
      <c r="BB104" s="100">
        <v>18.627932164591297</v>
      </c>
      <c r="BC104" s="100">
        <v>38604.526617899006</v>
      </c>
      <c r="BD104" s="100">
        <v>22.492873815453041</v>
      </c>
      <c r="BE104" s="100">
        <v>46614.231695144888</v>
      </c>
      <c r="BF104" s="100">
        <v>21.660665391480165</v>
      </c>
      <c r="BG104" s="100">
        <v>44889.562957303497</v>
      </c>
      <c r="BH104" s="100">
        <v>23.579116256738708</v>
      </c>
      <c r="BI104" s="100">
        <v>48865.360530465303</v>
      </c>
      <c r="BJ104" s="100">
        <v>20.345469979898688</v>
      </c>
      <c r="BK104" s="100">
        <v>42163.951986342043</v>
      </c>
      <c r="BL104" s="100">
        <v>16.263878545149915</v>
      </c>
      <c r="BM104" s="100">
        <v>33705.261896968681</v>
      </c>
      <c r="BN104" s="100">
        <v>23.780513321724744</v>
      </c>
      <c r="BO104" s="100">
        <v>49282.735807942357</v>
      </c>
      <c r="BP104" s="100">
        <v>21.594189565143072</v>
      </c>
      <c r="BQ104" s="100">
        <v>44751.798454802505</v>
      </c>
      <c r="BR104" s="100">
        <v>20.499818153033225</v>
      </c>
      <c r="BS104" s="100">
        <v>42483.82314034606</v>
      </c>
      <c r="BT104" s="100">
        <v>17.663626921940821</v>
      </c>
      <c r="BU104" s="100">
        <v>36606.100433030158</v>
      </c>
      <c r="BV104" s="100">
        <v>24.241770466190538</v>
      </c>
      <c r="BW104" s="100">
        <v>50238.645114133273</v>
      </c>
      <c r="BX104" s="100">
        <v>21.6679042237704</v>
      </c>
      <c r="BY104" s="100">
        <v>44904.564713341781</v>
      </c>
      <c r="BZ104" s="100">
        <v>17.811639310495373</v>
      </c>
      <c r="CA104" s="100">
        <v>36912.841307070616</v>
      </c>
      <c r="CB104" s="100">
        <v>14.460043587196632</v>
      </c>
      <c r="CC104" s="100">
        <v>29966.994330106299</v>
      </c>
      <c r="CD104" s="100">
        <v>13.578845176591898</v>
      </c>
      <c r="CE104" s="100">
        <v>28140.798743969051</v>
      </c>
      <c r="CF104" s="100">
        <v>21.820889228558002</v>
      </c>
      <c r="CG104" s="100">
        <v>45221.610837263608</v>
      </c>
      <c r="CH104" s="100">
        <v>13.195980310804336</v>
      </c>
      <c r="CI104" s="100">
        <v>27347.349596110907</v>
      </c>
      <c r="CJ104" s="100">
        <v>23.666849110036189</v>
      </c>
      <c r="CK104" s="100">
        <v>49047.178095638999</v>
      </c>
      <c r="CL104" s="100">
        <v>24</v>
      </c>
      <c r="CM104" s="100">
        <v>49737.600000000006</v>
      </c>
      <c r="CN104" s="100">
        <v>17.754309782512109</v>
      </c>
      <c r="CO104" s="100">
        <v>36794.031593278094</v>
      </c>
      <c r="CP104" s="100">
        <v>19.409799240052134</v>
      </c>
      <c r="CQ104" s="100">
        <v>40224.867945084043</v>
      </c>
      <c r="CR104" s="100">
        <v>14.789419026688114</v>
      </c>
      <c r="CS104" s="100">
        <v>30649.591990908448</v>
      </c>
      <c r="CT104" s="100">
        <v>15.105036278460069</v>
      </c>
      <c r="CU104" s="100">
        <v>31303.67718348065</v>
      </c>
    </row>
    <row r="105" spans="2:99">
      <c r="C105" s="99" t="s">
        <v>271</v>
      </c>
      <c r="D105" s="100">
        <v>23</v>
      </c>
      <c r="E105" s="100">
        <v>45954</v>
      </c>
      <c r="F105" s="100">
        <v>20</v>
      </c>
      <c r="G105" s="100">
        <v>39960</v>
      </c>
      <c r="H105" s="100">
        <v>20</v>
      </c>
      <c r="I105" s="100">
        <v>39960</v>
      </c>
      <c r="J105" s="100">
        <v>14.688142510871689</v>
      </c>
      <c r="K105" s="100">
        <v>29346.908736721634</v>
      </c>
      <c r="L105" s="100">
        <v>16.316201977753479</v>
      </c>
      <c r="M105" s="100">
        <v>32599.771551551454</v>
      </c>
      <c r="N105" s="100">
        <v>21.570991563020321</v>
      </c>
      <c r="O105" s="100">
        <v>43098.8411429146</v>
      </c>
      <c r="P105" s="100">
        <v>13.459040562345798</v>
      </c>
      <c r="Q105" s="100">
        <v>26891.163043566907</v>
      </c>
      <c r="R105" s="100">
        <v>17.932339117448983</v>
      </c>
      <c r="S105" s="100">
        <v>35828.813556663066</v>
      </c>
      <c r="T105" s="100">
        <v>21.609749586503963</v>
      </c>
      <c r="U105" s="100">
        <v>43176.279673834921</v>
      </c>
      <c r="V105" s="100">
        <v>19.599211203038209</v>
      </c>
      <c r="W105" s="100">
        <v>39159.223983670345</v>
      </c>
      <c r="X105" s="100">
        <v>18.409409590009449</v>
      </c>
      <c r="Y105" s="100">
        <v>36782.00036083888</v>
      </c>
      <c r="Z105" s="100">
        <v>23.638176306661599</v>
      </c>
      <c r="AA105" s="100">
        <v>47229.076260709873</v>
      </c>
      <c r="AB105" s="100">
        <v>15.359319468888859</v>
      </c>
      <c r="AC105" s="100">
        <v>30687.920298839941</v>
      </c>
      <c r="AD105" s="100">
        <v>16.71150754380179</v>
      </c>
      <c r="AE105" s="100">
        <v>33389.592072515974</v>
      </c>
      <c r="AF105" s="100">
        <v>15.363896773111419</v>
      </c>
      <c r="AG105" s="100">
        <v>30697.065752676615</v>
      </c>
      <c r="AH105" s="100">
        <v>18.55880989173458</v>
      </c>
      <c r="AI105" s="100">
        <v>37080.502163685691</v>
      </c>
      <c r="AJ105" s="100">
        <v>14.576717568562231</v>
      </c>
      <c r="AK105" s="100">
        <v>29124.281701987336</v>
      </c>
      <c r="AL105" s="100">
        <v>21.656371081252743</v>
      </c>
      <c r="AM105" s="100">
        <v>43269.429420342982</v>
      </c>
      <c r="AN105" s="100">
        <v>12.744907547155888</v>
      </c>
      <c r="AO105" s="100">
        <v>25464.325279217464</v>
      </c>
      <c r="AP105" s="100">
        <v>13.286936288088643</v>
      </c>
      <c r="AQ105" s="100">
        <v>26547.298703601111</v>
      </c>
      <c r="AR105" s="100">
        <v>22.267284507587128</v>
      </c>
      <c r="AS105" s="100">
        <v>44490.034446159079</v>
      </c>
      <c r="AT105" s="100">
        <v>18.623175855075594</v>
      </c>
      <c r="AU105" s="100">
        <v>37209.10535844104</v>
      </c>
      <c r="AV105" s="100">
        <v>22.203578990977896</v>
      </c>
      <c r="AW105" s="100">
        <v>44362.750823973838</v>
      </c>
      <c r="AX105" s="100">
        <v>22.035370082405624</v>
      </c>
      <c r="AY105" s="100">
        <v>44026.669424646439</v>
      </c>
      <c r="AZ105" s="100">
        <v>21.98522392340686</v>
      </c>
      <c r="BA105" s="100">
        <v>43926.477398966905</v>
      </c>
      <c r="BB105" s="100">
        <v>15.657833696238502</v>
      </c>
      <c r="BC105" s="100">
        <v>31284.351725084525</v>
      </c>
      <c r="BD105" s="100">
        <v>23.492873815453041</v>
      </c>
      <c r="BE105" s="100">
        <v>46938.761883275176</v>
      </c>
      <c r="BF105" s="100">
        <v>18.574491644765359</v>
      </c>
      <c r="BG105" s="100">
        <v>37111.834306241188</v>
      </c>
      <c r="BH105" s="100">
        <v>23.613181918899809</v>
      </c>
      <c r="BI105" s="100">
        <v>47179.137473961819</v>
      </c>
      <c r="BJ105" s="100">
        <v>21.391532643885181</v>
      </c>
      <c r="BK105" s="100">
        <v>42740.282222482594</v>
      </c>
      <c r="BL105" s="100">
        <v>15.248356277788155</v>
      </c>
      <c r="BM105" s="100">
        <v>30466.215843020731</v>
      </c>
      <c r="BN105" s="100">
        <v>21.780513321724744</v>
      </c>
      <c r="BO105" s="100">
        <v>43517.465616806039</v>
      </c>
      <c r="BP105" s="100">
        <v>20.594189565143072</v>
      </c>
      <c r="BQ105" s="100">
        <v>41147.19075115586</v>
      </c>
      <c r="BR105" s="100">
        <v>20.499818153033225</v>
      </c>
      <c r="BS105" s="100">
        <v>40958.636669760381</v>
      </c>
      <c r="BT105" s="100">
        <v>17.77904029966966</v>
      </c>
      <c r="BU105" s="100">
        <v>35522.522518739977</v>
      </c>
      <c r="BV105" s="100">
        <v>26.241770466190538</v>
      </c>
      <c r="BW105" s="100">
        <v>52431.057391448696</v>
      </c>
      <c r="BX105" s="100">
        <v>24.644050501492885</v>
      </c>
      <c r="BY105" s="100">
        <v>49238.812901982783</v>
      </c>
      <c r="BZ105" s="100">
        <v>18.892803241544911</v>
      </c>
      <c r="CA105" s="100">
        <v>37747.820876606733</v>
      </c>
      <c r="CB105" s="100">
        <v>15.431290862996843</v>
      </c>
      <c r="CC105" s="100">
        <v>30831.719144267692</v>
      </c>
      <c r="CD105" s="100">
        <v>14.633973288648269</v>
      </c>
      <c r="CE105" s="100">
        <v>29238.678630719241</v>
      </c>
      <c r="CF105" s="100">
        <v>23.820889228558002</v>
      </c>
      <c r="CG105" s="100">
        <v>47594.136678658891</v>
      </c>
      <c r="CH105" s="100">
        <v>12.195980310804336</v>
      </c>
      <c r="CI105" s="100">
        <v>24367.568660987061</v>
      </c>
      <c r="CJ105" s="100">
        <v>25.577935895364696</v>
      </c>
      <c r="CK105" s="100">
        <v>51104.715918938666</v>
      </c>
      <c r="CL105" s="100">
        <v>23</v>
      </c>
      <c r="CM105" s="100">
        <v>45954</v>
      </c>
      <c r="CN105" s="100">
        <v>16.651449357624095</v>
      </c>
      <c r="CO105" s="100">
        <v>33269.595816532943</v>
      </c>
      <c r="CP105" s="100">
        <v>18.491759088062562</v>
      </c>
      <c r="CQ105" s="100">
        <v>36946.534657949</v>
      </c>
      <c r="CR105" s="100">
        <v>14.868360929356925</v>
      </c>
      <c r="CS105" s="100">
        <v>29706.985136855135</v>
      </c>
      <c r="CT105" s="100">
        <v>15.116092728824288</v>
      </c>
      <c r="CU105" s="100">
        <v>30201.953272190927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542.18057726758877</v>
      </c>
      <c r="E109" s="100">
        <f>SUM(L$6:L$19)+SUM(N$6:N$19)+SUM(P$6:P$19)+SUM(R$6:R$19)</f>
        <v>683</v>
      </c>
      <c r="F109" s="100">
        <f>SUM(T$6:T$19)+SUM(V$6:V$19)+SUM(X$6:X$19)+SUM(Z$6:Z$19)</f>
        <v>701.40179284304418</v>
      </c>
      <c r="G109" s="100">
        <f>SUM(AB$6:AB$19)+SUM(AD$6:AD$19)+SUM(AF$6:AF$19)+SUM(AH$6:AH$19)</f>
        <v>638</v>
      </c>
      <c r="H109" s="100">
        <f>SUM(AJ$6:AJ$19)+SUM(AL$6:AL$19)+SUM(AN$6:AN$19)+SUM(AP$6:AP$19)</f>
        <v>632</v>
      </c>
      <c r="I109" s="100">
        <f>SUM(AR$6:AR$19)+SUM(AT$6:AT$19)+SUM(AV$6:AV$19)+SUM(AX$6:AX$19)</f>
        <v>729</v>
      </c>
      <c r="J109" s="100">
        <f>SUM(AZ$6:AZ$19)+SUM(BB$6:BB$19)+SUM(BD$6:BD$19)+SUM(BF$6:BF$19)</f>
        <v>727</v>
      </c>
      <c r="K109" s="100">
        <f>SUM(BH$6:BH$19)+SUM(BJ$6:BJ$19)+SUM(BL$6:BL$19)+SUM(BN$6:BN$19)</f>
        <v>786</v>
      </c>
      <c r="L109" s="100">
        <f>SUM(BP$6:BP$19)+SUM(BR$6:BR$19)+SUM(BT$6:BT$19)+SUM(BV$6:BV$19)</f>
        <v>556</v>
      </c>
      <c r="M109" s="100">
        <f>SUM(BX$6:BX$19)+SUM(BZ$6:BZ$19)+SUM(CB$6:CB$19)+SUM(CD$6:CD$19)</f>
        <v>696</v>
      </c>
      <c r="N109" s="100">
        <f>SUM(CF$6:CF$19)+SUM(CH$6:CH$19)+SUM(CJ$6:CJ$19)+SUM(CL$6:CL$19)</f>
        <v>571</v>
      </c>
      <c r="O109" s="100">
        <f>SUM(CN$6:CN$19)+SUM(CP$6:CP$19)+SUM(CR$6:CR$19)+SUM(CT$6:CT$19)</f>
        <v>755</v>
      </c>
    </row>
    <row r="110" spans="2:99">
      <c r="C110" s="99" t="s">
        <v>127</v>
      </c>
      <c r="D110" s="100">
        <f>SUM(D$20:D$36)+SUM(F$20:F$36)+SUM(H$20:H$36)+SUM(J$20:J$36)</f>
        <v>1139.5290295319664</v>
      </c>
      <c r="E110" s="100">
        <f>SUM(L$20:L$36)+SUM(N$20:N$36)+SUM(P$20:P$36)+SUM(R$20:R$36)</f>
        <v>1499</v>
      </c>
      <c r="F110" s="100">
        <f>SUM(T$20:T$36)+SUM(V$20:V$36)+SUM(X$20:X$36)+SUM(Z$20:Z$36)</f>
        <v>1491.5551408679853</v>
      </c>
      <c r="G110" s="100">
        <f>SUM(AB$20:AB$36)+SUM(AD$20:AD$36)+SUM(AF$20:AF$36)+SUM(AH$20:AH$36)</f>
        <v>1459</v>
      </c>
      <c r="H110" s="100">
        <f>SUM(AJ$20:AJ$36)+SUM(AL$20:AL$36)+SUM(AN$20:AN$36)+SUM(AP$20:AP$36)</f>
        <v>1515</v>
      </c>
      <c r="I110" s="100">
        <f>SUM(AR$20:AR$36)+SUM(AT$20:AT$36)+SUM(AV$20:AV$36)+SUM(AX$20:AX$36)</f>
        <v>1593</v>
      </c>
      <c r="J110" s="100">
        <f>SUM(AZ$20:AZ$36)+SUM(BB$20:BB$36)+SUM(BD$20:BD$36)+SUM(BF$20:BF$36)</f>
        <v>1551</v>
      </c>
      <c r="K110" s="100">
        <f>SUM(BH$20:BH$36)+SUM(BJ$20:BJ$36)+SUM(BL$20:BL$36)+SUM(BN$20:BN$36)</f>
        <v>1430</v>
      </c>
      <c r="L110" s="100">
        <f>SUM(BP$20:BP$36)+SUM(BR$20:BR$36)+SUM(BT$20:BT$36)+SUM(BV$20:BV$36)</f>
        <v>1693</v>
      </c>
      <c r="M110" s="100">
        <f>SUM(BX$20:BX$36)+SUM(BZ$20:BZ$36)+SUM(CB$20:CB$36)+SUM(CD$20:CD$36)</f>
        <v>1734</v>
      </c>
      <c r="N110" s="100">
        <f>SUM(CF$20:CF$36)+SUM(CH$20:CH$36)+SUM(CJ$20:CJ$36)+SUM(CL$20:CL$36)</f>
        <v>1588</v>
      </c>
      <c r="O110" s="100">
        <f>SUM(CN$20:CN$36)+SUM(CP$20:CP$36)+SUM(CR$20:CR$36)+SUM(CT$20:CT$36)</f>
        <v>1569</v>
      </c>
    </row>
    <row r="111" spans="2:99">
      <c r="C111" s="99" t="s">
        <v>128</v>
      </c>
      <c r="D111" s="100">
        <f>SUM(D$37:D$48)+SUM(F$37:F$48)+SUM(H$37:H$48)+SUM(J$37:J$48)</f>
        <v>850.65746988606668</v>
      </c>
      <c r="E111" s="100">
        <f>SUM(L$37:L$48)+SUM(N$37:N$48)+SUM(P$37:P$48)+SUM(R$37:R$48)</f>
        <v>874</v>
      </c>
      <c r="F111" s="100">
        <f>SUM(T$37:T$48)+SUM(V$37:V$48)+SUM(X$37:X$48)+SUM(Z$37:Z$48)</f>
        <v>1045.6078093636702</v>
      </c>
      <c r="G111" s="100">
        <f>SUM(AB$37:AB$48)+SUM(AD$37:AD$48)+SUM(AF$37:AF$48)+SUM(AH$37:AH$48)</f>
        <v>1050</v>
      </c>
      <c r="H111" s="100">
        <f>SUM(AJ$37:AJ$48)+SUM(AL$37:AL$48)+SUM(AN$37:AN$48)+SUM(AP$37:AP$48)</f>
        <v>874</v>
      </c>
      <c r="I111" s="100">
        <f>SUM(AR$37:AR$48)+SUM(AT$37:AT$48)+SUM(AV$37:AV$48)+SUM(AX$37:AX$48)</f>
        <v>913</v>
      </c>
      <c r="J111" s="100">
        <f>SUM(AZ$37:AZ$48)+SUM(BB$37:BB$48)+SUM(BD$37:BD$48)+SUM(BF$37:BF$48)</f>
        <v>999</v>
      </c>
      <c r="K111" s="100">
        <f>SUM(BH$37:BH$48)+SUM(BJ$37:BJ$48)+SUM(BL$37:BL$48)+SUM(BN$37:BN$48)</f>
        <v>1092</v>
      </c>
      <c r="L111" s="100">
        <f>SUM(BP$37:BP$48)+SUM(BR$37:BR$48)+SUM(BT$37:BT$48)+SUM(BV$37:BV$48)</f>
        <v>978</v>
      </c>
      <c r="M111" s="100">
        <f>SUM(BX$37:BX$48)+SUM(BZ$37:BZ$48)+SUM(CB$37:CB$48)+SUM(CD$37:CD$48)</f>
        <v>1001</v>
      </c>
      <c r="N111" s="100">
        <f>SUM(CF$37:CF$48)+SUM(CH$37:CH$48)+SUM(CJ$37:CJ$48)+SUM(CL$37:CL$48)</f>
        <v>924</v>
      </c>
      <c r="O111" s="100">
        <f>SUM(CN$37:CN$48)+SUM(CP$37:CP$48)+SUM(CR$37:CR$48)+SUM(CT$37:CT$48)</f>
        <v>1172</v>
      </c>
    </row>
    <row r="112" spans="2:99">
      <c r="C112" s="99" t="s">
        <v>129</v>
      </c>
      <c r="D112" s="100">
        <f>SUM(D$49:D$70)+SUM(F$49:F$70)+SUM(H$49:H$70)+SUM(J$49:J$70)</f>
        <v>1142.7024666978527</v>
      </c>
      <c r="E112" s="100">
        <f>SUM(L$49:L$70)+SUM(N$49:N$70)+SUM(P$49:P$70)+SUM(R$49:R$70)</f>
        <v>1166.0853459331777</v>
      </c>
      <c r="F112" s="100">
        <f>SUM(T$49:T$70)+SUM(V$49:V$70)+SUM(X$49:X$70)+SUM(Z$49:Z$70)</f>
        <v>1260.8611534356564</v>
      </c>
      <c r="G112" s="100">
        <f>SUM(AB$49:AB$70)+SUM(AD$49:AD$70)+SUM(AF$49:AF$70)+SUM(AH$49:AH$70)</f>
        <v>1566.6178507512395</v>
      </c>
      <c r="H112" s="100">
        <f>SUM(AJ$49:AJ$70)+SUM(AL$49:AL$70)+SUM(AN$49:AN$70)+SUM(AP$49:AP$70)</f>
        <v>1125.5691883262509</v>
      </c>
      <c r="I112" s="100">
        <f>SUM(AR$49:AR$70)+SUM(AT$49:AT$70)+SUM(AV$49:AV$70)+SUM(AX$49:AX$70)</f>
        <v>1275.2713624411365</v>
      </c>
      <c r="J112" s="100">
        <f>SUM(AZ$49:AZ$70)+SUM(BB$49:BB$70)+SUM(BD$49:BD$70)+SUM(BF$49:BF$70)</f>
        <v>1327.3008308020121</v>
      </c>
      <c r="K112" s="100">
        <f>SUM(BH$49:BH$70)+SUM(BJ$49:BJ$70)+SUM(BL$49:BL$70)+SUM(BN$49:BN$70)</f>
        <v>1159.7327244497806</v>
      </c>
      <c r="L112" s="100">
        <f>SUM(BP$49:BP$70)+SUM(BR$49:BR$70)+SUM(BT$49:BT$70)+SUM(BV$49:BV$70)</f>
        <v>1411.0466281218664</v>
      </c>
      <c r="M112" s="100">
        <f>SUM(BX$49:BX$70)+SUM(BZ$49:BZ$70)+SUM(CB$49:CB$70)+SUM(CD$49:CD$70)</f>
        <v>1483.6284338033631</v>
      </c>
      <c r="N112" s="100">
        <f>SUM(CF$49:CF$70)+SUM(CH$49:CH$70)+SUM(CJ$49:CJ$70)+SUM(CL$49:CL$70)</f>
        <v>1049.5225758692468</v>
      </c>
      <c r="O112" s="100">
        <f>SUM(CN$49:CN$70)+SUM(CP$49:CP$70)+SUM(CR$49:CR$70)+SUM(CT$49:CT$70)</f>
        <v>1301.822867392651</v>
      </c>
    </row>
    <row r="113" spans="2:15">
      <c r="C113" s="99" t="s">
        <v>130</v>
      </c>
      <c r="D113" s="100">
        <f>SUM(D$71:D$86)+SUM(F$71:F$86)+SUM(H$71:H$86)+SUM(J$71:J$86)</f>
        <v>1061.1696842314257</v>
      </c>
      <c r="E113" s="100">
        <f>SUM(L$71:L$86)+SUM(N$71:N$86)+SUM(P$71:P$86)+SUM(R$71:R$86)</f>
        <v>962.03377098185445</v>
      </c>
      <c r="F113" s="100">
        <f>SUM(T$71:T$86)+SUM(V$71:V$86)+SUM(X$71:X$86)+SUM(Z$71:Z$86)</f>
        <v>1058.1766134463685</v>
      </c>
      <c r="G113" s="100">
        <f>SUM(AB$71:AB$86)+SUM(AD$71:AD$86)+SUM(AF$71:AF$86)+SUM(AH$71:AH$86)</f>
        <v>1056.5258900968179</v>
      </c>
      <c r="H113" s="100">
        <f>SUM(AJ$71:AJ$86)+SUM(AL$71:AL$86)+SUM(AN$71:AN$86)+SUM(AP$71:AP$86)</f>
        <v>942.7873036417559</v>
      </c>
      <c r="I113" s="100">
        <f>SUM(AR$71:AR$86)+SUM(AT$71:AT$86)+SUM(AV$71:AV$86)+SUM(AX$71:AX$86)</f>
        <v>948.19856762391942</v>
      </c>
      <c r="J113" s="100">
        <f>SUM(AZ$71:AZ$86)+SUM(BB$71:BB$86)+SUM(BD$71:BD$86)+SUM(BF$71:BF$86)</f>
        <v>1211.0567404691228</v>
      </c>
      <c r="K113" s="100">
        <f>SUM(BH$71:BH$86)+SUM(BJ$71:BJ$86)+SUM(BL$71:BL$86)+SUM(BN$71:BN$86)</f>
        <v>1150.8883670056262</v>
      </c>
      <c r="L113" s="100">
        <f>SUM(BP$71:BP$86)+SUM(BR$71:BR$86)+SUM(BT$71:BT$86)+SUM(BV$71:BV$86)</f>
        <v>1047.2865081284335</v>
      </c>
      <c r="M113" s="100">
        <f>SUM(BX$71:BX$86)+SUM(BZ$71:BZ$86)+SUM(CB$71:CB$86)+SUM(CD$71:CD$86)</f>
        <v>995.83358174650311</v>
      </c>
      <c r="N113" s="100">
        <f>SUM(CF$71:CF$86)+SUM(CH$71:CH$86)+SUM(CJ$71:CJ$86)+SUM(CL$71:CL$86)</f>
        <v>1056.6944929358906</v>
      </c>
      <c r="O113" s="100">
        <f>SUM(CN$71:CN$86)+SUM(CP$71:CP$86)+SUM(CR$71:CR$86)+SUM(CT$71:CT$86)</f>
        <v>1312.5138306984522</v>
      </c>
    </row>
    <row r="114" spans="2:15">
      <c r="C114" s="99" t="s">
        <v>131</v>
      </c>
      <c r="D114" s="100">
        <f>SUM(D$87:D$94)+SUM(F$87:F$94)+SUM(H$87:H$94)+SUM(J$87:J$94)</f>
        <v>509.30686316695108</v>
      </c>
      <c r="E114" s="100">
        <f>SUM(L$87:L$94)+SUM(N$87:N$94)+SUM(P$87:P$94)+SUM(R$87:R$94)</f>
        <v>539.96219312368385</v>
      </c>
      <c r="F114" s="100">
        <f>SUM(T$87:T$94)+SUM(V$87:V$94)+SUM(X$87:X$94)+SUM(Z$87:Z$94)</f>
        <v>495.21564052417511</v>
      </c>
      <c r="G114" s="100">
        <f>SUM(AB$87:AB$94)+SUM(AD$87:AD$94)+SUM(AF$87:AF$94)+SUM(AH$87:AH$94)</f>
        <v>559.51166271199668</v>
      </c>
      <c r="H114" s="100">
        <f>SUM(AJ$87:AJ$94)+SUM(AL$87:AL$94)+SUM(AN$87:AN$94)+SUM(AP$87:AP$94)</f>
        <v>551.98857586374879</v>
      </c>
      <c r="I114" s="100">
        <f>SUM(AR$87:AR$94)+SUM(AT$87:AT$94)+SUM(AV$87:AV$94)+SUM(AX$87:AX$94)</f>
        <v>592.324623405583</v>
      </c>
      <c r="J114" s="100">
        <f>SUM(AZ$87:AZ$94)+SUM(BB$87:BB$94)+SUM(BD$87:BD$94)+SUM(BF$87:BF$94)</f>
        <v>555.15043074070729</v>
      </c>
      <c r="K114" s="100">
        <f>SUM(BH$87:BH$94)+SUM(BJ$87:BJ$94)+SUM(BL$87:BL$94)+SUM(BN$87:BN$94)</f>
        <v>495.34865319334693</v>
      </c>
      <c r="L114" s="100">
        <f>SUM(BP$87:BP$94)+SUM(BR$87:BR$94)+SUM(BT$87:BT$94)+SUM(BV$87:BV$94)</f>
        <v>622.31573015471076</v>
      </c>
      <c r="M114" s="100">
        <f>SUM(BX$87:BX$94)+SUM(BZ$87:BZ$94)+SUM(CB$87:CB$94)+SUM(CD$87:CD$94)</f>
        <v>573.4791587601909</v>
      </c>
      <c r="N114" s="100">
        <f>SUM(CF$87:CF$94)+SUM(CH$87:CH$94)+SUM(CJ$87:CJ$94)+SUM(CL$87:CL$94)</f>
        <v>506.44521003665983</v>
      </c>
      <c r="O114" s="100">
        <f>SUM(CN$87:CN$94)+SUM(CP$87:CP$94)+SUM(CR$87:CR$94)+SUM(CT$87:CT$94)</f>
        <v>630.41998410676445</v>
      </c>
    </row>
    <row r="115" spans="2:15">
      <c r="C115" s="99" t="s">
        <v>132</v>
      </c>
      <c r="D115" s="100">
        <f>SUM(D$95:D$105)+SUM(F$95:F$105)+SUM(H$95:H$105)+SUM(J$95:J$105)</f>
        <v>865.01194494800609</v>
      </c>
      <c r="E115" s="100">
        <f>SUM(L$95:L$105)+SUM(N$95:N$105)+SUM(P$95:P$105)+SUM(R$95:R$105)</f>
        <v>759.78947553950275</v>
      </c>
      <c r="F115" s="100">
        <f>SUM(T$95:T$105)+SUM(V$95:V$105)+SUM(X$95:X$105)+SUM(Z$95:Z$105)</f>
        <v>889.5343346787912</v>
      </c>
      <c r="G115" s="100">
        <f>SUM(AB$95:AB$105)+SUM(AD$95:AD$105)+SUM(AF$95:AF$105)+SUM(AH$95:AH$105)</f>
        <v>700.48935852990053</v>
      </c>
      <c r="H115" s="100">
        <f>SUM(AJ$95:AJ$105)+SUM(AL$95:AL$105)+SUM(AN$95:AN$105)+SUM(AP$95:AP$105)</f>
        <v>715.57998685950611</v>
      </c>
      <c r="I115" s="100">
        <f>SUM(AR$95:AR$105)+SUM(AT$95:AT$105)+SUM(AV$95:AV$105)+SUM(AX$95:AX$105)</f>
        <v>937.30120735751314</v>
      </c>
      <c r="J115" s="100">
        <f>SUM(AZ$95:AZ$105)+SUM(BB$95:BB$105)+SUM(BD$95:BD$105)+SUM(BF$95:BF$105)</f>
        <v>908.62872145699816</v>
      </c>
      <c r="K115" s="100">
        <f>SUM(BH$95:BH$105)+SUM(BJ$95:BJ$105)+SUM(BL$95:BL$105)+SUM(BN$95:BN$105)</f>
        <v>901.64417972836952</v>
      </c>
      <c r="L115" s="100">
        <f>SUM(BP$95:BP$105)+SUM(BR$95:BR$105)+SUM(BT$95:BT$105)+SUM(BV$95:BV$105)</f>
        <v>904.14124376456664</v>
      </c>
      <c r="M115" s="100">
        <f>SUM(BX$95:BX$105)+SUM(BZ$95:BZ$105)+SUM(CB$95:CB$105)+SUM(CD$95:CD$105)</f>
        <v>789.37346844213062</v>
      </c>
      <c r="N115" s="100">
        <f>SUM(CF$95:CF$105)+SUM(CH$95:CH$105)+SUM(CJ$95:CJ$105)+SUM(CL$95:CL$105)</f>
        <v>929.01258997072432</v>
      </c>
      <c r="O115" s="100">
        <f>SUM(CN$95:CN$105)+SUM(CP$95:CP$105)+SUM(CR$95:CR$105)+SUM(CT$95:CT$105)</f>
        <v>736.47681250563039</v>
      </c>
    </row>
    <row r="116" spans="2:15">
      <c r="C116" s="99" t="s">
        <v>278</v>
      </c>
      <c r="D116" s="100">
        <f t="shared" ref="D116:O116" si="0">SUM(D$109:D$115)</f>
        <v>6110.5580357298577</v>
      </c>
      <c r="E116" s="100">
        <f t="shared" si="0"/>
        <v>6483.8707855782177</v>
      </c>
      <c r="F116" s="100">
        <f t="shared" si="0"/>
        <v>6942.3524851596912</v>
      </c>
      <c r="G116" s="100">
        <f t="shared" si="0"/>
        <v>7030.1447620899553</v>
      </c>
      <c r="H116" s="100">
        <f t="shared" si="0"/>
        <v>6356.9250546912608</v>
      </c>
      <c r="I116" s="100">
        <f t="shared" si="0"/>
        <v>6988.0957608281515</v>
      </c>
      <c r="J116" s="100">
        <f t="shared" si="0"/>
        <v>7279.1367234688414</v>
      </c>
      <c r="K116" s="100">
        <f t="shared" si="0"/>
        <v>7015.6139243771231</v>
      </c>
      <c r="L116" s="100">
        <f t="shared" si="0"/>
        <v>7211.7901101695779</v>
      </c>
      <c r="M116" s="100">
        <f t="shared" si="0"/>
        <v>7273.3146427521879</v>
      </c>
      <c r="N116" s="100">
        <f t="shared" si="0"/>
        <v>6624.6748688125217</v>
      </c>
      <c r="O116" s="100">
        <f t="shared" si="0"/>
        <v>7477.2334947034988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3295058.5260459227</v>
      </c>
      <c r="E120" s="100">
        <f>E109*pricing!E24*2000</f>
        <v>4150877.1572586903</v>
      </c>
      <c r="F120" s="100">
        <f>F109*pricing!F24*2000</f>
        <v>4262712.5621851888</v>
      </c>
      <c r="G120" s="100">
        <f>G109*pricing!G24*2000</f>
        <v>3877393.3035593624</v>
      </c>
      <c r="H120" s="100">
        <f>H109*pricing!H24*2000</f>
        <v>3840928.7897327854</v>
      </c>
      <c r="I120" s="100">
        <f>I109*pricing!I24*2000</f>
        <v>4430438.4299291149</v>
      </c>
      <c r="J120" s="100">
        <f>J109*pricing!J24*2000</f>
        <v>4418283.5919869225</v>
      </c>
      <c r="K120" s="100">
        <f>K109*pricing!K24*2000</f>
        <v>4776851.3112815972</v>
      </c>
      <c r="L120" s="100">
        <f>L109*pricing!L24*2000</f>
        <v>3379044.9479294759</v>
      </c>
      <c r="M120" s="100">
        <f>M109*pricing!M24*2000</f>
        <v>4229883.6038829405</v>
      </c>
      <c r="N120" s="100">
        <f>N109*pricing!N24*2000</f>
        <v>3470206.2324959184</v>
      </c>
      <c r="O120" s="100">
        <f>O109*pricing!O24*2000</f>
        <v>4588451.3231776152</v>
      </c>
    </row>
    <row r="121" spans="2:15">
      <c r="C121" s="99" t="s">
        <v>127</v>
      </c>
      <c r="D121" s="100">
        <f>D110*pricing!D25*2000</f>
        <v>6280764.7128941938</v>
      </c>
      <c r="E121" s="100">
        <f>E110*pricing!E25*2000</f>
        <v>8262067.977763867</v>
      </c>
      <c r="F121" s="100">
        <f>F110*pricing!F25*2000</f>
        <v>8221034.0002898304</v>
      </c>
      <c r="G121" s="100">
        <f>G110*pricing!G25*2000</f>
        <v>8041599.1858288739</v>
      </c>
      <c r="H121" s="100">
        <f>H110*pricing!H25*2000</f>
        <v>8350255.4945378629</v>
      </c>
      <c r="I121" s="100">
        <f>I110*pricing!I25*2000</f>
        <v>8780169.6388111021</v>
      </c>
      <c r="J121" s="100">
        <f>J110*pricing!J25*2000</f>
        <v>8548677.4072793573</v>
      </c>
      <c r="K121" s="100">
        <f>K110*pricing!K25*2000</f>
        <v>7881759.311676004</v>
      </c>
      <c r="L121" s="100">
        <f>L110*pricing!L25*2000</f>
        <v>9331341.6186485831</v>
      </c>
      <c r="M121" s="100">
        <f>M110*pricing!M25*2000</f>
        <v>9557322.1303819511</v>
      </c>
      <c r="N121" s="100">
        <f>N110*pricing!N25*2000</f>
        <v>8752611.0398192275</v>
      </c>
      <c r="O121" s="100">
        <f>O110*pricing!O25*2000</f>
        <v>8647888.3636501059</v>
      </c>
    </row>
    <row r="122" spans="2:15">
      <c r="C122" s="99" t="s">
        <v>128</v>
      </c>
      <c r="D122" s="100">
        <f>D111*pricing!D26*2000</f>
        <v>3745456.7239942322</v>
      </c>
      <c r="E122" s="100">
        <f>E111*pricing!E26*2000</f>
        <v>3848234.2101920303</v>
      </c>
      <c r="F122" s="100">
        <f>F111*pricing!F26*2000</f>
        <v>4603825.7922622692</v>
      </c>
      <c r="G122" s="100">
        <f>G111*pricing!G26*2000</f>
        <v>4623164.6689950023</v>
      </c>
      <c r="H122" s="100">
        <f>H111*pricing!H26*2000</f>
        <v>3848234.2101920303</v>
      </c>
      <c r="I122" s="100">
        <f>I111*pricing!I26*2000</f>
        <v>4019951.755040416</v>
      </c>
      <c r="J122" s="100">
        <f>J111*pricing!J26*2000</f>
        <v>4398610.9565009596</v>
      </c>
      <c r="K122" s="100">
        <f>K111*pricing!K26*2000</f>
        <v>4808091.2557548024</v>
      </c>
      <c r="L122" s="100">
        <f>L111*pricing!L26*2000</f>
        <v>4306147.6631210586</v>
      </c>
      <c r="M122" s="100">
        <f>M111*pricing!M26*2000</f>
        <v>4407416.9844419025</v>
      </c>
      <c r="N122" s="100">
        <f>N111*pricing!N26*2000</f>
        <v>4068384.9087156025</v>
      </c>
      <c r="O122" s="100">
        <f>O111*pricing!O26*2000</f>
        <v>5160332.3733925167</v>
      </c>
    </row>
    <row r="123" spans="2:15">
      <c r="C123" s="99" t="s">
        <v>129</v>
      </c>
      <c r="D123" s="100">
        <f>D112*pricing!D27*2000</f>
        <v>5201779.9083314659</v>
      </c>
      <c r="E123" s="100">
        <f>E112*pricing!E27*2000</f>
        <v>5308222.8319708491</v>
      </c>
      <c r="F123" s="100">
        <f>F112*pricing!F27*2000</f>
        <v>5739658.7530701961</v>
      </c>
      <c r="G123" s="100">
        <f>G112*pricing!G27*2000</f>
        <v>7131516.29366876</v>
      </c>
      <c r="H123" s="100">
        <f>H112*pricing!H27*2000</f>
        <v>5123786.2522445973</v>
      </c>
      <c r="I123" s="100">
        <f>I112*pricing!I27*2000</f>
        <v>5805256.5248997938</v>
      </c>
      <c r="J123" s="100">
        <f>J112*pricing!J27*2000</f>
        <v>6042103.6929494739</v>
      </c>
      <c r="K123" s="100">
        <f>K112*pricing!K27*2000</f>
        <v>5279304.5966816032</v>
      </c>
      <c r="L123" s="100">
        <f>L112*pricing!L27*2000</f>
        <v>6423329.0937876105</v>
      </c>
      <c r="M123" s="100">
        <f>M112*pricing!M27*2000</f>
        <v>6753734.067529791</v>
      </c>
      <c r="N123" s="100">
        <f>N112*pricing!N27*2000</f>
        <v>4777608.8768525217</v>
      </c>
      <c r="O123" s="100">
        <f>O112*pricing!O27*2000</f>
        <v>5926123.582614189</v>
      </c>
    </row>
    <row r="124" spans="2:15">
      <c r="C124" s="99" t="s">
        <v>130</v>
      </c>
      <c r="D124" s="100">
        <f>D113*pricing!D28*2000</f>
        <v>4387370.7215493182</v>
      </c>
      <c r="E124" s="100">
        <f>E113*pricing!E28*2000</f>
        <v>3977496.5895340969</v>
      </c>
      <c r="F124" s="100">
        <f>F113*pricing!F28*2000</f>
        <v>4374995.97006045</v>
      </c>
      <c r="G124" s="100">
        <f>G113*pricing!G28*2000</f>
        <v>4368171.1093423069</v>
      </c>
      <c r="H124" s="100">
        <f>H113*pricing!H28*2000</f>
        <v>3897922.7112411433</v>
      </c>
      <c r="I124" s="100">
        <f>I113*pricing!I28*2000</f>
        <v>3920295.4019754375</v>
      </c>
      <c r="J124" s="100">
        <f>J113*pricing!J28*2000</f>
        <v>5007073.76419021</v>
      </c>
      <c r="K124" s="100">
        <f>K113*pricing!K28*2000</f>
        <v>4758309.6277663689</v>
      </c>
      <c r="L124" s="100">
        <f>L113*pricing!L28*2000</f>
        <v>4329971.1922737565</v>
      </c>
      <c r="M124" s="100">
        <f>M113*pricing!M28*2000</f>
        <v>4117240.7815764192</v>
      </c>
      <c r="N124" s="100">
        <f>N113*pricing!N28*2000</f>
        <v>4368868.1921658264</v>
      </c>
      <c r="O124" s="100">
        <f>O113*pricing!O28*2000</f>
        <v>5426544.7251309585</v>
      </c>
    </row>
    <row r="125" spans="2:15">
      <c r="C125" s="99" t="s">
        <v>131</v>
      </c>
      <c r="D125" s="100">
        <f>D114*pricing!D29*2000</f>
        <v>2104835.662907796</v>
      </c>
      <c r="E125" s="100">
        <f>E114*pricing!E29*2000</f>
        <v>2231526.3408026774</v>
      </c>
      <c r="F125" s="100">
        <f>F114*pricing!F29*2000</f>
        <v>2046600.2254977052</v>
      </c>
      <c r="G125" s="100">
        <f>G114*pricing!G29*2000</f>
        <v>2312319.3238866772</v>
      </c>
      <c r="H125" s="100">
        <f>H114*pricing!H29*2000</f>
        <v>2281228.3203316079</v>
      </c>
      <c r="I125" s="100">
        <f>I114*pricing!I29*2000</f>
        <v>2447926.9405678846</v>
      </c>
      <c r="J125" s="100">
        <f>J114*pricing!J29*2000</f>
        <v>2294295.4619455617</v>
      </c>
      <c r="K125" s="100">
        <f>K114*pricing!K29*2000</f>
        <v>2047149.9330118559</v>
      </c>
      <c r="L125" s="100">
        <f>L114*pricing!L29*2000</f>
        <v>2571872.5529696285</v>
      </c>
      <c r="M125" s="100">
        <f>M114*pricing!M29*2000</f>
        <v>2370043.4307658845</v>
      </c>
      <c r="N125" s="100">
        <f>N114*pricing!N29*2000</f>
        <v>2093009.1787209252</v>
      </c>
      <c r="O125" s="100">
        <f>O114*pricing!O29*2000</f>
        <v>2605365.372275997</v>
      </c>
    </row>
    <row r="126" spans="2:15">
      <c r="C126" s="99" t="s">
        <v>132</v>
      </c>
      <c r="D126" s="100">
        <f>D115*pricing!D30*2000</f>
        <v>4248236.2470266381</v>
      </c>
      <c r="E126" s="100">
        <f>E115*pricing!E30*2000</f>
        <v>3731468.9224208207</v>
      </c>
      <c r="F126" s="100">
        <f>F115*pricing!F30*2000</f>
        <v>4368670.3121588789</v>
      </c>
      <c r="G126" s="100">
        <f>G115*pricing!G30*2000</f>
        <v>3440234.9018914793</v>
      </c>
      <c r="H126" s="100">
        <f>H115*pricing!H30*2000</f>
        <v>3514347.8140132776</v>
      </c>
      <c r="I126" s="100">
        <f>I115*pricing!I30*2000</f>
        <v>4603262.4020207711</v>
      </c>
      <c r="J126" s="100">
        <f>J115*pricing!J30*2000</f>
        <v>4462446.4345577443</v>
      </c>
      <c r="K126" s="100">
        <f>K115*pricing!K30*2000</f>
        <v>4428144.03733222</v>
      </c>
      <c r="L126" s="100">
        <f>L115*pricing!L30*2000</f>
        <v>4440407.5881556217</v>
      </c>
      <c r="M126" s="100">
        <f>M115*pricing!M30*2000</f>
        <v>3876761.4720957004</v>
      </c>
      <c r="N126" s="100">
        <f>N115*pricing!N30*2000</f>
        <v>4562555.4441273659</v>
      </c>
      <c r="O126" s="100">
        <f>O115*pricing!O30*2000</f>
        <v>3616976.0524741895</v>
      </c>
    </row>
    <row r="127" spans="2:15">
      <c r="C127" s="99" t="s">
        <v>278</v>
      </c>
      <c r="D127" s="100">
        <f t="shared" ref="D127:O127" si="1">SUM(D$120:D$126)</f>
        <v>29263502.502749562</v>
      </c>
      <c r="E127" s="100">
        <f t="shared" si="1"/>
        <v>31509894.029943034</v>
      </c>
      <c r="F127" s="100">
        <f t="shared" si="1"/>
        <v>33617497.615524516</v>
      </c>
      <c r="G127" s="100">
        <f t="shared" si="1"/>
        <v>33794398.787172459</v>
      </c>
      <c r="H127" s="100">
        <f t="shared" si="1"/>
        <v>30856703.592293303</v>
      </c>
      <c r="I127" s="100">
        <f t="shared" si="1"/>
        <v>34007301.093244523</v>
      </c>
      <c r="J127" s="100">
        <f t="shared" si="1"/>
        <v>35171491.309410229</v>
      </c>
      <c r="K127" s="100">
        <f t="shared" si="1"/>
        <v>33979610.073504448</v>
      </c>
      <c r="L127" s="100">
        <f t="shared" si="1"/>
        <v>34782114.656885728</v>
      </c>
      <c r="M127" s="100">
        <f t="shared" si="1"/>
        <v>35312402.470674589</v>
      </c>
      <c r="N127" s="100">
        <f t="shared" si="1"/>
        <v>32093243.872897387</v>
      </c>
      <c r="O127" s="100">
        <f t="shared" si="1"/>
        <v>35971681.792715572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274354.14535763802</v>
      </c>
      <c r="E131" s="106">
        <f>SUM(M$6:M$19)+SUM(O$6:O$19)+SUM(Q$6:Q$19)+SUM(S$6:S$19)</f>
        <v>344918.4</v>
      </c>
      <c r="F131" s="106">
        <f>SUM(U$6:U$19)+SUM(W$6:W$19)+SUM(Y$6:Y$19)+SUM(AA$6:AA$19)</f>
        <v>353574.34430495731</v>
      </c>
      <c r="G131" s="106">
        <f>SUM(AC$6:AC$19)+SUM(AE$6:AE$19)+SUM(AG$6:AG$19)+SUM(AI$6:AI$19)</f>
        <v>322075.19999999995</v>
      </c>
      <c r="H131" s="106">
        <f>SUM(AK$6:AK$19)+SUM(AM$6:AM$19)+SUM(AO$6:AO$19)+SUM(AQ$6:AQ$19)</f>
        <v>318123.59999999998</v>
      </c>
      <c r="I131" s="106">
        <f>SUM(AS$6:AS$19)+SUM(AU$6:AU$19)+SUM(AW$6:AW$19)+SUM(AY$6:AY$19)</f>
        <v>366614.4</v>
      </c>
      <c r="J131" s="106">
        <f>SUM(BA$6:BA$19)+SUM(BC$6:BC$19)+SUM(BE$6:BE$19)+SUM(BG$6:BG$19)</f>
        <v>367378.8</v>
      </c>
      <c r="K131" s="106">
        <f>SUM(BI$6:BI$19)+SUM(BK$6:BK$19)+SUM(BM$6:BM$19)+SUM(BO$6:BO$19)</f>
        <v>395734.8</v>
      </c>
      <c r="L131" s="106">
        <f>SUM(BQ$6:BQ$19)+SUM(BS$6:BS$19)+SUM(BU$6:BU$19)+SUM(BW$6:BW$19)</f>
        <v>280318.79999999993</v>
      </c>
      <c r="M131" s="106">
        <f>SUM(BY$6:BY$19)+SUM(CA$6:CA$19)+SUM(CC$6:CC$19)+SUM(CE$6:CE$19)</f>
        <v>349368</v>
      </c>
      <c r="N131" s="106">
        <f>SUM(CG$6:CG$19)+SUM(CI$6:CI$19)+SUM(CK$6:CK$19)+SUM(CM$6:CM$19)</f>
        <v>288694.8</v>
      </c>
      <c r="O131" s="106">
        <f>SUM(CO$6:CO$19)+SUM(CQ$6:CQ$19)+SUM(CS$6:CS$19)+SUM(CU$6:CU$19)</f>
        <v>381919.19999999995</v>
      </c>
    </row>
    <row r="132" spans="2:15">
      <c r="C132" s="105" t="s">
        <v>127</v>
      </c>
      <c r="D132" s="106">
        <f>SUM(E$20:E$36)+SUM(G$20:G$36)+SUM(I$20:I$36)+SUM(K$20:K$36)</f>
        <v>487345.21781820175</v>
      </c>
      <c r="E132" s="106">
        <f>SUM(M$20:M$36)+SUM(O$20:O$36)+SUM(Q$20:Q$36)+SUM(S$20:S$36)</f>
        <v>641399.99999999988</v>
      </c>
      <c r="F132" s="106">
        <f>SUM(U$20:U$36)+SUM(W$20:W$36)+SUM(Y$20:Y$36)+SUM(AA$20:AA$36)</f>
        <v>634812.00376078021</v>
      </c>
      <c r="G132" s="106">
        <f>SUM(AC$20:AC$36)+SUM(AE$20:AE$36)+SUM(AG$20:AG$36)+SUM(AI$20:AI$36)</f>
        <v>627250.80000000005</v>
      </c>
      <c r="H132" s="106">
        <f>SUM(AK$20:AK$36)+SUM(AM$20:AM$36)+SUM(AO$20:AO$36)+SUM(AQ$20:AQ$36)</f>
        <v>647888.4</v>
      </c>
      <c r="I132" s="106">
        <f>SUM(AS$20:AS$36)+SUM(AU$20:AU$36)+SUM(AW$20:AW$36)+SUM(AY$20:AY$36)</f>
        <v>677378.39999999991</v>
      </c>
      <c r="J132" s="106">
        <f>SUM(BA$20:BA$36)+SUM(BC$20:BC$36)+SUM(BE$20:BE$36)+SUM(BG$20:BG$36)</f>
        <v>662608.80000000005</v>
      </c>
      <c r="K132" s="106">
        <f>SUM(BI$20:BI$36)+SUM(BK$20:BK$36)+SUM(BM$20:BM$36)+SUM(BO$20:BO$36)</f>
        <v>611278.80000000005</v>
      </c>
      <c r="L132" s="106">
        <f>SUM(BQ$20:BQ$36)+SUM(BS$20:BS$36)+SUM(BU$20:BU$36)+SUM(BW$20:BW$36)</f>
        <v>726078</v>
      </c>
      <c r="M132" s="106">
        <f>SUM(BY$20:BY$36)+SUM(CA$20:CA$36)+SUM(CC$20:CC$36)+SUM(CE$20:CE$36)</f>
        <v>742479.59999999986</v>
      </c>
      <c r="N132" s="106">
        <f>SUM(CG$20:CG$36)+SUM(CI$20:CI$36)+SUM(CK$20:CK$36)+SUM(CM$20:CM$36)</f>
        <v>676474.79999999993</v>
      </c>
      <c r="O132" s="106">
        <f>SUM(CO$20:CO$36)+SUM(CQ$20:CQ$36)+SUM(CS$20:CS$36)+SUM(CU$20:CU$36)</f>
        <v>670657.19999999995</v>
      </c>
    </row>
    <row r="133" spans="2:15">
      <c r="C133" s="105" t="s">
        <v>128</v>
      </c>
      <c r="D133" s="106">
        <f>SUM(E$37:E$48)+SUM(G$37:G$48)+SUM(I$37:I$48)+SUM(K$37:K$48)</f>
        <v>891565.80292521184</v>
      </c>
      <c r="E133" s="106">
        <f>SUM(M$37:M$48)+SUM(O$37:O$48)+SUM(Q$37:Q$48)+SUM(S$37:S$48)</f>
        <v>917115.6</v>
      </c>
      <c r="F133" s="106">
        <f>SUM(U$37:U$48)+SUM(W$37:W$48)+SUM(Y$37:Y$48)+SUM(AA$37:AA$48)</f>
        <v>1098920.160173408</v>
      </c>
      <c r="G133" s="106">
        <f>SUM(AC$37:AC$48)+SUM(AE$37:AE$48)+SUM(AG$37:AG$48)+SUM(AI$37:AI$48)</f>
        <v>1102730.3999999999</v>
      </c>
      <c r="H133" s="106">
        <f>SUM(AK$37:AK$48)+SUM(AM$37:AM$48)+SUM(AO$37:AO$48)+SUM(AQ$37:AQ$48)</f>
        <v>919177.20000000007</v>
      </c>
      <c r="I133" s="106">
        <f>SUM(AS$37:AS$48)+SUM(AU$37:AU$48)+SUM(AW$37:AW$48)+SUM(AY$37:AY$48)</f>
        <v>962828.4</v>
      </c>
      <c r="J133" s="106">
        <f>SUM(BA$37:BA$48)+SUM(BC$37:BC$48)+SUM(BE$37:BE$48)+SUM(BG$37:BG$48)</f>
        <v>1051906.8</v>
      </c>
      <c r="K133" s="106">
        <f>SUM(BI$37:BI$48)+SUM(BK$37:BK$48)+SUM(BM$37:BM$48)+SUM(BO$37:BO$48)</f>
        <v>1145776.7999999998</v>
      </c>
      <c r="L133" s="106">
        <f>SUM(BQ$37:BQ$48)+SUM(BS$37:BS$48)+SUM(BU$37:BU$48)+SUM(BW$37:BW$48)</f>
        <v>1026207.6</v>
      </c>
      <c r="M133" s="106">
        <f>SUM(BY$37:BY$48)+SUM(CA$37:CA$48)+SUM(CC$37:CC$48)+SUM(CE$37:CE$48)</f>
        <v>1050032.3999999999</v>
      </c>
      <c r="N133" s="106">
        <f>SUM(CG$37:CG$48)+SUM(CI$37:CI$48)+SUM(CK$37:CK$48)+SUM(CM$37:CM$48)</f>
        <v>971804.40000000014</v>
      </c>
      <c r="O133" s="106">
        <f>SUM(CO$37:CO$48)+SUM(CQ$37:CQ$48)+SUM(CS$37:CS$48)+SUM(CU$37:CU$48)</f>
        <v>1231774.7999999998</v>
      </c>
    </row>
    <row r="134" spans="2:15">
      <c r="C134" s="105" t="s">
        <v>129</v>
      </c>
      <c r="D134" s="106">
        <f>SUM(E$49:E$70)+SUM(G$49:G$70)+SUM(I$49:I$70)+SUM(K$49:K$70)</f>
        <v>969925.17326818325</v>
      </c>
      <c r="E134" s="106">
        <f>SUM(M$49:M$70)+SUM(O$49:O$70)+SUM(Q$49:Q$70)+SUM(S$49:S$70)</f>
        <v>995316.03174611891</v>
      </c>
      <c r="F134" s="106">
        <f>SUM(U$49:U$70)+SUM(W$49:W$70)+SUM(Y$49:Y$70)+SUM(AA$49:AA$70)</f>
        <v>1066550.1600735809</v>
      </c>
      <c r="G134" s="106">
        <f>SUM(AC$49:AC$70)+SUM(AE$49:AE$70)+SUM(AG$49:AG$70)+SUM(AI$49:AI$70)</f>
        <v>1329777.4961505595</v>
      </c>
      <c r="H134" s="106">
        <f>SUM(AK$49:AK$70)+SUM(AM$49:AM$70)+SUM(AO$49:AO$70)+SUM(AQ$49:AQ$70)</f>
        <v>959155.12358792406</v>
      </c>
      <c r="I134" s="106">
        <f>SUM(AS$49:AS$70)+SUM(AU$49:AU$70)+SUM(AW$49:AW$70)+SUM(AY$49:AY$70)</f>
        <v>1080809.6406370993</v>
      </c>
      <c r="J134" s="106">
        <f>SUM(BA$49:BA$70)+SUM(BC$49:BC$70)+SUM(BE$49:BE$70)+SUM(BG$49:BG$70)</f>
        <v>1129725.6239221795</v>
      </c>
      <c r="K134" s="106">
        <f>SUM(BI$49:BI$70)+SUM(BK$49:BK$70)+SUM(BM$49:BM$70)+SUM(BO$49:BO$70)</f>
        <v>984875.06115007913</v>
      </c>
      <c r="L134" s="106">
        <f>SUM(BQ$49:BQ$70)+SUM(BS$49:BS$70)+SUM(BU$49:BU$70)+SUM(BW$49:BW$70)</f>
        <v>1198003.0757044205</v>
      </c>
      <c r="M134" s="106">
        <f>SUM(BY$49:BY$70)+SUM(CA$49:CA$70)+SUM(CC$49:CC$70)+SUM(CE$49:CE$70)</f>
        <v>1261058.8258909422</v>
      </c>
      <c r="N134" s="106">
        <f>SUM(CG$49:CG$70)+SUM(CI$49:CI$70)+SUM(CK$49:CK$70)+SUM(CM$49:CM$70)</f>
        <v>887589.92262338358</v>
      </c>
      <c r="O134" s="106">
        <f>SUM(CO$49:CO$70)+SUM(CQ$49:CQ$70)+SUM(CS$49:CS$70)+SUM(CU$49:CU$70)</f>
        <v>1100150.5016124216</v>
      </c>
    </row>
    <row r="135" spans="2:15">
      <c r="C135" s="105" t="s">
        <v>130</v>
      </c>
      <c r="D135" s="106">
        <f>SUM(E$71:E$86)+SUM(G$71:G$86)+SUM(I$71:I$86)+SUM(K$71:K$86)</f>
        <v>591292.41785464424</v>
      </c>
      <c r="E135" s="106">
        <f>SUM(M$71:M$86)+SUM(O$71:O$86)+SUM(Q$71:Q$86)+SUM(S$71:S$86)</f>
        <v>539090.77821298258</v>
      </c>
      <c r="F135" s="106">
        <f>SUM(U$71:U$86)+SUM(W$71:W$86)+SUM(Y$71:Y$86)+SUM(AA$71:AA$86)</f>
        <v>589110.11646789149</v>
      </c>
      <c r="G135" s="106">
        <f>SUM(AC$71:AC$86)+SUM(AE$71:AE$86)+SUM(AG$71:AG$86)+SUM(AI$71:AI$86)</f>
        <v>590946.36208789563</v>
      </c>
      <c r="H135" s="106">
        <f>SUM(AK$71:AK$86)+SUM(AM$71:AM$86)+SUM(AO$71:AO$86)+SUM(AQ$71:AQ$86)</f>
        <v>528276.02421371755</v>
      </c>
      <c r="I135" s="106">
        <f>SUM(AS$71:AS$86)+SUM(AU$71:AU$86)+SUM(AW$71:AW$86)+SUM(AY$71:AY$86)</f>
        <v>528473.08227894083</v>
      </c>
      <c r="J135" s="106">
        <f>SUM(BA$71:BA$86)+SUM(BC$71:BC$86)+SUM(BE$71:BE$86)+SUM(BG$71:BG$86)</f>
        <v>676344.6879385747</v>
      </c>
      <c r="K135" s="106">
        <f>SUM(BI$71:BI$86)+SUM(BK$71:BK$86)+SUM(BM$71:BM$86)+SUM(BO$71:BO$86)</f>
        <v>641166.10738143802</v>
      </c>
      <c r="L135" s="106">
        <f>SUM(BQ$71:BQ$86)+SUM(BS$71:BS$86)+SUM(BU$71:BU$86)+SUM(BW$71:BW$86)</f>
        <v>583282.8081066123</v>
      </c>
      <c r="M135" s="106">
        <f>SUM(BY$71:BY$86)+SUM(CA$71:CA$86)+SUM(CC$71:CC$86)+SUM(CE$71:CE$86)</f>
        <v>553604.48040457815</v>
      </c>
      <c r="N135" s="106">
        <f>SUM(CG$71:CG$86)+SUM(CI$71:CI$86)+SUM(CK$71:CK$86)+SUM(CM$71:CM$86)</f>
        <v>589641.82781740371</v>
      </c>
      <c r="O135" s="106">
        <f>SUM(CO$71:CO$86)+SUM(CQ$71:CQ$86)+SUM(CS$71:CS$86)+SUM(CU$71:CU$86)</f>
        <v>728227.84560265066</v>
      </c>
    </row>
    <row r="136" spans="2:15">
      <c r="C136" s="105" t="s">
        <v>131</v>
      </c>
      <c r="D136" s="106">
        <f>SUM(E$87:E$94)+SUM(G$87:G$94)+SUM(I$87:I$94)+SUM(K$87:K$94)</f>
        <v>1033228.3894725938</v>
      </c>
      <c r="E136" s="106">
        <f>SUM(M$87:M$94)+SUM(O$87:O$94)+SUM(Q$87:Q$94)+SUM(S$87:S$94)</f>
        <v>1096457.13128128</v>
      </c>
      <c r="F136" s="106">
        <f>SUM(U$87:U$94)+SUM(W$87:W$94)+SUM(Y$87:Y$94)+SUM(AA$87:AA$94)</f>
        <v>1006686.5606295193</v>
      </c>
      <c r="G136" s="106">
        <f>SUM(AC$87:AC$94)+SUM(AE$87:AE$94)+SUM(AG$87:AG$94)+SUM(AI$87:AI$94)</f>
        <v>1134471.803743684</v>
      </c>
      <c r="H136" s="106">
        <f>SUM(AK$87:AK$94)+SUM(AM$87:AM$94)+SUM(AO$87:AO$94)+SUM(AQ$87:AQ$94)</f>
        <v>1120232.0747272444</v>
      </c>
      <c r="I136" s="106">
        <f>SUM(AS$87:AS$94)+SUM(AU$87:AU$94)+SUM(AW$87:AW$94)+SUM(AY$87:AY$94)</f>
        <v>1200575.7281722282</v>
      </c>
      <c r="J136" s="106">
        <f>SUM(BA$87:BA$94)+SUM(BC$87:BC$94)+SUM(BE$87:BE$94)+SUM(BG$87:BG$94)</f>
        <v>1127118.4116266069</v>
      </c>
      <c r="K136" s="106">
        <f>SUM(BI$87:BI$94)+SUM(BK$87:BK$94)+SUM(BM$87:BM$94)+SUM(BO$87:BO$94)</f>
        <v>1007278.9210212964</v>
      </c>
      <c r="L136" s="106">
        <f>SUM(BQ$87:BQ$94)+SUM(BS$87:BS$94)+SUM(BU$87:BU$94)+SUM(BW$87:BW$94)</f>
        <v>1267272.9403842632</v>
      </c>
      <c r="M136" s="106">
        <f>SUM(BY$87:BY$94)+SUM(CA$87:CA$94)+SUM(CC$87:CC$94)+SUM(CE$87:CE$94)</f>
        <v>1166051.718929756</v>
      </c>
      <c r="N136" s="106">
        <f>SUM(CG$87:CG$94)+SUM(CI$87:CI$94)+SUM(CK$87:CK$94)+SUM(CM$87:CM$94)</f>
        <v>1026266.9665149341</v>
      </c>
      <c r="O136" s="106">
        <f>SUM(CO$87:CO$94)+SUM(CQ$87:CQ$94)+SUM(CS$87:CS$94)+SUM(CU$87:CU$94)</f>
        <v>1278785.7768310711</v>
      </c>
    </row>
    <row r="137" spans="2:15">
      <c r="C137" s="105" t="s">
        <v>132</v>
      </c>
      <c r="D137" s="106">
        <f>SUM(E$95:E$105)+SUM(G$95:G$105)+SUM(I$95:I$105)+SUM(K$95:K$105)</f>
        <v>1641009.9088022541</v>
      </c>
      <c r="E137" s="106">
        <f>SUM(M$95:M$105)+SUM(O$95:O$105)+SUM(Q$95:Q$105)+SUM(S$95:S$105)</f>
        <v>1455486.9107829263</v>
      </c>
      <c r="F137" s="106">
        <f>SUM(U$95:U$105)+SUM(W$95:W$105)+SUM(Y$95:Y$105)+SUM(AA$95:AA$105)</f>
        <v>1704765.4558722894</v>
      </c>
      <c r="G137" s="106">
        <f>SUM(AC$95:AC$105)+SUM(AE$95:AE$105)+SUM(AG$95:AG$105)+SUM(AI$95:AI$105)</f>
        <v>1329679.995647484</v>
      </c>
      <c r="H137" s="106">
        <f>SUM(AK$95:AK$105)+SUM(AM$95:AM$105)+SUM(AO$95:AO$105)+SUM(AQ$95:AQ$105)</f>
        <v>1365601.8289280008</v>
      </c>
      <c r="I137" s="106">
        <f>SUM(AS$95:AS$105)+SUM(AU$95:AU$105)+SUM(AW$95:AW$105)+SUM(AY$95:AY$105)</f>
        <v>1795713.4678598747</v>
      </c>
      <c r="J137" s="106">
        <f>SUM(BA$95:BA$105)+SUM(BC$95:BC$105)+SUM(BE$95:BE$105)+SUM(BG$95:BG$105)</f>
        <v>1738154.5323278832</v>
      </c>
      <c r="K137" s="106">
        <f>SUM(BI$95:BI$105)+SUM(BK$95:BK$105)+SUM(BM$95:BM$105)+SUM(BO$95:BO$105)</f>
        <v>1722564.7873582265</v>
      </c>
      <c r="L137" s="106">
        <f>SUM(BQ$95:BQ$105)+SUM(BS$95:BS$105)+SUM(BU$95:BU$105)+SUM(BW$95:BW$105)</f>
        <v>1717291.317452271</v>
      </c>
      <c r="M137" s="106">
        <f>SUM(BY$95:BY$105)+SUM(CA$95:CA$105)+SUM(CC$95:CC$105)+SUM(CE$95:CE$105)</f>
        <v>1494356.2684611543</v>
      </c>
      <c r="N137" s="106">
        <f>SUM(CG$95:CG$105)+SUM(CI$95:CI$105)+SUM(CK$95:CK$105)+SUM(CM$95:CM$105)</f>
        <v>1772903.0921284654</v>
      </c>
      <c r="O137" s="106">
        <f>SUM(CO$95:CO$105)+SUM(CQ$95:CQ$105)+SUM(CS$95:CS$105)+SUM(CU$95:CU$105)</f>
        <v>1410316.0037825271</v>
      </c>
    </row>
    <row r="138" spans="2:15">
      <c r="C138" s="105" t="s">
        <v>278</v>
      </c>
      <c r="D138" s="100">
        <f t="shared" ref="D138:O138" si="2">SUM(D$131:D$137)</f>
        <v>5888721.0554987267</v>
      </c>
      <c r="E138" s="100">
        <f t="shared" si="2"/>
        <v>5989784.8520233072</v>
      </c>
      <c r="F138" s="100">
        <f t="shared" si="2"/>
        <v>6454418.8012824263</v>
      </c>
      <c r="G138" s="100">
        <f t="shared" si="2"/>
        <v>6436932.0576296225</v>
      </c>
      <c r="H138" s="100">
        <f t="shared" si="2"/>
        <v>5858454.2514568865</v>
      </c>
      <c r="I138" s="100">
        <f t="shared" si="2"/>
        <v>6612393.118948142</v>
      </c>
      <c r="J138" s="100">
        <f t="shared" si="2"/>
        <v>6753237.6558152447</v>
      </c>
      <c r="K138" s="100">
        <f t="shared" si="2"/>
        <v>6508675.2769110398</v>
      </c>
      <c r="L138" s="100">
        <f t="shared" si="2"/>
        <v>6798454.5416475665</v>
      </c>
      <c r="M138" s="100">
        <f t="shared" si="2"/>
        <v>6616951.2936864309</v>
      </c>
      <c r="N138" s="100">
        <f t="shared" si="2"/>
        <v>6213375.8090841863</v>
      </c>
      <c r="O138" s="100">
        <f t="shared" si="2"/>
        <v>6801831.3278286699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272</v>
      </c>
    </row>
    <row r="3" spans="1:99">
      <c r="B3" s="103" t="s">
        <v>273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22</v>
      </c>
      <c r="E6" s="100">
        <v>12724.8</v>
      </c>
      <c r="F6" s="100">
        <v>21.116628144984094</v>
      </c>
      <c r="G6" s="100">
        <v>12213.8577190588</v>
      </c>
      <c r="H6" s="100">
        <v>19.315565739897039</v>
      </c>
      <c r="I6" s="100">
        <v>11172.123223956447</v>
      </c>
      <c r="J6" s="100">
        <v>20</v>
      </c>
      <c r="K6" s="100">
        <v>11568</v>
      </c>
      <c r="L6" s="100">
        <v>20</v>
      </c>
      <c r="M6" s="100">
        <v>11568</v>
      </c>
      <c r="N6" s="100">
        <v>22</v>
      </c>
      <c r="O6" s="100">
        <v>12724.8</v>
      </c>
      <c r="P6" s="100">
        <v>15</v>
      </c>
      <c r="Q6" s="100">
        <v>8676</v>
      </c>
      <c r="R6" s="100">
        <v>16</v>
      </c>
      <c r="S6" s="100">
        <v>9254.4</v>
      </c>
      <c r="T6" s="100">
        <v>14.651609404963459</v>
      </c>
      <c r="U6" s="100">
        <v>8474.4908798308643</v>
      </c>
      <c r="V6" s="100">
        <v>17</v>
      </c>
      <c r="W6" s="100">
        <v>9832.7999999999993</v>
      </c>
      <c r="X6" s="100">
        <v>22</v>
      </c>
      <c r="Y6" s="100">
        <v>12724.8</v>
      </c>
      <c r="Z6" s="100">
        <v>15</v>
      </c>
      <c r="AA6" s="100">
        <v>8676</v>
      </c>
      <c r="AB6" s="100">
        <v>17</v>
      </c>
      <c r="AC6" s="100">
        <v>9832.7999999999993</v>
      </c>
      <c r="AD6" s="100">
        <v>20</v>
      </c>
      <c r="AE6" s="100">
        <v>11568</v>
      </c>
      <c r="AF6" s="100">
        <v>17</v>
      </c>
      <c r="AG6" s="100">
        <v>9832.7999999999993</v>
      </c>
      <c r="AH6" s="100">
        <v>20</v>
      </c>
      <c r="AI6" s="100">
        <v>11568</v>
      </c>
      <c r="AJ6" s="100">
        <v>24</v>
      </c>
      <c r="AK6" s="100">
        <v>13881.599999999999</v>
      </c>
      <c r="AL6" s="100">
        <v>19</v>
      </c>
      <c r="AM6" s="100">
        <v>10989.6</v>
      </c>
      <c r="AN6" s="100">
        <v>18</v>
      </c>
      <c r="AO6" s="100">
        <v>10411.199999999999</v>
      </c>
      <c r="AP6" s="100">
        <v>23</v>
      </c>
      <c r="AQ6" s="100">
        <v>13303.199999999999</v>
      </c>
      <c r="AR6" s="100">
        <v>15</v>
      </c>
      <c r="AS6" s="100">
        <v>8676</v>
      </c>
      <c r="AT6" s="100">
        <v>19</v>
      </c>
      <c r="AU6" s="100">
        <v>10989.6</v>
      </c>
      <c r="AV6" s="100">
        <v>23</v>
      </c>
      <c r="AW6" s="100">
        <v>13303.199999999999</v>
      </c>
      <c r="AX6" s="100">
        <v>21</v>
      </c>
      <c r="AY6" s="100">
        <v>12146.4</v>
      </c>
      <c r="AZ6" s="100">
        <v>20</v>
      </c>
      <c r="BA6" s="100">
        <v>11568</v>
      </c>
      <c r="BB6" s="100">
        <v>16</v>
      </c>
      <c r="BC6" s="100">
        <v>9254.4</v>
      </c>
      <c r="BD6" s="100">
        <v>26</v>
      </c>
      <c r="BE6" s="100">
        <v>15038.4</v>
      </c>
      <c r="BF6" s="100">
        <v>17</v>
      </c>
      <c r="BG6" s="100">
        <v>9832.7999999999993</v>
      </c>
      <c r="BH6" s="100">
        <v>20</v>
      </c>
      <c r="BI6" s="100">
        <v>11568</v>
      </c>
      <c r="BJ6" s="100">
        <v>21</v>
      </c>
      <c r="BK6" s="100">
        <v>12146.4</v>
      </c>
      <c r="BL6" s="100">
        <v>23</v>
      </c>
      <c r="BM6" s="100">
        <v>13303.199999999999</v>
      </c>
      <c r="BN6" s="100">
        <v>24</v>
      </c>
      <c r="BO6" s="100">
        <v>13881.599999999999</v>
      </c>
      <c r="BP6" s="100">
        <v>23</v>
      </c>
      <c r="BQ6" s="100">
        <v>13303.199999999999</v>
      </c>
      <c r="BR6" s="100">
        <v>24</v>
      </c>
      <c r="BS6" s="100">
        <v>13881.599999999999</v>
      </c>
      <c r="BT6" s="100">
        <v>26</v>
      </c>
      <c r="BU6" s="100">
        <v>15038.4</v>
      </c>
      <c r="BV6" s="100">
        <v>26</v>
      </c>
      <c r="BW6" s="100">
        <v>15038.4</v>
      </c>
      <c r="BX6" s="100">
        <v>28</v>
      </c>
      <c r="BY6" s="100">
        <v>16195.199999999999</v>
      </c>
      <c r="BZ6" s="100">
        <v>15</v>
      </c>
      <c r="CA6" s="100">
        <v>8676</v>
      </c>
      <c r="CB6" s="100">
        <v>18</v>
      </c>
      <c r="CC6" s="100">
        <v>10411.199999999999</v>
      </c>
      <c r="CD6" s="100">
        <v>28</v>
      </c>
      <c r="CE6" s="100">
        <v>16195.199999999999</v>
      </c>
      <c r="CF6" s="100">
        <v>24</v>
      </c>
      <c r="CG6" s="100">
        <v>13881.599999999999</v>
      </c>
      <c r="CH6" s="100">
        <v>27</v>
      </c>
      <c r="CI6" s="100">
        <v>15616.8</v>
      </c>
      <c r="CJ6" s="100">
        <v>30</v>
      </c>
      <c r="CK6" s="100">
        <v>17352</v>
      </c>
      <c r="CL6" s="100">
        <v>21</v>
      </c>
      <c r="CM6" s="100">
        <v>12146.4</v>
      </c>
      <c r="CN6" s="100">
        <v>21</v>
      </c>
      <c r="CO6" s="100">
        <v>12146.4</v>
      </c>
      <c r="CP6" s="100">
        <v>20</v>
      </c>
      <c r="CQ6" s="100">
        <v>11568</v>
      </c>
      <c r="CR6" s="100">
        <v>20</v>
      </c>
      <c r="CS6" s="100">
        <v>11568</v>
      </c>
      <c r="CT6" s="100">
        <v>25</v>
      </c>
      <c r="CU6" s="100">
        <v>14460</v>
      </c>
    </row>
    <row r="7" spans="1:99">
      <c r="C7" s="99" t="s">
        <v>173</v>
      </c>
      <c r="D7" s="100">
        <v>23</v>
      </c>
      <c r="E7" s="100">
        <v>18133.2</v>
      </c>
      <c r="F7" s="100">
        <v>20.116628144984094</v>
      </c>
      <c r="G7" s="100">
        <v>15859.94962950546</v>
      </c>
      <c r="H7" s="100">
        <v>17.333097169891321</v>
      </c>
      <c r="I7" s="100">
        <v>13665.413808742316</v>
      </c>
      <c r="J7" s="100">
        <v>19</v>
      </c>
      <c r="K7" s="100">
        <v>14979.6</v>
      </c>
      <c r="L7" s="100">
        <v>18</v>
      </c>
      <c r="M7" s="100">
        <v>14191.199999999999</v>
      </c>
      <c r="N7" s="100">
        <v>22</v>
      </c>
      <c r="O7" s="100">
        <v>17344.8</v>
      </c>
      <c r="P7" s="100">
        <v>16</v>
      </c>
      <c r="Q7" s="100">
        <v>12614.4</v>
      </c>
      <c r="R7" s="100">
        <v>14</v>
      </c>
      <c r="S7" s="100">
        <v>11037.6</v>
      </c>
      <c r="T7" s="100">
        <v>15.651609404963459</v>
      </c>
      <c r="U7" s="100">
        <v>12339.72885487319</v>
      </c>
      <c r="V7" s="100">
        <v>16</v>
      </c>
      <c r="W7" s="100">
        <v>12614.4</v>
      </c>
      <c r="X7" s="100">
        <v>21</v>
      </c>
      <c r="Y7" s="100">
        <v>16556.399999999998</v>
      </c>
      <c r="Z7" s="100">
        <v>15</v>
      </c>
      <c r="AA7" s="100">
        <v>11826</v>
      </c>
      <c r="AB7" s="100">
        <v>17</v>
      </c>
      <c r="AC7" s="100">
        <v>13402.8</v>
      </c>
      <c r="AD7" s="100">
        <v>21</v>
      </c>
      <c r="AE7" s="100">
        <v>16556.399999999998</v>
      </c>
      <c r="AF7" s="100">
        <v>17</v>
      </c>
      <c r="AG7" s="100">
        <v>13402.8</v>
      </c>
      <c r="AH7" s="100">
        <v>18</v>
      </c>
      <c r="AI7" s="100">
        <v>14191.199999999999</v>
      </c>
      <c r="AJ7" s="100">
        <v>23</v>
      </c>
      <c r="AK7" s="100">
        <v>18133.2</v>
      </c>
      <c r="AL7" s="100">
        <v>18</v>
      </c>
      <c r="AM7" s="100">
        <v>14191.199999999999</v>
      </c>
      <c r="AN7" s="100">
        <v>18</v>
      </c>
      <c r="AO7" s="100">
        <v>14191.199999999999</v>
      </c>
      <c r="AP7" s="100">
        <v>22</v>
      </c>
      <c r="AQ7" s="100">
        <v>17344.8</v>
      </c>
      <c r="AR7" s="100">
        <v>13</v>
      </c>
      <c r="AS7" s="100">
        <v>10249.199999999999</v>
      </c>
      <c r="AT7" s="100">
        <v>21</v>
      </c>
      <c r="AU7" s="100">
        <v>16556.399999999998</v>
      </c>
      <c r="AV7" s="100">
        <v>20</v>
      </c>
      <c r="AW7" s="100">
        <v>15768</v>
      </c>
      <c r="AX7" s="100">
        <v>21</v>
      </c>
      <c r="AY7" s="100">
        <v>16556.399999999998</v>
      </c>
      <c r="AZ7" s="100">
        <v>20</v>
      </c>
      <c r="BA7" s="100">
        <v>15768</v>
      </c>
      <c r="BB7" s="100">
        <v>17</v>
      </c>
      <c r="BC7" s="100">
        <v>13402.8</v>
      </c>
      <c r="BD7" s="100">
        <v>25</v>
      </c>
      <c r="BE7" s="100">
        <v>19710</v>
      </c>
      <c r="BF7" s="100">
        <v>15</v>
      </c>
      <c r="BG7" s="100">
        <v>11826</v>
      </c>
      <c r="BH7" s="100">
        <v>19</v>
      </c>
      <c r="BI7" s="100">
        <v>14979.6</v>
      </c>
      <c r="BJ7" s="100">
        <v>20</v>
      </c>
      <c r="BK7" s="100">
        <v>15768</v>
      </c>
      <c r="BL7" s="100">
        <v>21</v>
      </c>
      <c r="BM7" s="100">
        <v>16556.399999999998</v>
      </c>
      <c r="BN7" s="100">
        <v>23</v>
      </c>
      <c r="BO7" s="100">
        <v>18133.2</v>
      </c>
      <c r="BP7" s="100">
        <v>25</v>
      </c>
      <c r="BQ7" s="100">
        <v>19710</v>
      </c>
      <c r="BR7" s="100">
        <v>25</v>
      </c>
      <c r="BS7" s="100">
        <v>19710</v>
      </c>
      <c r="BT7" s="100">
        <v>24</v>
      </c>
      <c r="BU7" s="100">
        <v>18921.599999999999</v>
      </c>
      <c r="BV7" s="100">
        <v>24</v>
      </c>
      <c r="BW7" s="100">
        <v>18921.599999999999</v>
      </c>
      <c r="BX7" s="100">
        <v>25</v>
      </c>
      <c r="BY7" s="100">
        <v>19710</v>
      </c>
      <c r="BZ7" s="100">
        <v>16</v>
      </c>
      <c r="CA7" s="100">
        <v>12614.4</v>
      </c>
      <c r="CB7" s="100">
        <v>18</v>
      </c>
      <c r="CC7" s="100">
        <v>14191.199999999999</v>
      </c>
      <c r="CD7" s="100">
        <v>28</v>
      </c>
      <c r="CE7" s="100">
        <v>22075.200000000001</v>
      </c>
      <c r="CF7" s="100">
        <v>20</v>
      </c>
      <c r="CG7" s="100">
        <v>15768</v>
      </c>
      <c r="CH7" s="100">
        <v>28</v>
      </c>
      <c r="CI7" s="100">
        <v>22075.200000000001</v>
      </c>
      <c r="CJ7" s="100">
        <v>26</v>
      </c>
      <c r="CK7" s="100">
        <v>20498.399999999998</v>
      </c>
      <c r="CL7" s="100">
        <v>20</v>
      </c>
      <c r="CM7" s="100">
        <v>15768</v>
      </c>
      <c r="CN7" s="100">
        <v>19</v>
      </c>
      <c r="CO7" s="100">
        <v>14979.6</v>
      </c>
      <c r="CP7" s="100">
        <v>22</v>
      </c>
      <c r="CQ7" s="100">
        <v>17344.8</v>
      </c>
      <c r="CR7" s="100">
        <v>21</v>
      </c>
      <c r="CS7" s="100">
        <v>16556.399999999998</v>
      </c>
      <c r="CT7" s="100">
        <v>27</v>
      </c>
      <c r="CU7" s="100">
        <v>21286.799999999999</v>
      </c>
    </row>
    <row r="8" spans="1:99">
      <c r="C8" s="99" t="s">
        <v>174</v>
      </c>
      <c r="D8" s="100">
        <v>24</v>
      </c>
      <c r="E8" s="100">
        <v>7430.4</v>
      </c>
      <c r="F8" s="100">
        <v>20.109767665867381</v>
      </c>
      <c r="G8" s="100">
        <v>6225.9840693525402</v>
      </c>
      <c r="H8" s="100">
        <v>19.298034309902761</v>
      </c>
      <c r="I8" s="100">
        <v>5974.6714223458939</v>
      </c>
      <c r="J8" s="100">
        <v>18</v>
      </c>
      <c r="K8" s="100">
        <v>5572.7999999999993</v>
      </c>
      <c r="L8" s="100">
        <v>19</v>
      </c>
      <c r="M8" s="100">
        <v>5882.4</v>
      </c>
      <c r="N8" s="100">
        <v>23</v>
      </c>
      <c r="O8" s="100">
        <v>7120.7999999999993</v>
      </c>
      <c r="P8" s="100">
        <v>17</v>
      </c>
      <c r="Q8" s="100">
        <v>5263.2</v>
      </c>
      <c r="R8" s="100">
        <v>15</v>
      </c>
      <c r="S8" s="100">
        <v>4643.9999999999991</v>
      </c>
      <c r="T8" s="100">
        <v>15.651609404963459</v>
      </c>
      <c r="U8" s="100">
        <v>4845.7382717766859</v>
      </c>
      <c r="V8" s="100">
        <v>15</v>
      </c>
      <c r="W8" s="100">
        <v>4643.9999999999991</v>
      </c>
      <c r="X8" s="100">
        <v>24</v>
      </c>
      <c r="Y8" s="100">
        <v>7430.4</v>
      </c>
      <c r="Z8" s="100">
        <v>16</v>
      </c>
      <c r="AA8" s="100">
        <v>4953.5999999999995</v>
      </c>
      <c r="AB8" s="100">
        <v>19</v>
      </c>
      <c r="AC8" s="100">
        <v>5882.4</v>
      </c>
      <c r="AD8" s="100">
        <v>20</v>
      </c>
      <c r="AE8" s="100">
        <v>6191.9999999999991</v>
      </c>
      <c r="AF8" s="100">
        <v>17</v>
      </c>
      <c r="AG8" s="100">
        <v>5263.2</v>
      </c>
      <c r="AH8" s="100">
        <v>22</v>
      </c>
      <c r="AI8" s="100">
        <v>6811.1999999999989</v>
      </c>
      <c r="AJ8" s="100">
        <v>26</v>
      </c>
      <c r="AK8" s="100">
        <v>8049.5999999999995</v>
      </c>
      <c r="AL8" s="100">
        <v>23</v>
      </c>
      <c r="AM8" s="100">
        <v>7120.7999999999993</v>
      </c>
      <c r="AN8" s="100">
        <v>20</v>
      </c>
      <c r="AO8" s="100">
        <v>6191.9999999999991</v>
      </c>
      <c r="AP8" s="100">
        <v>24</v>
      </c>
      <c r="AQ8" s="100">
        <v>7430.4</v>
      </c>
      <c r="AR8" s="100">
        <v>16</v>
      </c>
      <c r="AS8" s="100">
        <v>4953.5999999999995</v>
      </c>
      <c r="AT8" s="100">
        <v>22</v>
      </c>
      <c r="AU8" s="100">
        <v>6811.1999999999989</v>
      </c>
      <c r="AV8" s="100">
        <v>21</v>
      </c>
      <c r="AW8" s="100">
        <v>6501.5999999999995</v>
      </c>
      <c r="AX8" s="100">
        <v>21</v>
      </c>
      <c r="AY8" s="100">
        <v>6501.5999999999995</v>
      </c>
      <c r="AZ8" s="100">
        <v>22</v>
      </c>
      <c r="BA8" s="100">
        <v>6811.1999999999989</v>
      </c>
      <c r="BB8" s="100">
        <v>19</v>
      </c>
      <c r="BC8" s="100">
        <v>5882.4</v>
      </c>
      <c r="BD8" s="100">
        <v>26</v>
      </c>
      <c r="BE8" s="100">
        <v>8049.5999999999995</v>
      </c>
      <c r="BF8" s="100">
        <v>15</v>
      </c>
      <c r="BG8" s="100">
        <v>4643.9999999999991</v>
      </c>
      <c r="BH8" s="100">
        <v>21</v>
      </c>
      <c r="BI8" s="100">
        <v>6501.5999999999995</v>
      </c>
      <c r="BJ8" s="100">
        <v>22</v>
      </c>
      <c r="BK8" s="100">
        <v>6811.1999999999989</v>
      </c>
      <c r="BL8" s="100">
        <v>21</v>
      </c>
      <c r="BM8" s="100">
        <v>6501.5999999999995</v>
      </c>
      <c r="BN8" s="100">
        <v>22</v>
      </c>
      <c r="BO8" s="100">
        <v>6811.1999999999989</v>
      </c>
      <c r="BP8" s="100">
        <v>23</v>
      </c>
      <c r="BQ8" s="100">
        <v>7120.7999999999993</v>
      </c>
      <c r="BR8" s="100">
        <v>25</v>
      </c>
      <c r="BS8" s="100">
        <v>7739.9999999999991</v>
      </c>
      <c r="BT8" s="100">
        <v>23</v>
      </c>
      <c r="BU8" s="100">
        <v>7120.7999999999993</v>
      </c>
      <c r="BV8" s="100">
        <v>28</v>
      </c>
      <c r="BW8" s="100">
        <v>8668.7999999999993</v>
      </c>
      <c r="BX8" s="100">
        <v>28</v>
      </c>
      <c r="BY8" s="100">
        <v>8668.7999999999993</v>
      </c>
      <c r="BZ8" s="100">
        <v>15</v>
      </c>
      <c r="CA8" s="100">
        <v>4643.9999999999991</v>
      </c>
      <c r="CB8" s="100">
        <v>19</v>
      </c>
      <c r="CC8" s="100">
        <v>5882.4</v>
      </c>
      <c r="CD8" s="100">
        <v>26</v>
      </c>
      <c r="CE8" s="100">
        <v>8049.5999999999995</v>
      </c>
      <c r="CF8" s="100">
        <v>23</v>
      </c>
      <c r="CG8" s="100">
        <v>7120.7999999999993</v>
      </c>
      <c r="CH8" s="100">
        <v>31</v>
      </c>
      <c r="CI8" s="100">
        <v>9597.5999999999985</v>
      </c>
      <c r="CJ8" s="100">
        <v>28</v>
      </c>
      <c r="CK8" s="100">
        <v>8668.7999999999993</v>
      </c>
      <c r="CL8" s="100">
        <v>24</v>
      </c>
      <c r="CM8" s="100">
        <v>7430.4</v>
      </c>
      <c r="CN8" s="100">
        <v>20</v>
      </c>
      <c r="CO8" s="100">
        <v>6191.9999999999991</v>
      </c>
      <c r="CP8" s="100">
        <v>21</v>
      </c>
      <c r="CQ8" s="100">
        <v>6501.5999999999995</v>
      </c>
      <c r="CR8" s="100">
        <v>21</v>
      </c>
      <c r="CS8" s="100">
        <v>6501.5999999999995</v>
      </c>
      <c r="CT8" s="100">
        <v>27</v>
      </c>
      <c r="CU8" s="100">
        <v>8359.1999999999989</v>
      </c>
    </row>
    <row r="9" spans="1:99">
      <c r="C9" s="99" t="s">
        <v>175</v>
      </c>
      <c r="D9" s="100">
        <v>23</v>
      </c>
      <c r="E9" s="100">
        <v>16146</v>
      </c>
      <c r="F9" s="100">
        <v>20.10290718675067</v>
      </c>
      <c r="G9" s="100">
        <v>14112.24084509897</v>
      </c>
      <c r="H9" s="100">
        <v>17.333097169891321</v>
      </c>
      <c r="I9" s="100">
        <v>12167.834213263708</v>
      </c>
      <c r="J9" s="100">
        <v>18</v>
      </c>
      <c r="K9" s="100">
        <v>12636</v>
      </c>
      <c r="L9" s="100">
        <v>19</v>
      </c>
      <c r="M9" s="100">
        <v>13338</v>
      </c>
      <c r="N9" s="100">
        <v>20</v>
      </c>
      <c r="O9" s="100">
        <v>14040</v>
      </c>
      <c r="P9" s="100">
        <v>17</v>
      </c>
      <c r="Q9" s="100">
        <v>11934</v>
      </c>
      <c r="R9" s="100">
        <v>16</v>
      </c>
      <c r="S9" s="100">
        <v>11232</v>
      </c>
      <c r="T9" s="100">
        <v>16.651609404963459</v>
      </c>
      <c r="U9" s="100">
        <v>11689.429802284349</v>
      </c>
      <c r="V9" s="100">
        <v>17</v>
      </c>
      <c r="W9" s="100">
        <v>11934</v>
      </c>
      <c r="X9" s="100">
        <v>22</v>
      </c>
      <c r="Y9" s="100">
        <v>15444</v>
      </c>
      <c r="Z9" s="100">
        <v>16</v>
      </c>
      <c r="AA9" s="100">
        <v>11232</v>
      </c>
      <c r="AB9" s="100">
        <v>17</v>
      </c>
      <c r="AC9" s="100">
        <v>11934</v>
      </c>
      <c r="AD9" s="100">
        <v>18</v>
      </c>
      <c r="AE9" s="100">
        <v>12636</v>
      </c>
      <c r="AF9" s="100">
        <v>17</v>
      </c>
      <c r="AG9" s="100">
        <v>11934</v>
      </c>
      <c r="AH9" s="100">
        <v>19</v>
      </c>
      <c r="AI9" s="100">
        <v>13338</v>
      </c>
      <c r="AJ9" s="100">
        <v>24</v>
      </c>
      <c r="AK9" s="100">
        <v>16848</v>
      </c>
      <c r="AL9" s="100">
        <v>20</v>
      </c>
      <c r="AM9" s="100">
        <v>14040</v>
      </c>
      <c r="AN9" s="100">
        <v>18</v>
      </c>
      <c r="AO9" s="100">
        <v>12636</v>
      </c>
      <c r="AP9" s="100">
        <v>20</v>
      </c>
      <c r="AQ9" s="100">
        <v>14040</v>
      </c>
      <c r="AR9" s="100">
        <v>14</v>
      </c>
      <c r="AS9" s="100">
        <v>9828</v>
      </c>
      <c r="AT9" s="100">
        <v>22</v>
      </c>
      <c r="AU9" s="100">
        <v>15444</v>
      </c>
      <c r="AV9" s="100">
        <v>21</v>
      </c>
      <c r="AW9" s="100">
        <v>14742</v>
      </c>
      <c r="AX9" s="100">
        <v>19</v>
      </c>
      <c r="AY9" s="100">
        <v>13338</v>
      </c>
      <c r="AZ9" s="100">
        <v>20</v>
      </c>
      <c r="BA9" s="100">
        <v>14040</v>
      </c>
      <c r="BB9" s="100">
        <v>18</v>
      </c>
      <c r="BC9" s="100">
        <v>12636</v>
      </c>
      <c r="BD9" s="100">
        <v>27</v>
      </c>
      <c r="BE9" s="100">
        <v>18954</v>
      </c>
      <c r="BF9" s="100">
        <v>17</v>
      </c>
      <c r="BG9" s="100">
        <v>11934</v>
      </c>
      <c r="BH9" s="100">
        <v>22</v>
      </c>
      <c r="BI9" s="100">
        <v>15444</v>
      </c>
      <c r="BJ9" s="100">
        <v>23</v>
      </c>
      <c r="BK9" s="100">
        <v>16146</v>
      </c>
      <c r="BL9" s="100">
        <v>20</v>
      </c>
      <c r="BM9" s="100">
        <v>14040</v>
      </c>
      <c r="BN9" s="100">
        <v>24</v>
      </c>
      <c r="BO9" s="100">
        <v>16848</v>
      </c>
      <c r="BP9" s="100">
        <v>21</v>
      </c>
      <c r="BQ9" s="100">
        <v>14742</v>
      </c>
      <c r="BR9" s="100">
        <v>26</v>
      </c>
      <c r="BS9" s="100">
        <v>18252</v>
      </c>
      <c r="BT9" s="100">
        <v>21</v>
      </c>
      <c r="BU9" s="100">
        <v>14742</v>
      </c>
      <c r="BV9" s="100">
        <v>23</v>
      </c>
      <c r="BW9" s="100">
        <v>16146</v>
      </c>
      <c r="BX9" s="100">
        <v>27</v>
      </c>
      <c r="BY9" s="100">
        <v>18954</v>
      </c>
      <c r="BZ9" s="100">
        <v>16</v>
      </c>
      <c r="CA9" s="100">
        <v>11232</v>
      </c>
      <c r="CB9" s="100">
        <v>21</v>
      </c>
      <c r="CC9" s="100">
        <v>14742</v>
      </c>
      <c r="CD9" s="100">
        <v>24</v>
      </c>
      <c r="CE9" s="100">
        <v>16848</v>
      </c>
      <c r="CF9" s="100">
        <v>21</v>
      </c>
      <c r="CG9" s="100">
        <v>14742</v>
      </c>
      <c r="CH9" s="100">
        <v>27</v>
      </c>
      <c r="CI9" s="100">
        <v>18954</v>
      </c>
      <c r="CJ9" s="100">
        <v>25</v>
      </c>
      <c r="CK9" s="100">
        <v>17550</v>
      </c>
      <c r="CL9" s="100">
        <v>23</v>
      </c>
      <c r="CM9" s="100">
        <v>16146</v>
      </c>
      <c r="CN9" s="100">
        <v>19</v>
      </c>
      <c r="CO9" s="100">
        <v>13338</v>
      </c>
      <c r="CP9" s="100">
        <v>21</v>
      </c>
      <c r="CQ9" s="100">
        <v>14742</v>
      </c>
      <c r="CR9" s="100">
        <v>19</v>
      </c>
      <c r="CS9" s="100">
        <v>13338</v>
      </c>
      <c r="CT9" s="100">
        <v>27</v>
      </c>
      <c r="CU9" s="100">
        <v>18954</v>
      </c>
    </row>
    <row r="10" spans="1:99">
      <c r="C10" s="99" t="s">
        <v>176</v>
      </c>
      <c r="D10" s="100">
        <v>24</v>
      </c>
      <c r="E10" s="100">
        <v>13075.199999999999</v>
      </c>
      <c r="F10" s="100">
        <v>19.109767665867381</v>
      </c>
      <c r="G10" s="100">
        <v>10411.001424364547</v>
      </c>
      <c r="H10" s="100">
        <v>17.298034309902761</v>
      </c>
      <c r="I10" s="100">
        <v>9423.969092035024</v>
      </c>
      <c r="J10" s="100">
        <v>20</v>
      </c>
      <c r="K10" s="100">
        <v>10896</v>
      </c>
      <c r="L10" s="100">
        <v>19</v>
      </c>
      <c r="M10" s="100">
        <v>10351.199999999999</v>
      </c>
      <c r="N10" s="100">
        <v>24</v>
      </c>
      <c r="O10" s="100">
        <v>13075.199999999999</v>
      </c>
      <c r="P10" s="100">
        <v>15</v>
      </c>
      <c r="Q10" s="100">
        <v>8171.9999999999991</v>
      </c>
      <c r="R10" s="100">
        <v>16</v>
      </c>
      <c r="S10" s="100">
        <v>8716.7999999999993</v>
      </c>
      <c r="T10" s="100">
        <v>15.698152933889419</v>
      </c>
      <c r="U10" s="100">
        <v>8552.3537183829558</v>
      </c>
      <c r="V10" s="100">
        <v>16</v>
      </c>
      <c r="W10" s="100">
        <v>8716.7999999999993</v>
      </c>
      <c r="X10" s="100">
        <v>21</v>
      </c>
      <c r="Y10" s="100">
        <v>11440.8</v>
      </c>
      <c r="Z10" s="100">
        <v>16</v>
      </c>
      <c r="AA10" s="100">
        <v>8716.7999999999993</v>
      </c>
      <c r="AB10" s="100">
        <v>20</v>
      </c>
      <c r="AC10" s="100">
        <v>10896</v>
      </c>
      <c r="AD10" s="100">
        <v>21</v>
      </c>
      <c r="AE10" s="100">
        <v>11440.8</v>
      </c>
      <c r="AF10" s="100">
        <v>16</v>
      </c>
      <c r="AG10" s="100">
        <v>8716.7999999999993</v>
      </c>
      <c r="AH10" s="100">
        <v>19</v>
      </c>
      <c r="AI10" s="100">
        <v>10351.199999999999</v>
      </c>
      <c r="AJ10" s="100">
        <v>25</v>
      </c>
      <c r="AK10" s="100">
        <v>13619.999999999998</v>
      </c>
      <c r="AL10" s="100">
        <v>21</v>
      </c>
      <c r="AM10" s="100">
        <v>11440.8</v>
      </c>
      <c r="AN10" s="100">
        <v>21</v>
      </c>
      <c r="AO10" s="100">
        <v>11440.8</v>
      </c>
      <c r="AP10" s="100">
        <v>24</v>
      </c>
      <c r="AQ10" s="100">
        <v>13075.199999999999</v>
      </c>
      <c r="AR10" s="100">
        <v>15</v>
      </c>
      <c r="AS10" s="100">
        <v>8171.9999999999991</v>
      </c>
      <c r="AT10" s="100">
        <v>20</v>
      </c>
      <c r="AU10" s="100">
        <v>10896</v>
      </c>
      <c r="AV10" s="100">
        <v>24</v>
      </c>
      <c r="AW10" s="100">
        <v>13075.199999999999</v>
      </c>
      <c r="AX10" s="100">
        <v>20</v>
      </c>
      <c r="AY10" s="100">
        <v>10896</v>
      </c>
      <c r="AZ10" s="100">
        <v>20</v>
      </c>
      <c r="BA10" s="100">
        <v>10896</v>
      </c>
      <c r="BB10" s="100">
        <v>19</v>
      </c>
      <c r="BC10" s="100">
        <v>10351.199999999999</v>
      </c>
      <c r="BD10" s="100">
        <v>23</v>
      </c>
      <c r="BE10" s="100">
        <v>12530.4</v>
      </c>
      <c r="BF10" s="100">
        <v>16</v>
      </c>
      <c r="BG10" s="100">
        <v>8716.7999999999993</v>
      </c>
      <c r="BH10" s="100">
        <v>21</v>
      </c>
      <c r="BI10" s="100">
        <v>11440.8</v>
      </c>
      <c r="BJ10" s="100">
        <v>22</v>
      </c>
      <c r="BK10" s="100">
        <v>11985.599999999999</v>
      </c>
      <c r="BL10" s="100">
        <v>23</v>
      </c>
      <c r="BM10" s="100">
        <v>12530.4</v>
      </c>
      <c r="BN10" s="100">
        <v>26</v>
      </c>
      <c r="BO10" s="100">
        <v>14164.8</v>
      </c>
      <c r="BP10" s="100">
        <v>22</v>
      </c>
      <c r="BQ10" s="100">
        <v>11985.599999999999</v>
      </c>
      <c r="BR10" s="100">
        <v>24</v>
      </c>
      <c r="BS10" s="100">
        <v>13075.199999999999</v>
      </c>
      <c r="BT10" s="100">
        <v>25</v>
      </c>
      <c r="BU10" s="100">
        <v>13619.999999999998</v>
      </c>
      <c r="BV10" s="100">
        <v>26</v>
      </c>
      <c r="BW10" s="100">
        <v>14164.8</v>
      </c>
      <c r="BX10" s="100">
        <v>26</v>
      </c>
      <c r="BY10" s="100">
        <v>14164.8</v>
      </c>
      <c r="BZ10" s="100">
        <v>16</v>
      </c>
      <c r="CA10" s="100">
        <v>8716.7999999999993</v>
      </c>
      <c r="CB10" s="100">
        <v>19</v>
      </c>
      <c r="CC10" s="100">
        <v>10351.199999999999</v>
      </c>
      <c r="CD10" s="100">
        <v>29</v>
      </c>
      <c r="CE10" s="100">
        <v>15799.199999999999</v>
      </c>
      <c r="CF10" s="100">
        <v>23</v>
      </c>
      <c r="CG10" s="100">
        <v>12530.4</v>
      </c>
      <c r="CH10" s="100">
        <v>31</v>
      </c>
      <c r="CI10" s="100">
        <v>16888.8</v>
      </c>
      <c r="CJ10" s="100">
        <v>26</v>
      </c>
      <c r="CK10" s="100">
        <v>14164.8</v>
      </c>
      <c r="CL10" s="100">
        <v>23</v>
      </c>
      <c r="CM10" s="100">
        <v>12530.4</v>
      </c>
      <c r="CN10" s="100">
        <v>18</v>
      </c>
      <c r="CO10" s="100">
        <v>9806.4</v>
      </c>
      <c r="CP10" s="100">
        <v>20</v>
      </c>
      <c r="CQ10" s="100">
        <v>10896</v>
      </c>
      <c r="CR10" s="100">
        <v>22</v>
      </c>
      <c r="CS10" s="100">
        <v>11985.599999999999</v>
      </c>
      <c r="CT10" s="100">
        <v>28</v>
      </c>
      <c r="CU10" s="100">
        <v>15254.399999999998</v>
      </c>
    </row>
    <row r="11" spans="1:99">
      <c r="C11" s="99" t="s">
        <v>177</v>
      </c>
      <c r="D11" s="100">
        <v>20</v>
      </c>
      <c r="E11" s="100">
        <v>10656</v>
      </c>
      <c r="F11" s="100">
        <v>21.109767665867381</v>
      </c>
      <c r="G11" s="100">
        <v>11247.284212374139</v>
      </c>
      <c r="H11" s="100">
        <v>17.333097169891321</v>
      </c>
      <c r="I11" s="100">
        <v>9235.0741721180948</v>
      </c>
      <c r="J11" s="100">
        <v>18</v>
      </c>
      <c r="K11" s="100">
        <v>9590.4</v>
      </c>
      <c r="L11" s="100">
        <v>19</v>
      </c>
      <c r="M11" s="100">
        <v>10123.199999999999</v>
      </c>
      <c r="N11" s="100">
        <v>20</v>
      </c>
      <c r="O11" s="100">
        <v>10656</v>
      </c>
      <c r="P11" s="100">
        <v>15</v>
      </c>
      <c r="Q11" s="100">
        <v>7991.9999999999991</v>
      </c>
      <c r="R11" s="100">
        <v>15</v>
      </c>
      <c r="S11" s="100">
        <v>7991.9999999999991</v>
      </c>
      <c r="T11" s="100">
        <v>16.74469646281538</v>
      </c>
      <c r="U11" s="100">
        <v>8921.5742753880331</v>
      </c>
      <c r="V11" s="100">
        <v>15</v>
      </c>
      <c r="W11" s="100">
        <v>7991.9999999999991</v>
      </c>
      <c r="X11" s="100">
        <v>23</v>
      </c>
      <c r="Y11" s="100">
        <v>12254.4</v>
      </c>
      <c r="Z11" s="100">
        <v>18</v>
      </c>
      <c r="AA11" s="100">
        <v>9590.4</v>
      </c>
      <c r="AB11" s="100">
        <v>17</v>
      </c>
      <c r="AC11" s="100">
        <v>9057.5999999999985</v>
      </c>
      <c r="AD11" s="100">
        <v>21</v>
      </c>
      <c r="AE11" s="100">
        <v>11188.8</v>
      </c>
      <c r="AF11" s="100">
        <v>17</v>
      </c>
      <c r="AG11" s="100">
        <v>9057.5999999999985</v>
      </c>
      <c r="AH11" s="100">
        <v>22</v>
      </c>
      <c r="AI11" s="100">
        <v>11721.599999999999</v>
      </c>
      <c r="AJ11" s="100">
        <v>27</v>
      </c>
      <c r="AK11" s="100">
        <v>14385.599999999999</v>
      </c>
      <c r="AL11" s="100">
        <v>20</v>
      </c>
      <c r="AM11" s="100">
        <v>10656</v>
      </c>
      <c r="AN11" s="100">
        <v>20</v>
      </c>
      <c r="AO11" s="100">
        <v>10656</v>
      </c>
      <c r="AP11" s="100">
        <v>24</v>
      </c>
      <c r="AQ11" s="100">
        <v>12787.199999999999</v>
      </c>
      <c r="AR11" s="100">
        <v>14</v>
      </c>
      <c r="AS11" s="100">
        <v>7459.1999999999989</v>
      </c>
      <c r="AT11" s="100">
        <v>22</v>
      </c>
      <c r="AU11" s="100">
        <v>11721.599999999999</v>
      </c>
      <c r="AV11" s="100">
        <v>20</v>
      </c>
      <c r="AW11" s="100">
        <v>10656</v>
      </c>
      <c r="AX11" s="100">
        <v>22</v>
      </c>
      <c r="AY11" s="100">
        <v>11721.599999999999</v>
      </c>
      <c r="AZ11" s="100">
        <v>22</v>
      </c>
      <c r="BA11" s="100">
        <v>11721.599999999999</v>
      </c>
      <c r="BB11" s="100">
        <v>17</v>
      </c>
      <c r="BC11" s="100">
        <v>9057.5999999999985</v>
      </c>
      <c r="BD11" s="100">
        <v>23</v>
      </c>
      <c r="BE11" s="100">
        <v>12254.4</v>
      </c>
      <c r="BF11" s="100">
        <v>17</v>
      </c>
      <c r="BG11" s="100">
        <v>9057.5999999999985</v>
      </c>
      <c r="BH11" s="100">
        <v>20</v>
      </c>
      <c r="BI11" s="100">
        <v>10656</v>
      </c>
      <c r="BJ11" s="100">
        <v>21</v>
      </c>
      <c r="BK11" s="100">
        <v>11188.8</v>
      </c>
      <c r="BL11" s="100">
        <v>21</v>
      </c>
      <c r="BM11" s="100">
        <v>11188.8</v>
      </c>
      <c r="BN11" s="100">
        <v>22</v>
      </c>
      <c r="BO11" s="100">
        <v>11721.599999999999</v>
      </c>
      <c r="BP11" s="100">
        <v>21</v>
      </c>
      <c r="BQ11" s="100">
        <v>11188.8</v>
      </c>
      <c r="BR11" s="100">
        <v>27</v>
      </c>
      <c r="BS11" s="100">
        <v>14385.599999999999</v>
      </c>
      <c r="BT11" s="100">
        <v>24</v>
      </c>
      <c r="BU11" s="100">
        <v>12787.199999999999</v>
      </c>
      <c r="BV11" s="100">
        <v>24</v>
      </c>
      <c r="BW11" s="100">
        <v>12787.199999999999</v>
      </c>
      <c r="BX11" s="100">
        <v>23</v>
      </c>
      <c r="BY11" s="100">
        <v>12254.4</v>
      </c>
      <c r="BZ11" s="100">
        <v>16</v>
      </c>
      <c r="CA11" s="100">
        <v>8524.7999999999993</v>
      </c>
      <c r="CB11" s="100">
        <v>21</v>
      </c>
      <c r="CC11" s="100">
        <v>11188.8</v>
      </c>
      <c r="CD11" s="100">
        <v>26</v>
      </c>
      <c r="CE11" s="100">
        <v>13852.8</v>
      </c>
      <c r="CF11" s="100">
        <v>21</v>
      </c>
      <c r="CG11" s="100">
        <v>11188.8</v>
      </c>
      <c r="CH11" s="100">
        <v>27</v>
      </c>
      <c r="CI11" s="100">
        <v>14385.599999999999</v>
      </c>
      <c r="CJ11" s="100">
        <v>25</v>
      </c>
      <c r="CK11" s="100">
        <v>13319.999999999998</v>
      </c>
      <c r="CL11" s="100">
        <v>21</v>
      </c>
      <c r="CM11" s="100">
        <v>11188.8</v>
      </c>
      <c r="CN11" s="100">
        <v>20</v>
      </c>
      <c r="CO11" s="100">
        <v>10656</v>
      </c>
      <c r="CP11" s="100">
        <v>23</v>
      </c>
      <c r="CQ11" s="100">
        <v>12254.4</v>
      </c>
      <c r="CR11" s="100">
        <v>22</v>
      </c>
      <c r="CS11" s="100">
        <v>11721.599999999999</v>
      </c>
      <c r="CT11" s="100">
        <v>24</v>
      </c>
      <c r="CU11" s="100">
        <v>12787.199999999999</v>
      </c>
    </row>
    <row r="12" spans="1:99">
      <c r="C12" s="99" t="s">
        <v>178</v>
      </c>
      <c r="D12" s="100">
        <v>21</v>
      </c>
      <c r="E12" s="100">
        <v>11818.8</v>
      </c>
      <c r="F12" s="100">
        <v>21.109767665867381</v>
      </c>
      <c r="G12" s="100">
        <v>11880.57724235016</v>
      </c>
      <c r="H12" s="100">
        <v>16.350628599885599</v>
      </c>
      <c r="I12" s="100">
        <v>9202.1337760156148</v>
      </c>
      <c r="J12" s="100">
        <v>19</v>
      </c>
      <c r="K12" s="100">
        <v>10693.199999999999</v>
      </c>
      <c r="L12" s="100">
        <v>19</v>
      </c>
      <c r="M12" s="100">
        <v>10693.199999999999</v>
      </c>
      <c r="N12" s="100">
        <v>24</v>
      </c>
      <c r="O12" s="100">
        <v>13507.199999999999</v>
      </c>
      <c r="P12" s="100">
        <v>16</v>
      </c>
      <c r="Q12" s="100">
        <v>9004.7999999999993</v>
      </c>
      <c r="R12" s="100">
        <v>17</v>
      </c>
      <c r="S12" s="100">
        <v>9567.5999999999985</v>
      </c>
      <c r="T12" s="100">
        <v>17.74469646281538</v>
      </c>
      <c r="U12" s="100">
        <v>9986.7151692724947</v>
      </c>
      <c r="V12" s="100">
        <v>16</v>
      </c>
      <c r="W12" s="100">
        <v>9004.7999999999993</v>
      </c>
      <c r="X12" s="100">
        <v>21</v>
      </c>
      <c r="Y12" s="100">
        <v>11818.8</v>
      </c>
      <c r="Z12" s="100">
        <v>16</v>
      </c>
      <c r="AA12" s="100">
        <v>9004.7999999999993</v>
      </c>
      <c r="AB12" s="100">
        <v>17</v>
      </c>
      <c r="AC12" s="100">
        <v>9567.5999999999985</v>
      </c>
      <c r="AD12" s="100">
        <v>19</v>
      </c>
      <c r="AE12" s="100">
        <v>10693.199999999999</v>
      </c>
      <c r="AF12" s="100">
        <v>17</v>
      </c>
      <c r="AG12" s="100">
        <v>9567.5999999999985</v>
      </c>
      <c r="AH12" s="100">
        <v>21</v>
      </c>
      <c r="AI12" s="100">
        <v>11818.8</v>
      </c>
      <c r="AJ12" s="100">
        <v>25</v>
      </c>
      <c r="AK12" s="100">
        <v>14069.999999999998</v>
      </c>
      <c r="AL12" s="100">
        <v>22</v>
      </c>
      <c r="AM12" s="100">
        <v>12381.599999999999</v>
      </c>
      <c r="AN12" s="100">
        <v>21</v>
      </c>
      <c r="AO12" s="100">
        <v>11818.8</v>
      </c>
      <c r="AP12" s="100">
        <v>24</v>
      </c>
      <c r="AQ12" s="100">
        <v>13507.199999999999</v>
      </c>
      <c r="AR12" s="100">
        <v>15</v>
      </c>
      <c r="AS12" s="100">
        <v>8442</v>
      </c>
      <c r="AT12" s="100">
        <v>21</v>
      </c>
      <c r="AU12" s="100">
        <v>11818.8</v>
      </c>
      <c r="AV12" s="100">
        <v>22</v>
      </c>
      <c r="AW12" s="100">
        <v>12381.599999999999</v>
      </c>
      <c r="AX12" s="100">
        <v>19</v>
      </c>
      <c r="AY12" s="100">
        <v>10693.199999999999</v>
      </c>
      <c r="AZ12" s="100">
        <v>21</v>
      </c>
      <c r="BA12" s="100">
        <v>11818.8</v>
      </c>
      <c r="BB12" s="100">
        <v>16</v>
      </c>
      <c r="BC12" s="100">
        <v>9004.7999999999993</v>
      </c>
      <c r="BD12" s="100">
        <v>25</v>
      </c>
      <c r="BE12" s="100">
        <v>14069.999999999998</v>
      </c>
      <c r="BF12" s="100">
        <v>17</v>
      </c>
      <c r="BG12" s="100">
        <v>9567.5999999999985</v>
      </c>
      <c r="BH12" s="100">
        <v>22</v>
      </c>
      <c r="BI12" s="100">
        <v>12381.599999999999</v>
      </c>
      <c r="BJ12" s="100">
        <v>22</v>
      </c>
      <c r="BK12" s="100">
        <v>12381.599999999999</v>
      </c>
      <c r="BL12" s="100">
        <v>23</v>
      </c>
      <c r="BM12" s="100">
        <v>12944.4</v>
      </c>
      <c r="BN12" s="100">
        <v>25</v>
      </c>
      <c r="BO12" s="100">
        <v>14069.999999999998</v>
      </c>
      <c r="BP12" s="100">
        <v>26</v>
      </c>
      <c r="BQ12" s="100">
        <v>14632.8</v>
      </c>
      <c r="BR12" s="100">
        <v>26</v>
      </c>
      <c r="BS12" s="100">
        <v>14632.8</v>
      </c>
      <c r="BT12" s="100">
        <v>22</v>
      </c>
      <c r="BU12" s="100">
        <v>12381.599999999999</v>
      </c>
      <c r="BV12" s="100">
        <v>26</v>
      </c>
      <c r="BW12" s="100">
        <v>14632.8</v>
      </c>
      <c r="BX12" s="100">
        <v>27</v>
      </c>
      <c r="BY12" s="100">
        <v>15195.599999999999</v>
      </c>
      <c r="BZ12" s="100">
        <v>15</v>
      </c>
      <c r="CA12" s="100">
        <v>8442</v>
      </c>
      <c r="CB12" s="100">
        <v>18</v>
      </c>
      <c r="CC12" s="100">
        <v>10130.4</v>
      </c>
      <c r="CD12" s="100">
        <v>25</v>
      </c>
      <c r="CE12" s="100">
        <v>14069.999999999998</v>
      </c>
      <c r="CF12" s="100">
        <v>21</v>
      </c>
      <c r="CG12" s="100">
        <v>11818.8</v>
      </c>
      <c r="CH12" s="100">
        <v>27</v>
      </c>
      <c r="CI12" s="100">
        <v>15195.599999999999</v>
      </c>
      <c r="CJ12" s="100">
        <v>26</v>
      </c>
      <c r="CK12" s="100">
        <v>14632.8</v>
      </c>
      <c r="CL12" s="100">
        <v>20</v>
      </c>
      <c r="CM12" s="100">
        <v>11256</v>
      </c>
      <c r="CN12" s="100">
        <v>18</v>
      </c>
      <c r="CO12" s="100">
        <v>10130.4</v>
      </c>
      <c r="CP12" s="100">
        <v>19</v>
      </c>
      <c r="CQ12" s="100">
        <v>10693.199999999999</v>
      </c>
      <c r="CR12" s="100">
        <v>21</v>
      </c>
      <c r="CS12" s="100">
        <v>11818.8</v>
      </c>
      <c r="CT12" s="100">
        <v>25</v>
      </c>
      <c r="CU12" s="100">
        <v>14069.999999999998</v>
      </c>
    </row>
    <row r="13" spans="1:99">
      <c r="C13" s="99" t="s">
        <v>179</v>
      </c>
      <c r="D13" s="100">
        <v>25</v>
      </c>
      <c r="E13" s="100">
        <v>2130</v>
      </c>
      <c r="F13" s="100">
        <v>22.116628144984094</v>
      </c>
      <c r="G13" s="100">
        <v>1884.3367179526449</v>
      </c>
      <c r="H13" s="100">
        <v>18.333097169891321</v>
      </c>
      <c r="I13" s="100">
        <v>1561.9798788747405</v>
      </c>
      <c r="J13" s="100">
        <v>19</v>
      </c>
      <c r="K13" s="100">
        <v>1618.8</v>
      </c>
      <c r="L13" s="100">
        <v>18</v>
      </c>
      <c r="M13" s="100">
        <v>1533.6000000000001</v>
      </c>
      <c r="N13" s="100">
        <v>25</v>
      </c>
      <c r="O13" s="100">
        <v>2130</v>
      </c>
      <c r="P13" s="100">
        <v>18</v>
      </c>
      <c r="Q13" s="100">
        <v>1533.6000000000001</v>
      </c>
      <c r="R13" s="100">
        <v>17</v>
      </c>
      <c r="S13" s="100">
        <v>1448.4</v>
      </c>
      <c r="T13" s="100">
        <v>15.651609404963459</v>
      </c>
      <c r="U13" s="100">
        <v>1333.5171213028868</v>
      </c>
      <c r="V13" s="100">
        <v>16</v>
      </c>
      <c r="W13" s="100">
        <v>1363.2</v>
      </c>
      <c r="X13" s="100">
        <v>24</v>
      </c>
      <c r="Y13" s="100">
        <v>2044.8000000000002</v>
      </c>
      <c r="Z13" s="100">
        <v>17</v>
      </c>
      <c r="AA13" s="100">
        <v>1448.4</v>
      </c>
      <c r="AB13" s="100">
        <v>20</v>
      </c>
      <c r="AC13" s="100">
        <v>1704</v>
      </c>
      <c r="AD13" s="100">
        <v>21</v>
      </c>
      <c r="AE13" s="100">
        <v>1789.2</v>
      </c>
      <c r="AF13" s="100">
        <v>16</v>
      </c>
      <c r="AG13" s="100">
        <v>1363.2</v>
      </c>
      <c r="AH13" s="100">
        <v>22</v>
      </c>
      <c r="AI13" s="100">
        <v>1874.4</v>
      </c>
      <c r="AJ13" s="100">
        <v>26</v>
      </c>
      <c r="AK13" s="100">
        <v>2215.2000000000003</v>
      </c>
      <c r="AL13" s="100">
        <v>21</v>
      </c>
      <c r="AM13" s="100">
        <v>1789.2</v>
      </c>
      <c r="AN13" s="100">
        <v>19</v>
      </c>
      <c r="AO13" s="100">
        <v>1618.8</v>
      </c>
      <c r="AP13" s="100">
        <v>23</v>
      </c>
      <c r="AQ13" s="100">
        <v>1959.6000000000001</v>
      </c>
      <c r="AR13" s="100">
        <v>16</v>
      </c>
      <c r="AS13" s="100">
        <v>1363.2</v>
      </c>
      <c r="AT13" s="100">
        <v>20</v>
      </c>
      <c r="AU13" s="100">
        <v>1704</v>
      </c>
      <c r="AV13" s="100">
        <v>25</v>
      </c>
      <c r="AW13" s="100">
        <v>2130</v>
      </c>
      <c r="AX13" s="100">
        <v>21</v>
      </c>
      <c r="AY13" s="100">
        <v>1789.2</v>
      </c>
      <c r="AZ13" s="100">
        <v>24</v>
      </c>
      <c r="BA13" s="100">
        <v>2044.8000000000002</v>
      </c>
      <c r="BB13" s="100">
        <v>19</v>
      </c>
      <c r="BC13" s="100">
        <v>1618.8</v>
      </c>
      <c r="BD13" s="100">
        <v>24</v>
      </c>
      <c r="BE13" s="100">
        <v>2044.8000000000002</v>
      </c>
      <c r="BF13" s="100">
        <v>17</v>
      </c>
      <c r="BG13" s="100">
        <v>1448.4</v>
      </c>
      <c r="BH13" s="100">
        <v>22</v>
      </c>
      <c r="BI13" s="100">
        <v>1874.4</v>
      </c>
      <c r="BJ13" s="100">
        <v>22</v>
      </c>
      <c r="BK13" s="100">
        <v>1874.4</v>
      </c>
      <c r="BL13" s="100">
        <v>21</v>
      </c>
      <c r="BM13" s="100">
        <v>1789.2</v>
      </c>
      <c r="BN13" s="100">
        <v>25</v>
      </c>
      <c r="BO13" s="100">
        <v>2130</v>
      </c>
      <c r="BP13" s="100">
        <v>27</v>
      </c>
      <c r="BQ13" s="100">
        <v>2300.4</v>
      </c>
      <c r="BR13" s="100">
        <v>27</v>
      </c>
      <c r="BS13" s="100">
        <v>2300.4</v>
      </c>
      <c r="BT13" s="100">
        <v>25</v>
      </c>
      <c r="BU13" s="100">
        <v>2130</v>
      </c>
      <c r="BV13" s="100">
        <v>25</v>
      </c>
      <c r="BW13" s="100">
        <v>2130</v>
      </c>
      <c r="BX13" s="100">
        <v>25</v>
      </c>
      <c r="BY13" s="100">
        <v>2130</v>
      </c>
      <c r="BZ13" s="100">
        <v>15</v>
      </c>
      <c r="CA13" s="100">
        <v>1278</v>
      </c>
      <c r="CB13" s="100">
        <v>19</v>
      </c>
      <c r="CC13" s="100">
        <v>1618.8</v>
      </c>
      <c r="CD13" s="100">
        <v>31</v>
      </c>
      <c r="CE13" s="100">
        <v>2641.2000000000003</v>
      </c>
      <c r="CF13" s="100">
        <v>25</v>
      </c>
      <c r="CG13" s="100">
        <v>2130</v>
      </c>
      <c r="CH13" s="100">
        <v>28</v>
      </c>
      <c r="CI13" s="100">
        <v>2385.6</v>
      </c>
      <c r="CJ13" s="100">
        <v>29</v>
      </c>
      <c r="CK13" s="100">
        <v>2470.8000000000002</v>
      </c>
      <c r="CL13" s="100">
        <v>22</v>
      </c>
      <c r="CM13" s="100">
        <v>1874.4</v>
      </c>
      <c r="CN13" s="100">
        <v>19</v>
      </c>
      <c r="CO13" s="100">
        <v>1618.8</v>
      </c>
      <c r="CP13" s="100">
        <v>24</v>
      </c>
      <c r="CQ13" s="100">
        <v>2044.8000000000002</v>
      </c>
      <c r="CR13" s="100">
        <v>20</v>
      </c>
      <c r="CS13" s="100">
        <v>1704</v>
      </c>
      <c r="CT13" s="100">
        <v>29</v>
      </c>
      <c r="CU13" s="100">
        <v>2470.8000000000002</v>
      </c>
    </row>
    <row r="14" spans="1:99">
      <c r="C14" s="99" t="s">
        <v>180</v>
      </c>
      <c r="D14" s="100">
        <v>22</v>
      </c>
      <c r="E14" s="100">
        <v>10744.8</v>
      </c>
      <c r="F14" s="100">
        <v>19.123488624100805</v>
      </c>
      <c r="G14" s="100">
        <v>9339.9118440108323</v>
      </c>
      <c r="H14" s="100">
        <v>20.298034309902761</v>
      </c>
      <c r="I14" s="100">
        <v>9913.5599569565074</v>
      </c>
      <c r="J14" s="100">
        <v>18</v>
      </c>
      <c r="K14" s="100">
        <v>8791.1999999999989</v>
      </c>
      <c r="L14" s="100">
        <v>21</v>
      </c>
      <c r="M14" s="100">
        <v>10256.4</v>
      </c>
      <c r="N14" s="100">
        <v>24</v>
      </c>
      <c r="O14" s="100">
        <v>11721.599999999999</v>
      </c>
      <c r="P14" s="100">
        <v>17</v>
      </c>
      <c r="Q14" s="100">
        <v>8302.7999999999993</v>
      </c>
      <c r="R14" s="100">
        <v>15</v>
      </c>
      <c r="S14" s="100">
        <v>7326</v>
      </c>
      <c r="T14" s="100">
        <v>15.698152933889419</v>
      </c>
      <c r="U14" s="100">
        <v>7666.9778929115919</v>
      </c>
      <c r="V14" s="100">
        <v>18</v>
      </c>
      <c r="W14" s="100">
        <v>8791.1999999999989</v>
      </c>
      <c r="X14" s="100">
        <v>25</v>
      </c>
      <c r="Y14" s="100">
        <v>12210</v>
      </c>
      <c r="Z14" s="100">
        <v>17</v>
      </c>
      <c r="AA14" s="100">
        <v>8302.7999999999993</v>
      </c>
      <c r="AB14" s="100">
        <v>17</v>
      </c>
      <c r="AC14" s="100">
        <v>8302.7999999999993</v>
      </c>
      <c r="AD14" s="100">
        <v>22</v>
      </c>
      <c r="AE14" s="100">
        <v>10744.8</v>
      </c>
      <c r="AF14" s="100">
        <v>17</v>
      </c>
      <c r="AG14" s="100">
        <v>8302.7999999999993</v>
      </c>
      <c r="AH14" s="100">
        <v>21</v>
      </c>
      <c r="AI14" s="100">
        <v>10256.4</v>
      </c>
      <c r="AJ14" s="100">
        <v>26</v>
      </c>
      <c r="AK14" s="100">
        <v>12698.4</v>
      </c>
      <c r="AL14" s="100">
        <v>22</v>
      </c>
      <c r="AM14" s="100">
        <v>10744.8</v>
      </c>
      <c r="AN14" s="100">
        <v>19</v>
      </c>
      <c r="AO14" s="100">
        <v>9279.6</v>
      </c>
      <c r="AP14" s="100">
        <v>23</v>
      </c>
      <c r="AQ14" s="100">
        <v>11233.199999999999</v>
      </c>
      <c r="AR14" s="100">
        <v>15</v>
      </c>
      <c r="AS14" s="100">
        <v>7326</v>
      </c>
      <c r="AT14" s="100">
        <v>21</v>
      </c>
      <c r="AU14" s="100">
        <v>10256.4</v>
      </c>
      <c r="AV14" s="100">
        <v>20</v>
      </c>
      <c r="AW14" s="100">
        <v>9768</v>
      </c>
      <c r="AX14" s="100">
        <v>19</v>
      </c>
      <c r="AY14" s="100">
        <v>9279.6</v>
      </c>
      <c r="AZ14" s="100">
        <v>22</v>
      </c>
      <c r="BA14" s="100">
        <v>10744.8</v>
      </c>
      <c r="BB14" s="100">
        <v>16</v>
      </c>
      <c r="BC14" s="100">
        <v>7814.4</v>
      </c>
      <c r="BD14" s="100">
        <v>25</v>
      </c>
      <c r="BE14" s="100">
        <v>12210</v>
      </c>
      <c r="BF14" s="100">
        <v>16</v>
      </c>
      <c r="BG14" s="100">
        <v>7814.4</v>
      </c>
      <c r="BH14" s="100">
        <v>19</v>
      </c>
      <c r="BI14" s="100">
        <v>9279.6</v>
      </c>
      <c r="BJ14" s="100">
        <v>23</v>
      </c>
      <c r="BK14" s="100">
        <v>11233.199999999999</v>
      </c>
      <c r="BL14" s="100">
        <v>23</v>
      </c>
      <c r="BM14" s="100">
        <v>11233.199999999999</v>
      </c>
      <c r="BN14" s="100">
        <v>22</v>
      </c>
      <c r="BO14" s="100">
        <v>10744.8</v>
      </c>
      <c r="BP14" s="100">
        <v>25</v>
      </c>
      <c r="BQ14" s="100">
        <v>12210</v>
      </c>
      <c r="BR14" s="100">
        <v>27</v>
      </c>
      <c r="BS14" s="100">
        <v>13186.8</v>
      </c>
      <c r="BT14" s="100">
        <v>25</v>
      </c>
      <c r="BU14" s="100">
        <v>12210</v>
      </c>
      <c r="BV14" s="100">
        <v>25</v>
      </c>
      <c r="BW14" s="100">
        <v>12210</v>
      </c>
      <c r="BX14" s="100">
        <v>27</v>
      </c>
      <c r="BY14" s="100">
        <v>13186.8</v>
      </c>
      <c r="BZ14" s="100">
        <v>15</v>
      </c>
      <c r="CA14" s="100">
        <v>7326</v>
      </c>
      <c r="CB14" s="100">
        <v>18</v>
      </c>
      <c r="CC14" s="100">
        <v>8791.1999999999989</v>
      </c>
      <c r="CD14" s="100">
        <v>27</v>
      </c>
      <c r="CE14" s="100">
        <v>13186.8</v>
      </c>
      <c r="CF14" s="100">
        <v>24</v>
      </c>
      <c r="CG14" s="100">
        <v>11721.599999999999</v>
      </c>
      <c r="CH14" s="100">
        <v>27</v>
      </c>
      <c r="CI14" s="100">
        <v>13186.8</v>
      </c>
      <c r="CJ14" s="100">
        <v>28</v>
      </c>
      <c r="CK14" s="100">
        <v>13675.199999999999</v>
      </c>
      <c r="CL14" s="100">
        <v>21</v>
      </c>
      <c r="CM14" s="100">
        <v>10256.4</v>
      </c>
      <c r="CN14" s="100">
        <v>20</v>
      </c>
      <c r="CO14" s="100">
        <v>9768</v>
      </c>
      <c r="CP14" s="100">
        <v>21</v>
      </c>
      <c r="CQ14" s="100">
        <v>10256.4</v>
      </c>
      <c r="CR14" s="100">
        <v>21</v>
      </c>
      <c r="CS14" s="100">
        <v>10256.4</v>
      </c>
      <c r="CT14" s="100">
        <v>25</v>
      </c>
      <c r="CU14" s="100">
        <v>12210</v>
      </c>
    </row>
    <row r="15" spans="1:99">
      <c r="C15" s="99" t="s">
        <v>181</v>
      </c>
      <c r="D15" s="100">
        <v>24</v>
      </c>
      <c r="E15" s="100">
        <v>18316.8</v>
      </c>
      <c r="F15" s="100">
        <v>21.116628144984094</v>
      </c>
      <c r="G15" s="100">
        <v>16116.210600251859</v>
      </c>
      <c r="H15" s="100">
        <v>17.298034309902761</v>
      </c>
      <c r="I15" s="100">
        <v>13201.859785317785</v>
      </c>
      <c r="J15" s="100">
        <v>20</v>
      </c>
      <c r="K15" s="100">
        <v>15263.999999999998</v>
      </c>
      <c r="L15" s="100">
        <v>19</v>
      </c>
      <c r="M15" s="100">
        <v>14500.8</v>
      </c>
      <c r="N15" s="100">
        <v>24</v>
      </c>
      <c r="O15" s="100">
        <v>18316.8</v>
      </c>
      <c r="P15" s="100">
        <v>16</v>
      </c>
      <c r="Q15" s="100">
        <v>12211.199999999999</v>
      </c>
      <c r="R15" s="100">
        <v>15</v>
      </c>
      <c r="S15" s="100">
        <v>11447.999999999998</v>
      </c>
      <c r="T15" s="100">
        <v>15.651609404963459</v>
      </c>
      <c r="U15" s="100">
        <v>11945.30829786811</v>
      </c>
      <c r="V15" s="100">
        <v>15</v>
      </c>
      <c r="W15" s="100">
        <v>11447.999999999998</v>
      </c>
      <c r="X15" s="100">
        <v>22</v>
      </c>
      <c r="Y15" s="100">
        <v>16790.399999999998</v>
      </c>
      <c r="Z15" s="100">
        <v>17</v>
      </c>
      <c r="AA15" s="100">
        <v>12974.4</v>
      </c>
      <c r="AB15" s="100">
        <v>17</v>
      </c>
      <c r="AC15" s="100">
        <v>12974.4</v>
      </c>
      <c r="AD15" s="100">
        <v>18</v>
      </c>
      <c r="AE15" s="100">
        <v>13737.599999999999</v>
      </c>
      <c r="AF15" s="100">
        <v>16</v>
      </c>
      <c r="AG15" s="100">
        <v>12211.199999999999</v>
      </c>
      <c r="AH15" s="100">
        <v>21</v>
      </c>
      <c r="AI15" s="100">
        <v>16027.199999999999</v>
      </c>
      <c r="AJ15" s="100">
        <v>26</v>
      </c>
      <c r="AK15" s="100">
        <v>19843.199999999997</v>
      </c>
      <c r="AL15" s="100">
        <v>19</v>
      </c>
      <c r="AM15" s="100">
        <v>14500.8</v>
      </c>
      <c r="AN15" s="100">
        <v>18</v>
      </c>
      <c r="AO15" s="100">
        <v>13737.599999999999</v>
      </c>
      <c r="AP15" s="100">
        <v>20</v>
      </c>
      <c r="AQ15" s="100">
        <v>15263.999999999998</v>
      </c>
      <c r="AR15" s="100">
        <v>14</v>
      </c>
      <c r="AS15" s="100">
        <v>10684.8</v>
      </c>
      <c r="AT15" s="100">
        <v>20</v>
      </c>
      <c r="AU15" s="100">
        <v>15263.999999999998</v>
      </c>
      <c r="AV15" s="100">
        <v>20</v>
      </c>
      <c r="AW15" s="100">
        <v>15263.999999999998</v>
      </c>
      <c r="AX15" s="100">
        <v>21</v>
      </c>
      <c r="AY15" s="100">
        <v>16027.199999999999</v>
      </c>
      <c r="AZ15" s="100">
        <v>20</v>
      </c>
      <c r="BA15" s="100">
        <v>15263.999999999998</v>
      </c>
      <c r="BB15" s="100">
        <v>18</v>
      </c>
      <c r="BC15" s="100">
        <v>13737.599999999999</v>
      </c>
      <c r="BD15" s="100">
        <v>27</v>
      </c>
      <c r="BE15" s="100">
        <v>20606.399999999998</v>
      </c>
      <c r="BF15" s="100">
        <v>17</v>
      </c>
      <c r="BG15" s="100">
        <v>12974.4</v>
      </c>
      <c r="BH15" s="100">
        <v>20</v>
      </c>
      <c r="BI15" s="100">
        <v>15263.999999999998</v>
      </c>
      <c r="BJ15" s="100">
        <v>19</v>
      </c>
      <c r="BK15" s="100">
        <v>14500.8</v>
      </c>
      <c r="BL15" s="100">
        <v>21</v>
      </c>
      <c r="BM15" s="100">
        <v>16027.199999999999</v>
      </c>
      <c r="BN15" s="100">
        <v>24</v>
      </c>
      <c r="BO15" s="100">
        <v>18316.8</v>
      </c>
      <c r="BP15" s="100">
        <v>23</v>
      </c>
      <c r="BQ15" s="100">
        <v>17553.599999999999</v>
      </c>
      <c r="BR15" s="100">
        <v>26</v>
      </c>
      <c r="BS15" s="100">
        <v>19843.199999999997</v>
      </c>
      <c r="BT15" s="100">
        <v>21</v>
      </c>
      <c r="BU15" s="100">
        <v>16027.199999999999</v>
      </c>
      <c r="BV15" s="100">
        <v>25</v>
      </c>
      <c r="BW15" s="100">
        <v>19080</v>
      </c>
      <c r="BX15" s="100">
        <v>27</v>
      </c>
      <c r="BY15" s="100">
        <v>20606.399999999998</v>
      </c>
      <c r="BZ15" s="100">
        <v>15</v>
      </c>
      <c r="CA15" s="100">
        <v>11447.999999999998</v>
      </c>
      <c r="CB15" s="100">
        <v>19</v>
      </c>
      <c r="CC15" s="100">
        <v>14500.8</v>
      </c>
      <c r="CD15" s="100">
        <v>26</v>
      </c>
      <c r="CE15" s="100">
        <v>19843.199999999997</v>
      </c>
      <c r="CF15" s="100">
        <v>21</v>
      </c>
      <c r="CG15" s="100">
        <v>16027.199999999999</v>
      </c>
      <c r="CH15" s="100">
        <v>25</v>
      </c>
      <c r="CI15" s="100">
        <v>19080</v>
      </c>
      <c r="CJ15" s="100">
        <v>28</v>
      </c>
      <c r="CK15" s="100">
        <v>21369.599999999999</v>
      </c>
      <c r="CL15" s="100">
        <v>22</v>
      </c>
      <c r="CM15" s="100">
        <v>16790.399999999998</v>
      </c>
      <c r="CN15" s="100">
        <v>21</v>
      </c>
      <c r="CO15" s="100">
        <v>16027.199999999999</v>
      </c>
      <c r="CP15" s="100">
        <v>19</v>
      </c>
      <c r="CQ15" s="100">
        <v>14500.8</v>
      </c>
      <c r="CR15" s="100">
        <v>21</v>
      </c>
      <c r="CS15" s="100">
        <v>16027.199999999999</v>
      </c>
      <c r="CT15" s="100">
        <v>24</v>
      </c>
      <c r="CU15" s="100">
        <v>18316.8</v>
      </c>
    </row>
    <row r="16" spans="1:99">
      <c r="C16" s="99" t="s">
        <v>182</v>
      </c>
      <c r="D16" s="100">
        <v>24</v>
      </c>
      <c r="E16" s="100">
        <v>8179.2000000000007</v>
      </c>
      <c r="F16" s="100">
        <v>21.109767665867381</v>
      </c>
      <c r="G16" s="100">
        <v>7194.2088205276032</v>
      </c>
      <c r="H16" s="100">
        <v>17.315565739897039</v>
      </c>
      <c r="I16" s="100">
        <v>5901.1448041569111</v>
      </c>
      <c r="J16" s="100">
        <v>20</v>
      </c>
      <c r="K16" s="100">
        <v>6816</v>
      </c>
      <c r="L16" s="100">
        <v>19</v>
      </c>
      <c r="M16" s="100">
        <v>6475.2</v>
      </c>
      <c r="N16" s="100">
        <v>25</v>
      </c>
      <c r="O16" s="100">
        <v>8520</v>
      </c>
      <c r="P16" s="100">
        <v>15</v>
      </c>
      <c r="Q16" s="100">
        <v>5112</v>
      </c>
      <c r="R16" s="100">
        <v>18</v>
      </c>
      <c r="S16" s="100">
        <v>6134.4000000000005</v>
      </c>
      <c r="T16" s="100">
        <v>16.651609404963459</v>
      </c>
      <c r="U16" s="100">
        <v>5674.8684852115466</v>
      </c>
      <c r="V16" s="100">
        <v>17</v>
      </c>
      <c r="W16" s="100">
        <v>5793.6</v>
      </c>
      <c r="X16" s="100">
        <v>23</v>
      </c>
      <c r="Y16" s="100">
        <v>7838.4000000000005</v>
      </c>
      <c r="Z16" s="100">
        <v>16</v>
      </c>
      <c r="AA16" s="100">
        <v>5452.8</v>
      </c>
      <c r="AB16" s="100">
        <v>19</v>
      </c>
      <c r="AC16" s="100">
        <v>6475.2</v>
      </c>
      <c r="AD16" s="100">
        <v>21</v>
      </c>
      <c r="AE16" s="100">
        <v>7156.8</v>
      </c>
      <c r="AF16" s="100">
        <v>15</v>
      </c>
      <c r="AG16" s="100">
        <v>5112</v>
      </c>
      <c r="AH16" s="100">
        <v>23</v>
      </c>
      <c r="AI16" s="100">
        <v>7838.4000000000005</v>
      </c>
      <c r="AJ16" s="100">
        <v>26</v>
      </c>
      <c r="AK16" s="100">
        <v>8860.8000000000011</v>
      </c>
      <c r="AL16" s="100">
        <v>21</v>
      </c>
      <c r="AM16" s="100">
        <v>7156.8</v>
      </c>
      <c r="AN16" s="100">
        <v>21</v>
      </c>
      <c r="AO16" s="100">
        <v>7156.8</v>
      </c>
      <c r="AP16" s="100">
        <v>21</v>
      </c>
      <c r="AQ16" s="100">
        <v>7156.8</v>
      </c>
      <c r="AR16" s="100">
        <v>15</v>
      </c>
      <c r="AS16" s="100">
        <v>5112</v>
      </c>
      <c r="AT16" s="100">
        <v>22</v>
      </c>
      <c r="AU16" s="100">
        <v>7497.6</v>
      </c>
      <c r="AV16" s="100">
        <v>22</v>
      </c>
      <c r="AW16" s="100">
        <v>7497.6</v>
      </c>
      <c r="AX16" s="100">
        <v>21</v>
      </c>
      <c r="AY16" s="100">
        <v>7156.8</v>
      </c>
      <c r="AZ16" s="100">
        <v>21</v>
      </c>
      <c r="BA16" s="100">
        <v>7156.8</v>
      </c>
      <c r="BB16" s="100">
        <v>18</v>
      </c>
      <c r="BC16" s="100">
        <v>6134.4000000000005</v>
      </c>
      <c r="BD16" s="100">
        <v>28</v>
      </c>
      <c r="BE16" s="100">
        <v>9542.4</v>
      </c>
      <c r="BF16" s="100">
        <v>18</v>
      </c>
      <c r="BG16" s="100">
        <v>6134.4000000000005</v>
      </c>
      <c r="BH16" s="100">
        <v>20</v>
      </c>
      <c r="BI16" s="100">
        <v>6816</v>
      </c>
      <c r="BJ16" s="100">
        <v>25</v>
      </c>
      <c r="BK16" s="100">
        <v>8520</v>
      </c>
      <c r="BL16" s="100">
        <v>20</v>
      </c>
      <c r="BM16" s="100">
        <v>6816</v>
      </c>
      <c r="BN16" s="100">
        <v>25</v>
      </c>
      <c r="BO16" s="100">
        <v>8520</v>
      </c>
      <c r="BP16" s="100">
        <v>25</v>
      </c>
      <c r="BQ16" s="100">
        <v>8520</v>
      </c>
      <c r="BR16" s="100">
        <v>26</v>
      </c>
      <c r="BS16" s="100">
        <v>8860.8000000000011</v>
      </c>
      <c r="BT16" s="100">
        <v>27</v>
      </c>
      <c r="BU16" s="100">
        <v>9201.6</v>
      </c>
      <c r="BV16" s="100">
        <v>25</v>
      </c>
      <c r="BW16" s="100">
        <v>8520</v>
      </c>
      <c r="BX16" s="100">
        <v>24</v>
      </c>
      <c r="BY16" s="100">
        <v>8179.2000000000007</v>
      </c>
      <c r="BZ16" s="100">
        <v>16</v>
      </c>
      <c r="CA16" s="100">
        <v>5452.8</v>
      </c>
      <c r="CB16" s="100">
        <v>19</v>
      </c>
      <c r="CC16" s="100">
        <v>6475.2</v>
      </c>
      <c r="CD16" s="100">
        <v>29</v>
      </c>
      <c r="CE16" s="100">
        <v>9883.2000000000007</v>
      </c>
      <c r="CF16" s="100">
        <v>25</v>
      </c>
      <c r="CG16" s="100">
        <v>8520</v>
      </c>
      <c r="CH16" s="100">
        <v>27</v>
      </c>
      <c r="CI16" s="100">
        <v>9201.6</v>
      </c>
      <c r="CJ16" s="100">
        <v>29</v>
      </c>
      <c r="CK16" s="100">
        <v>9883.2000000000007</v>
      </c>
      <c r="CL16" s="100">
        <v>22</v>
      </c>
      <c r="CM16" s="100">
        <v>7497.6</v>
      </c>
      <c r="CN16" s="100">
        <v>21</v>
      </c>
      <c r="CO16" s="100">
        <v>7156.8</v>
      </c>
      <c r="CP16" s="100">
        <v>21</v>
      </c>
      <c r="CQ16" s="100">
        <v>7156.8</v>
      </c>
      <c r="CR16" s="100">
        <v>20</v>
      </c>
      <c r="CS16" s="100">
        <v>6816</v>
      </c>
      <c r="CT16" s="100">
        <v>26</v>
      </c>
      <c r="CU16" s="100">
        <v>8860.8000000000011</v>
      </c>
    </row>
    <row r="17" spans="2:99">
      <c r="C17" s="99" t="s">
        <v>183</v>
      </c>
      <c r="D17" s="100">
        <v>25</v>
      </c>
      <c r="E17" s="100">
        <v>10560</v>
      </c>
      <c r="F17" s="100">
        <v>22.10290718675067</v>
      </c>
      <c r="G17" s="100">
        <v>9336.2679956834818</v>
      </c>
      <c r="H17" s="100">
        <v>18.298034309902761</v>
      </c>
      <c r="I17" s="100">
        <v>7729.0896925029256</v>
      </c>
      <c r="J17" s="100">
        <v>19</v>
      </c>
      <c r="K17" s="100">
        <v>8025.5999999999995</v>
      </c>
      <c r="L17" s="100">
        <v>20</v>
      </c>
      <c r="M17" s="100">
        <v>8448</v>
      </c>
      <c r="N17" s="100">
        <v>24</v>
      </c>
      <c r="O17" s="100">
        <v>10137.599999999999</v>
      </c>
      <c r="P17" s="100">
        <v>16</v>
      </c>
      <c r="Q17" s="100">
        <v>6758.4</v>
      </c>
      <c r="R17" s="100">
        <v>17</v>
      </c>
      <c r="S17" s="100">
        <v>7180.7999999999993</v>
      </c>
      <c r="T17" s="100">
        <v>15.651609404963459</v>
      </c>
      <c r="U17" s="100">
        <v>6611.2398126565649</v>
      </c>
      <c r="V17" s="100">
        <v>15</v>
      </c>
      <c r="W17" s="100">
        <v>6336</v>
      </c>
      <c r="X17" s="100">
        <v>22</v>
      </c>
      <c r="Y17" s="100">
        <v>9292.7999999999993</v>
      </c>
      <c r="Z17" s="100">
        <v>17</v>
      </c>
      <c r="AA17" s="100">
        <v>7180.7999999999993</v>
      </c>
      <c r="AB17" s="100">
        <v>19</v>
      </c>
      <c r="AC17" s="100">
        <v>8025.5999999999995</v>
      </c>
      <c r="AD17" s="100">
        <v>22</v>
      </c>
      <c r="AE17" s="100">
        <v>9292.7999999999993</v>
      </c>
      <c r="AF17" s="100">
        <v>15</v>
      </c>
      <c r="AG17" s="100">
        <v>6336</v>
      </c>
      <c r="AH17" s="100">
        <v>22</v>
      </c>
      <c r="AI17" s="100">
        <v>9292.7999999999993</v>
      </c>
      <c r="AJ17" s="100">
        <v>24</v>
      </c>
      <c r="AK17" s="100">
        <v>10137.599999999999</v>
      </c>
      <c r="AL17" s="100">
        <v>23</v>
      </c>
      <c r="AM17" s="100">
        <v>9715.1999999999989</v>
      </c>
      <c r="AN17" s="100">
        <v>22</v>
      </c>
      <c r="AO17" s="100">
        <v>9292.7999999999993</v>
      </c>
      <c r="AP17" s="100">
        <v>23</v>
      </c>
      <c r="AQ17" s="100">
        <v>9715.1999999999989</v>
      </c>
      <c r="AR17" s="100">
        <v>15</v>
      </c>
      <c r="AS17" s="100">
        <v>6336</v>
      </c>
      <c r="AT17" s="100">
        <v>23</v>
      </c>
      <c r="AU17" s="100">
        <v>9715.1999999999989</v>
      </c>
      <c r="AV17" s="100">
        <v>20</v>
      </c>
      <c r="AW17" s="100">
        <v>8448</v>
      </c>
      <c r="AX17" s="100">
        <v>20</v>
      </c>
      <c r="AY17" s="100">
        <v>8448</v>
      </c>
      <c r="AZ17" s="100">
        <v>19</v>
      </c>
      <c r="BA17" s="100">
        <v>8025.5999999999995</v>
      </c>
      <c r="BB17" s="100">
        <v>17</v>
      </c>
      <c r="BC17" s="100">
        <v>7180.7999999999993</v>
      </c>
      <c r="BD17" s="100">
        <v>25</v>
      </c>
      <c r="BE17" s="100">
        <v>10560</v>
      </c>
      <c r="BF17" s="100">
        <v>15</v>
      </c>
      <c r="BG17" s="100">
        <v>6336</v>
      </c>
      <c r="BH17" s="100">
        <v>20</v>
      </c>
      <c r="BI17" s="100">
        <v>8448</v>
      </c>
      <c r="BJ17" s="100">
        <v>20</v>
      </c>
      <c r="BK17" s="100">
        <v>8448</v>
      </c>
      <c r="BL17" s="100">
        <v>23</v>
      </c>
      <c r="BM17" s="100">
        <v>9715.1999999999989</v>
      </c>
      <c r="BN17" s="100">
        <v>23</v>
      </c>
      <c r="BO17" s="100">
        <v>9715.1999999999989</v>
      </c>
      <c r="BP17" s="100">
        <v>23</v>
      </c>
      <c r="BQ17" s="100">
        <v>9715.1999999999989</v>
      </c>
      <c r="BR17" s="100">
        <v>26</v>
      </c>
      <c r="BS17" s="100">
        <v>10982.4</v>
      </c>
      <c r="BT17" s="100">
        <v>24</v>
      </c>
      <c r="BU17" s="100">
        <v>10137.599999999999</v>
      </c>
      <c r="BV17" s="100">
        <v>25</v>
      </c>
      <c r="BW17" s="100">
        <v>10560</v>
      </c>
      <c r="BX17" s="100">
        <v>25</v>
      </c>
      <c r="BY17" s="100">
        <v>10560</v>
      </c>
      <c r="BZ17" s="100">
        <v>18</v>
      </c>
      <c r="CA17" s="100">
        <v>7603.2</v>
      </c>
      <c r="CB17" s="100">
        <v>21</v>
      </c>
      <c r="CC17" s="100">
        <v>8870.4</v>
      </c>
      <c r="CD17" s="100">
        <v>27</v>
      </c>
      <c r="CE17" s="100">
        <v>11404.8</v>
      </c>
      <c r="CF17" s="100">
        <v>23</v>
      </c>
      <c r="CG17" s="100">
        <v>9715.1999999999989</v>
      </c>
      <c r="CH17" s="100">
        <v>28</v>
      </c>
      <c r="CI17" s="100">
        <v>11827.199999999999</v>
      </c>
      <c r="CJ17" s="100">
        <v>25</v>
      </c>
      <c r="CK17" s="100">
        <v>10560</v>
      </c>
      <c r="CL17" s="100">
        <v>21</v>
      </c>
      <c r="CM17" s="100">
        <v>8870.4</v>
      </c>
      <c r="CN17" s="100">
        <v>19</v>
      </c>
      <c r="CO17" s="100">
        <v>8025.5999999999995</v>
      </c>
      <c r="CP17" s="100">
        <v>21</v>
      </c>
      <c r="CQ17" s="100">
        <v>8870.4</v>
      </c>
      <c r="CR17" s="100">
        <v>20</v>
      </c>
      <c r="CS17" s="100">
        <v>8448</v>
      </c>
      <c r="CT17" s="100">
        <v>25</v>
      </c>
      <c r="CU17" s="100">
        <v>10560</v>
      </c>
    </row>
    <row r="18" spans="2:99">
      <c r="C18" s="99" t="s">
        <v>184</v>
      </c>
      <c r="D18" s="100">
        <v>20</v>
      </c>
      <c r="E18" s="100">
        <v>13056</v>
      </c>
      <c r="F18" s="100">
        <v>22.10290718675067</v>
      </c>
      <c r="G18" s="100">
        <v>14428.777811510836</v>
      </c>
      <c r="H18" s="100">
        <v>16.315565739897039</v>
      </c>
      <c r="I18" s="100">
        <v>10650.801315004786</v>
      </c>
      <c r="J18" s="100">
        <v>19</v>
      </c>
      <c r="K18" s="100">
        <v>12403.199999999999</v>
      </c>
      <c r="L18" s="100">
        <v>18</v>
      </c>
      <c r="M18" s="100">
        <v>11750.4</v>
      </c>
      <c r="N18" s="100">
        <v>24</v>
      </c>
      <c r="O18" s="100">
        <v>15667.199999999999</v>
      </c>
      <c r="P18" s="100">
        <v>15</v>
      </c>
      <c r="Q18" s="100">
        <v>9792</v>
      </c>
      <c r="R18" s="100">
        <v>16</v>
      </c>
      <c r="S18" s="100">
        <v>10444.799999999999</v>
      </c>
      <c r="T18" s="100">
        <v>15.651609404963459</v>
      </c>
      <c r="U18" s="100">
        <v>10217.370619560144</v>
      </c>
      <c r="V18" s="100">
        <v>16</v>
      </c>
      <c r="W18" s="100">
        <v>10444.799999999999</v>
      </c>
      <c r="X18" s="100">
        <v>24</v>
      </c>
      <c r="Y18" s="100">
        <v>15667.199999999999</v>
      </c>
      <c r="Z18" s="100">
        <v>16</v>
      </c>
      <c r="AA18" s="100">
        <v>10444.799999999999</v>
      </c>
      <c r="AB18" s="100">
        <v>19</v>
      </c>
      <c r="AC18" s="100">
        <v>12403.199999999999</v>
      </c>
      <c r="AD18" s="100">
        <v>18</v>
      </c>
      <c r="AE18" s="100">
        <v>11750.4</v>
      </c>
      <c r="AF18" s="100">
        <v>16</v>
      </c>
      <c r="AG18" s="100">
        <v>10444.799999999999</v>
      </c>
      <c r="AH18" s="100">
        <v>22</v>
      </c>
      <c r="AI18" s="100">
        <v>14361.599999999999</v>
      </c>
      <c r="AJ18" s="100">
        <v>24</v>
      </c>
      <c r="AK18" s="100">
        <v>15667.199999999999</v>
      </c>
      <c r="AL18" s="100">
        <v>21</v>
      </c>
      <c r="AM18" s="100">
        <v>13708.8</v>
      </c>
      <c r="AN18" s="100">
        <v>19</v>
      </c>
      <c r="AO18" s="100">
        <v>12403.199999999999</v>
      </c>
      <c r="AP18" s="100">
        <v>23</v>
      </c>
      <c r="AQ18" s="100">
        <v>15014.4</v>
      </c>
      <c r="AR18" s="100">
        <v>15</v>
      </c>
      <c r="AS18" s="100">
        <v>9792</v>
      </c>
      <c r="AT18" s="100">
        <v>22</v>
      </c>
      <c r="AU18" s="100">
        <v>14361.599999999999</v>
      </c>
      <c r="AV18" s="100">
        <v>22</v>
      </c>
      <c r="AW18" s="100">
        <v>14361.599999999999</v>
      </c>
      <c r="AX18" s="100">
        <v>20</v>
      </c>
      <c r="AY18" s="100">
        <v>13056</v>
      </c>
      <c r="AZ18" s="100">
        <v>20</v>
      </c>
      <c r="BA18" s="100">
        <v>13056</v>
      </c>
      <c r="BB18" s="100">
        <v>18</v>
      </c>
      <c r="BC18" s="100">
        <v>11750.4</v>
      </c>
      <c r="BD18" s="100">
        <v>24</v>
      </c>
      <c r="BE18" s="100">
        <v>15667.199999999999</v>
      </c>
      <c r="BF18" s="100">
        <v>17</v>
      </c>
      <c r="BG18" s="100">
        <v>11097.599999999999</v>
      </c>
      <c r="BH18" s="100">
        <v>19</v>
      </c>
      <c r="BI18" s="100">
        <v>12403.199999999999</v>
      </c>
      <c r="BJ18" s="100">
        <v>22</v>
      </c>
      <c r="BK18" s="100">
        <v>14361.599999999999</v>
      </c>
      <c r="BL18" s="100">
        <v>19</v>
      </c>
      <c r="BM18" s="100">
        <v>12403.199999999999</v>
      </c>
      <c r="BN18" s="100">
        <v>22</v>
      </c>
      <c r="BO18" s="100">
        <v>14361.599999999999</v>
      </c>
      <c r="BP18" s="100">
        <v>25</v>
      </c>
      <c r="BQ18" s="100">
        <v>16319.999999999998</v>
      </c>
      <c r="BR18" s="100">
        <v>27</v>
      </c>
      <c r="BS18" s="100">
        <v>17625.599999999999</v>
      </c>
      <c r="BT18" s="100">
        <v>22</v>
      </c>
      <c r="BU18" s="100">
        <v>14361.599999999999</v>
      </c>
      <c r="BV18" s="100">
        <v>22</v>
      </c>
      <c r="BW18" s="100">
        <v>14361.599999999999</v>
      </c>
      <c r="BX18" s="100">
        <v>23</v>
      </c>
      <c r="BY18" s="100">
        <v>15014.4</v>
      </c>
      <c r="BZ18" s="100">
        <v>16</v>
      </c>
      <c r="CA18" s="100">
        <v>10444.799999999999</v>
      </c>
      <c r="CB18" s="100">
        <v>21</v>
      </c>
      <c r="CC18" s="100">
        <v>13708.8</v>
      </c>
      <c r="CD18" s="100">
        <v>25</v>
      </c>
      <c r="CE18" s="100">
        <v>16319.999999999998</v>
      </c>
      <c r="CF18" s="100">
        <v>20</v>
      </c>
      <c r="CG18" s="100">
        <v>13056</v>
      </c>
      <c r="CH18" s="100">
        <v>29</v>
      </c>
      <c r="CI18" s="100">
        <v>18931.199999999997</v>
      </c>
      <c r="CJ18" s="100">
        <v>27</v>
      </c>
      <c r="CK18" s="100">
        <v>17625.599999999999</v>
      </c>
      <c r="CL18" s="100">
        <v>22</v>
      </c>
      <c r="CM18" s="100">
        <v>14361.599999999999</v>
      </c>
      <c r="CN18" s="100">
        <v>20</v>
      </c>
      <c r="CO18" s="100">
        <v>13056</v>
      </c>
      <c r="CP18" s="100">
        <v>21</v>
      </c>
      <c r="CQ18" s="100">
        <v>13708.8</v>
      </c>
      <c r="CR18" s="100">
        <v>21</v>
      </c>
      <c r="CS18" s="100">
        <v>13708.8</v>
      </c>
      <c r="CT18" s="100">
        <v>25</v>
      </c>
      <c r="CU18" s="100">
        <v>16319.999999999998</v>
      </c>
    </row>
    <row r="19" spans="2:99">
      <c r="C19" s="99" t="s">
        <v>185</v>
      </c>
      <c r="D19" s="100">
        <v>23</v>
      </c>
      <c r="E19" s="100">
        <v>7590</v>
      </c>
      <c r="F19" s="100">
        <v>20.109767665867381</v>
      </c>
      <c r="G19" s="100">
        <v>6636.2233297362354</v>
      </c>
      <c r="H19" s="100">
        <v>17.368160029879881</v>
      </c>
      <c r="I19" s="100">
        <v>5731.4928098603605</v>
      </c>
      <c r="J19" s="100">
        <v>21</v>
      </c>
      <c r="K19" s="100">
        <v>6930</v>
      </c>
      <c r="L19" s="100">
        <v>20</v>
      </c>
      <c r="M19" s="100">
        <v>6600</v>
      </c>
      <c r="N19" s="100">
        <v>25</v>
      </c>
      <c r="O19" s="100">
        <v>8250</v>
      </c>
      <c r="P19" s="100">
        <v>17</v>
      </c>
      <c r="Q19" s="100">
        <v>5610</v>
      </c>
      <c r="R19" s="100">
        <v>16</v>
      </c>
      <c r="S19" s="100">
        <v>5280</v>
      </c>
      <c r="T19" s="100">
        <v>15.651609404963459</v>
      </c>
      <c r="U19" s="100">
        <v>5165.0311036379417</v>
      </c>
      <c r="V19" s="100">
        <v>16</v>
      </c>
      <c r="W19" s="100">
        <v>5280</v>
      </c>
      <c r="X19" s="100">
        <v>24</v>
      </c>
      <c r="Y19" s="100">
        <v>7920</v>
      </c>
      <c r="Z19" s="100">
        <v>19</v>
      </c>
      <c r="AA19" s="100">
        <v>6270</v>
      </c>
      <c r="AB19" s="100">
        <v>19</v>
      </c>
      <c r="AC19" s="100">
        <v>6270</v>
      </c>
      <c r="AD19" s="100">
        <v>19</v>
      </c>
      <c r="AE19" s="100">
        <v>6270</v>
      </c>
      <c r="AF19" s="100">
        <v>16</v>
      </c>
      <c r="AG19" s="100">
        <v>5280</v>
      </c>
      <c r="AH19" s="100">
        <v>20</v>
      </c>
      <c r="AI19" s="100">
        <v>6600</v>
      </c>
      <c r="AJ19" s="100">
        <v>25</v>
      </c>
      <c r="AK19" s="100">
        <v>8250</v>
      </c>
      <c r="AL19" s="100">
        <v>20</v>
      </c>
      <c r="AM19" s="100">
        <v>6600</v>
      </c>
      <c r="AN19" s="100">
        <v>19</v>
      </c>
      <c r="AO19" s="100">
        <v>6270</v>
      </c>
      <c r="AP19" s="100">
        <v>22</v>
      </c>
      <c r="AQ19" s="100">
        <v>7260</v>
      </c>
      <c r="AR19" s="100">
        <v>13</v>
      </c>
      <c r="AS19" s="100">
        <v>4290</v>
      </c>
      <c r="AT19" s="100">
        <v>21</v>
      </c>
      <c r="AU19" s="100">
        <v>6930</v>
      </c>
      <c r="AV19" s="100">
        <v>24</v>
      </c>
      <c r="AW19" s="100">
        <v>7920</v>
      </c>
      <c r="AX19" s="100">
        <v>20</v>
      </c>
      <c r="AY19" s="100">
        <v>6600</v>
      </c>
      <c r="AZ19" s="100">
        <v>20</v>
      </c>
      <c r="BA19" s="100">
        <v>6600</v>
      </c>
      <c r="BB19" s="100">
        <v>17</v>
      </c>
      <c r="BC19" s="100">
        <v>5610</v>
      </c>
      <c r="BD19" s="100">
        <v>28</v>
      </c>
      <c r="BE19" s="100">
        <v>9240</v>
      </c>
      <c r="BF19" s="100">
        <v>18</v>
      </c>
      <c r="BG19" s="100">
        <v>5940</v>
      </c>
      <c r="BH19" s="100">
        <v>22</v>
      </c>
      <c r="BI19" s="100">
        <v>7260</v>
      </c>
      <c r="BJ19" s="100">
        <v>21</v>
      </c>
      <c r="BK19" s="100">
        <v>6930</v>
      </c>
      <c r="BL19" s="100">
        <v>21</v>
      </c>
      <c r="BM19" s="100">
        <v>6930</v>
      </c>
      <c r="BN19" s="100">
        <v>23</v>
      </c>
      <c r="BO19" s="100">
        <v>7590</v>
      </c>
      <c r="BP19" s="100">
        <v>24</v>
      </c>
      <c r="BQ19" s="100">
        <v>7920</v>
      </c>
      <c r="BR19" s="100">
        <v>26</v>
      </c>
      <c r="BS19" s="100">
        <v>8580</v>
      </c>
      <c r="BT19" s="100">
        <v>25</v>
      </c>
      <c r="BU19" s="100">
        <v>8250</v>
      </c>
      <c r="BV19" s="100">
        <v>23</v>
      </c>
      <c r="BW19" s="100">
        <v>7590</v>
      </c>
      <c r="BX19" s="100">
        <v>29</v>
      </c>
      <c r="BY19" s="100">
        <v>9570</v>
      </c>
      <c r="BZ19" s="100">
        <v>17</v>
      </c>
      <c r="CA19" s="100">
        <v>5610</v>
      </c>
      <c r="CB19" s="100">
        <v>22</v>
      </c>
      <c r="CC19" s="100">
        <v>7260</v>
      </c>
      <c r="CD19" s="100">
        <v>27</v>
      </c>
      <c r="CE19" s="100">
        <v>8910</v>
      </c>
      <c r="CF19" s="100">
        <v>23</v>
      </c>
      <c r="CG19" s="100">
        <v>7590</v>
      </c>
      <c r="CH19" s="100">
        <v>27</v>
      </c>
      <c r="CI19" s="100">
        <v>8910</v>
      </c>
      <c r="CJ19" s="100">
        <v>31</v>
      </c>
      <c r="CK19" s="100">
        <v>10230</v>
      </c>
      <c r="CL19" s="100">
        <v>23</v>
      </c>
      <c r="CM19" s="100">
        <v>7590</v>
      </c>
      <c r="CN19" s="100">
        <v>20</v>
      </c>
      <c r="CO19" s="100">
        <v>6600</v>
      </c>
      <c r="CP19" s="100">
        <v>20</v>
      </c>
      <c r="CQ19" s="100">
        <v>6600</v>
      </c>
      <c r="CR19" s="100">
        <v>20</v>
      </c>
      <c r="CS19" s="100">
        <v>6600</v>
      </c>
      <c r="CT19" s="100">
        <v>26</v>
      </c>
      <c r="CU19" s="100">
        <v>8580</v>
      </c>
    </row>
    <row r="20" spans="2:99">
      <c r="B20" s="99" t="s">
        <v>127</v>
      </c>
      <c r="C20" s="99" t="s">
        <v>186</v>
      </c>
      <c r="D20" s="100">
        <v>13</v>
      </c>
      <c r="E20" s="100">
        <v>3728.4</v>
      </c>
      <c r="F20" s="100">
        <v>11.322442518485435</v>
      </c>
      <c r="G20" s="100">
        <v>3247.2765143016227</v>
      </c>
      <c r="H20" s="100">
        <v>11.578537189811241</v>
      </c>
      <c r="I20" s="100">
        <v>3320.7244660378642</v>
      </c>
      <c r="J20" s="100">
        <v>18</v>
      </c>
      <c r="K20" s="100">
        <v>5162.4000000000005</v>
      </c>
      <c r="L20" s="100">
        <v>12</v>
      </c>
      <c r="M20" s="100">
        <v>3441.6000000000004</v>
      </c>
      <c r="N20" s="100">
        <v>15</v>
      </c>
      <c r="O20" s="100">
        <v>4302</v>
      </c>
      <c r="P20" s="100">
        <v>12</v>
      </c>
      <c r="Q20" s="100">
        <v>3441.6000000000004</v>
      </c>
      <c r="R20" s="100">
        <v>20</v>
      </c>
      <c r="S20" s="100">
        <v>5736</v>
      </c>
      <c r="T20" s="100">
        <v>15.280632917372106</v>
      </c>
      <c r="U20" s="100">
        <v>4382.4855207023202</v>
      </c>
      <c r="V20" s="100">
        <v>15</v>
      </c>
      <c r="W20" s="100">
        <v>4302</v>
      </c>
      <c r="X20" s="100">
        <v>17</v>
      </c>
      <c r="Y20" s="100">
        <v>4875.6000000000004</v>
      </c>
      <c r="Z20" s="100">
        <v>23</v>
      </c>
      <c r="AA20" s="100">
        <v>6596.4000000000005</v>
      </c>
      <c r="AB20" s="100">
        <v>20</v>
      </c>
      <c r="AC20" s="100">
        <v>5736</v>
      </c>
      <c r="AD20" s="100">
        <v>17</v>
      </c>
      <c r="AE20" s="100">
        <v>4875.6000000000004</v>
      </c>
      <c r="AF20" s="100">
        <v>17</v>
      </c>
      <c r="AG20" s="100">
        <v>4875.6000000000004</v>
      </c>
      <c r="AH20" s="100">
        <v>18</v>
      </c>
      <c r="AI20" s="100">
        <v>5162.4000000000005</v>
      </c>
      <c r="AJ20" s="100">
        <v>15</v>
      </c>
      <c r="AK20" s="100">
        <v>4302</v>
      </c>
      <c r="AL20" s="100">
        <v>11</v>
      </c>
      <c r="AM20" s="100">
        <v>3154.8</v>
      </c>
      <c r="AN20" s="100">
        <v>14</v>
      </c>
      <c r="AO20" s="100">
        <v>4015.2000000000003</v>
      </c>
      <c r="AP20" s="100">
        <v>16</v>
      </c>
      <c r="AQ20" s="100">
        <v>4588.8</v>
      </c>
      <c r="AR20" s="100">
        <v>20</v>
      </c>
      <c r="AS20" s="100">
        <v>5736</v>
      </c>
      <c r="AT20" s="100">
        <v>21</v>
      </c>
      <c r="AU20" s="100">
        <v>6022.8</v>
      </c>
      <c r="AV20" s="100">
        <v>16</v>
      </c>
      <c r="AW20" s="100">
        <v>4588.8</v>
      </c>
      <c r="AX20" s="100">
        <v>13</v>
      </c>
      <c r="AY20" s="100">
        <v>3728.4</v>
      </c>
      <c r="AZ20" s="100">
        <v>17</v>
      </c>
      <c r="BA20" s="100">
        <v>4875.6000000000004</v>
      </c>
      <c r="BB20" s="100">
        <v>13</v>
      </c>
      <c r="BC20" s="100">
        <v>3728.4</v>
      </c>
      <c r="BD20" s="100">
        <v>24</v>
      </c>
      <c r="BE20" s="100">
        <v>6883.2000000000007</v>
      </c>
      <c r="BF20" s="100">
        <v>15</v>
      </c>
      <c r="BG20" s="100">
        <v>4302</v>
      </c>
      <c r="BH20" s="100">
        <v>20</v>
      </c>
      <c r="BI20" s="100">
        <v>5736</v>
      </c>
      <c r="BJ20" s="100">
        <v>19</v>
      </c>
      <c r="BK20" s="100">
        <v>5449.2</v>
      </c>
      <c r="BL20" s="100">
        <v>22</v>
      </c>
      <c r="BM20" s="100">
        <v>6309.6</v>
      </c>
      <c r="BN20" s="100">
        <v>14</v>
      </c>
      <c r="BO20" s="100">
        <v>4015.2000000000003</v>
      </c>
      <c r="BP20" s="100">
        <v>23</v>
      </c>
      <c r="BQ20" s="100">
        <v>6596.4000000000005</v>
      </c>
      <c r="BR20" s="100">
        <v>22</v>
      </c>
      <c r="BS20" s="100">
        <v>6309.6</v>
      </c>
      <c r="BT20" s="100">
        <v>19</v>
      </c>
      <c r="BU20" s="100">
        <v>5449.2</v>
      </c>
      <c r="BV20" s="100">
        <v>13</v>
      </c>
      <c r="BW20" s="100">
        <v>3728.4</v>
      </c>
      <c r="BX20" s="100">
        <v>21</v>
      </c>
      <c r="BY20" s="100">
        <v>6022.8</v>
      </c>
      <c r="BZ20" s="100">
        <v>15</v>
      </c>
      <c r="CA20" s="100">
        <v>4302</v>
      </c>
      <c r="CB20" s="100">
        <v>13</v>
      </c>
      <c r="CC20" s="100">
        <v>3728.4</v>
      </c>
      <c r="CD20" s="100">
        <v>21</v>
      </c>
      <c r="CE20" s="100">
        <v>6022.8</v>
      </c>
      <c r="CF20" s="100">
        <v>18</v>
      </c>
      <c r="CG20" s="100">
        <v>5162.4000000000005</v>
      </c>
      <c r="CH20" s="100">
        <v>20</v>
      </c>
      <c r="CI20" s="100">
        <v>5736</v>
      </c>
      <c r="CJ20" s="100">
        <v>24</v>
      </c>
      <c r="CK20" s="100">
        <v>6883.2000000000007</v>
      </c>
      <c r="CL20" s="100">
        <v>16</v>
      </c>
      <c r="CM20" s="100">
        <v>4588.8</v>
      </c>
      <c r="CN20" s="100">
        <v>15</v>
      </c>
      <c r="CO20" s="100">
        <v>4302</v>
      </c>
      <c r="CP20" s="100">
        <v>17</v>
      </c>
      <c r="CQ20" s="100">
        <v>4875.6000000000004</v>
      </c>
      <c r="CR20" s="100">
        <v>20</v>
      </c>
      <c r="CS20" s="100">
        <v>5736</v>
      </c>
      <c r="CT20" s="100">
        <v>21</v>
      </c>
      <c r="CU20" s="100">
        <v>6022.8</v>
      </c>
    </row>
    <row r="21" spans="2:99">
      <c r="C21" s="99" t="s">
        <v>187</v>
      </c>
      <c r="D21" s="100">
        <v>14</v>
      </c>
      <c r="E21" s="100">
        <v>873.6</v>
      </c>
      <c r="F21" s="100">
        <v>12.308721560252012</v>
      </c>
      <c r="G21" s="100">
        <v>768.06422535972558</v>
      </c>
      <c r="H21" s="100">
        <v>12.64866290978836</v>
      </c>
      <c r="I21" s="100">
        <v>789.27656557079365</v>
      </c>
      <c r="J21" s="100">
        <v>18</v>
      </c>
      <c r="K21" s="100">
        <v>1123.2</v>
      </c>
      <c r="L21" s="100">
        <v>13</v>
      </c>
      <c r="M21" s="100">
        <v>811.19999999999993</v>
      </c>
      <c r="N21" s="100">
        <v>16</v>
      </c>
      <c r="O21" s="100">
        <v>998.4</v>
      </c>
      <c r="P21" s="100">
        <v>13</v>
      </c>
      <c r="Q21" s="100">
        <v>811.19999999999993</v>
      </c>
      <c r="R21" s="100">
        <v>18</v>
      </c>
      <c r="S21" s="100">
        <v>1123.2</v>
      </c>
      <c r="T21" s="100">
        <v>15.187545859520183</v>
      </c>
      <c r="U21" s="100">
        <v>947.70286163405945</v>
      </c>
      <c r="V21" s="100">
        <v>18</v>
      </c>
      <c r="W21" s="100">
        <v>1123.2</v>
      </c>
      <c r="X21" s="100">
        <v>17</v>
      </c>
      <c r="Y21" s="100">
        <v>1060.8</v>
      </c>
      <c r="Z21" s="100">
        <v>22</v>
      </c>
      <c r="AA21" s="100">
        <v>1372.8</v>
      </c>
      <c r="AB21" s="100">
        <v>18</v>
      </c>
      <c r="AC21" s="100">
        <v>1123.2</v>
      </c>
      <c r="AD21" s="100">
        <v>17</v>
      </c>
      <c r="AE21" s="100">
        <v>1060.8</v>
      </c>
      <c r="AF21" s="100">
        <v>17</v>
      </c>
      <c r="AG21" s="100">
        <v>1060.8</v>
      </c>
      <c r="AH21" s="100">
        <v>17</v>
      </c>
      <c r="AI21" s="100">
        <v>1060.8</v>
      </c>
      <c r="AJ21" s="100">
        <v>16</v>
      </c>
      <c r="AK21" s="100">
        <v>998.4</v>
      </c>
      <c r="AL21" s="100">
        <v>11</v>
      </c>
      <c r="AM21" s="100">
        <v>686.4</v>
      </c>
      <c r="AN21" s="100">
        <v>15</v>
      </c>
      <c r="AO21" s="100">
        <v>936</v>
      </c>
      <c r="AP21" s="100">
        <v>19</v>
      </c>
      <c r="AQ21" s="100">
        <v>1185.5999999999999</v>
      </c>
      <c r="AR21" s="100">
        <v>18</v>
      </c>
      <c r="AS21" s="100">
        <v>1123.2</v>
      </c>
      <c r="AT21" s="100">
        <v>20</v>
      </c>
      <c r="AU21" s="100">
        <v>1248</v>
      </c>
      <c r="AV21" s="100">
        <v>16</v>
      </c>
      <c r="AW21" s="100">
        <v>998.4</v>
      </c>
      <c r="AX21" s="100">
        <v>12</v>
      </c>
      <c r="AY21" s="100">
        <v>748.8</v>
      </c>
      <c r="AZ21" s="100">
        <v>19</v>
      </c>
      <c r="BA21" s="100">
        <v>1185.5999999999999</v>
      </c>
      <c r="BB21" s="100">
        <v>12</v>
      </c>
      <c r="BC21" s="100">
        <v>748.8</v>
      </c>
      <c r="BD21" s="100">
        <v>23</v>
      </c>
      <c r="BE21" s="100">
        <v>1435.2</v>
      </c>
      <c r="BF21" s="100">
        <v>14</v>
      </c>
      <c r="BG21" s="100">
        <v>873.6</v>
      </c>
      <c r="BH21" s="100">
        <v>22</v>
      </c>
      <c r="BI21" s="100">
        <v>1372.8</v>
      </c>
      <c r="BJ21" s="100">
        <v>20</v>
      </c>
      <c r="BK21" s="100">
        <v>1248</v>
      </c>
      <c r="BL21" s="100">
        <v>23</v>
      </c>
      <c r="BM21" s="100">
        <v>1435.2</v>
      </c>
      <c r="BN21" s="100">
        <v>14</v>
      </c>
      <c r="BO21" s="100">
        <v>873.6</v>
      </c>
      <c r="BP21" s="100">
        <v>21</v>
      </c>
      <c r="BQ21" s="100">
        <v>1310.3999999999999</v>
      </c>
      <c r="BR21" s="100">
        <v>20</v>
      </c>
      <c r="BS21" s="100">
        <v>1248</v>
      </c>
      <c r="BT21" s="100">
        <v>19</v>
      </c>
      <c r="BU21" s="100">
        <v>1185.5999999999999</v>
      </c>
      <c r="BV21" s="100">
        <v>13</v>
      </c>
      <c r="BW21" s="100">
        <v>811.19999999999993</v>
      </c>
      <c r="BX21" s="100">
        <v>22</v>
      </c>
      <c r="BY21" s="100">
        <v>1372.8</v>
      </c>
      <c r="BZ21" s="100">
        <v>17</v>
      </c>
      <c r="CA21" s="100">
        <v>1060.8</v>
      </c>
      <c r="CB21" s="100">
        <v>12</v>
      </c>
      <c r="CC21" s="100">
        <v>748.8</v>
      </c>
      <c r="CD21" s="100">
        <v>19</v>
      </c>
      <c r="CE21" s="100">
        <v>1185.5999999999999</v>
      </c>
      <c r="CF21" s="100">
        <v>21</v>
      </c>
      <c r="CG21" s="100">
        <v>1310.3999999999999</v>
      </c>
      <c r="CH21" s="100">
        <v>18</v>
      </c>
      <c r="CI21" s="100">
        <v>1123.2</v>
      </c>
      <c r="CJ21" s="100">
        <v>22</v>
      </c>
      <c r="CK21" s="100">
        <v>1372.8</v>
      </c>
      <c r="CL21" s="100">
        <v>17</v>
      </c>
      <c r="CM21" s="100">
        <v>1060.8</v>
      </c>
      <c r="CN21" s="100">
        <v>17</v>
      </c>
      <c r="CO21" s="100">
        <v>1060.8</v>
      </c>
      <c r="CP21" s="100">
        <v>16</v>
      </c>
      <c r="CQ21" s="100">
        <v>998.4</v>
      </c>
      <c r="CR21" s="100">
        <v>20</v>
      </c>
      <c r="CS21" s="100">
        <v>1248</v>
      </c>
      <c r="CT21" s="100">
        <v>19</v>
      </c>
      <c r="CU21" s="100">
        <v>1185.5999999999999</v>
      </c>
    </row>
    <row r="22" spans="2:99">
      <c r="C22" s="99" t="s">
        <v>188</v>
      </c>
      <c r="D22" s="100">
        <v>13</v>
      </c>
      <c r="E22" s="100">
        <v>2433.6</v>
      </c>
      <c r="F22" s="100">
        <v>11.281279643785167</v>
      </c>
      <c r="G22" s="100">
        <v>2111.8555493165832</v>
      </c>
      <c r="H22" s="100">
        <v>12.631131479794082</v>
      </c>
      <c r="I22" s="100">
        <v>2364.547813017452</v>
      </c>
      <c r="J22" s="100">
        <v>19</v>
      </c>
      <c r="K22" s="100">
        <v>3556.7999999999997</v>
      </c>
      <c r="L22" s="100">
        <v>14</v>
      </c>
      <c r="M22" s="100">
        <v>2620.7999999999997</v>
      </c>
      <c r="N22" s="100">
        <v>14</v>
      </c>
      <c r="O22" s="100">
        <v>2620.7999999999997</v>
      </c>
      <c r="P22" s="100">
        <v>13</v>
      </c>
      <c r="Q22" s="100">
        <v>2433.6</v>
      </c>
      <c r="R22" s="100">
        <v>19</v>
      </c>
      <c r="S22" s="100">
        <v>3556.7999999999997</v>
      </c>
      <c r="T22" s="100">
        <v>15.327176446298067</v>
      </c>
      <c r="U22" s="100">
        <v>2869.2474307469979</v>
      </c>
      <c r="V22" s="100">
        <v>17</v>
      </c>
      <c r="W22" s="100">
        <v>3182.3999999999996</v>
      </c>
      <c r="X22" s="100">
        <v>17</v>
      </c>
      <c r="Y22" s="100">
        <v>3182.3999999999996</v>
      </c>
      <c r="Z22" s="100">
        <v>19</v>
      </c>
      <c r="AA22" s="100">
        <v>3556.7999999999997</v>
      </c>
      <c r="AB22" s="100">
        <v>20</v>
      </c>
      <c r="AC22" s="100">
        <v>3744</v>
      </c>
      <c r="AD22" s="100">
        <v>17</v>
      </c>
      <c r="AE22" s="100">
        <v>3182.3999999999996</v>
      </c>
      <c r="AF22" s="100">
        <v>16</v>
      </c>
      <c r="AG22" s="100">
        <v>2995.2</v>
      </c>
      <c r="AH22" s="100">
        <v>16</v>
      </c>
      <c r="AI22" s="100">
        <v>2995.2</v>
      </c>
      <c r="AJ22" s="100">
        <v>16</v>
      </c>
      <c r="AK22" s="100">
        <v>2995.2</v>
      </c>
      <c r="AL22" s="100">
        <v>10</v>
      </c>
      <c r="AM22" s="100">
        <v>1872</v>
      </c>
      <c r="AN22" s="100">
        <v>17</v>
      </c>
      <c r="AO22" s="100">
        <v>3182.3999999999996</v>
      </c>
      <c r="AP22" s="100">
        <v>17</v>
      </c>
      <c r="AQ22" s="100">
        <v>3182.3999999999996</v>
      </c>
      <c r="AR22" s="100">
        <v>19</v>
      </c>
      <c r="AS22" s="100">
        <v>3556.7999999999997</v>
      </c>
      <c r="AT22" s="100">
        <v>18</v>
      </c>
      <c r="AU22" s="100">
        <v>3369.6</v>
      </c>
      <c r="AV22" s="100">
        <v>15</v>
      </c>
      <c r="AW22" s="100">
        <v>2808</v>
      </c>
      <c r="AX22" s="100">
        <v>12</v>
      </c>
      <c r="AY22" s="100">
        <v>2246.3999999999996</v>
      </c>
      <c r="AZ22" s="100">
        <v>16</v>
      </c>
      <c r="BA22" s="100">
        <v>2995.2</v>
      </c>
      <c r="BB22" s="100">
        <v>11</v>
      </c>
      <c r="BC22" s="100">
        <v>2059.1999999999998</v>
      </c>
      <c r="BD22" s="100">
        <v>21</v>
      </c>
      <c r="BE22" s="100">
        <v>3931.2</v>
      </c>
      <c r="BF22" s="100">
        <v>16</v>
      </c>
      <c r="BG22" s="100">
        <v>2995.2</v>
      </c>
      <c r="BH22" s="100">
        <v>22</v>
      </c>
      <c r="BI22" s="100">
        <v>4118.3999999999996</v>
      </c>
      <c r="BJ22" s="100">
        <v>19</v>
      </c>
      <c r="BK22" s="100">
        <v>3556.7999999999997</v>
      </c>
      <c r="BL22" s="100">
        <v>21</v>
      </c>
      <c r="BM22" s="100">
        <v>3931.2</v>
      </c>
      <c r="BN22" s="100">
        <v>14</v>
      </c>
      <c r="BO22" s="100">
        <v>2620.7999999999997</v>
      </c>
      <c r="BP22" s="100">
        <v>22</v>
      </c>
      <c r="BQ22" s="100">
        <v>4118.3999999999996</v>
      </c>
      <c r="BR22" s="100">
        <v>21</v>
      </c>
      <c r="BS22" s="100">
        <v>3931.2</v>
      </c>
      <c r="BT22" s="100">
        <v>18</v>
      </c>
      <c r="BU22" s="100">
        <v>3369.6</v>
      </c>
      <c r="BV22" s="100">
        <v>13</v>
      </c>
      <c r="BW22" s="100">
        <v>2433.6</v>
      </c>
      <c r="BX22" s="100">
        <v>20</v>
      </c>
      <c r="BY22" s="100">
        <v>3744</v>
      </c>
      <c r="BZ22" s="100">
        <v>17</v>
      </c>
      <c r="CA22" s="100">
        <v>3182.3999999999996</v>
      </c>
      <c r="CB22" s="100">
        <v>13</v>
      </c>
      <c r="CC22" s="100">
        <v>2433.6</v>
      </c>
      <c r="CD22" s="100">
        <v>20</v>
      </c>
      <c r="CE22" s="100">
        <v>3744</v>
      </c>
      <c r="CF22" s="100">
        <v>21</v>
      </c>
      <c r="CG22" s="100">
        <v>3931.2</v>
      </c>
      <c r="CH22" s="100">
        <v>20</v>
      </c>
      <c r="CI22" s="100">
        <v>3744</v>
      </c>
      <c r="CJ22" s="100">
        <v>23</v>
      </c>
      <c r="CK22" s="100">
        <v>4305.5999999999995</v>
      </c>
      <c r="CL22" s="100">
        <v>17</v>
      </c>
      <c r="CM22" s="100">
        <v>3182.3999999999996</v>
      </c>
      <c r="CN22" s="100">
        <v>16</v>
      </c>
      <c r="CO22" s="100">
        <v>2995.2</v>
      </c>
      <c r="CP22" s="100">
        <v>18</v>
      </c>
      <c r="CQ22" s="100">
        <v>3369.6</v>
      </c>
      <c r="CR22" s="100">
        <v>20</v>
      </c>
      <c r="CS22" s="100">
        <v>3744</v>
      </c>
      <c r="CT22" s="100">
        <v>18</v>
      </c>
      <c r="CU22" s="100">
        <v>3369.6</v>
      </c>
    </row>
    <row r="23" spans="2:99">
      <c r="C23" s="99" t="s">
        <v>189</v>
      </c>
      <c r="D23" s="100">
        <v>13</v>
      </c>
      <c r="E23" s="100">
        <v>3822</v>
      </c>
      <c r="F23" s="100">
        <v>11.288140122901879</v>
      </c>
      <c r="G23" s="100">
        <v>3318.7131961331525</v>
      </c>
      <c r="H23" s="100">
        <v>11.68372576977692</v>
      </c>
      <c r="I23" s="100">
        <v>3435.0153763144144</v>
      </c>
      <c r="J23" s="100">
        <v>18</v>
      </c>
      <c r="K23" s="100">
        <v>5292</v>
      </c>
      <c r="L23" s="100">
        <v>12</v>
      </c>
      <c r="M23" s="100">
        <v>3528</v>
      </c>
      <c r="N23" s="100">
        <v>14</v>
      </c>
      <c r="O23" s="100">
        <v>4116</v>
      </c>
      <c r="P23" s="100">
        <v>14</v>
      </c>
      <c r="Q23" s="100">
        <v>4116</v>
      </c>
      <c r="R23" s="100">
        <v>18</v>
      </c>
      <c r="S23" s="100">
        <v>5292</v>
      </c>
      <c r="T23" s="100">
        <v>15.327176446298067</v>
      </c>
      <c r="U23" s="100">
        <v>4506.1898752116313</v>
      </c>
      <c r="V23" s="100">
        <v>15</v>
      </c>
      <c r="W23" s="100">
        <v>4410</v>
      </c>
      <c r="X23" s="100">
        <v>19</v>
      </c>
      <c r="Y23" s="100">
        <v>5586</v>
      </c>
      <c r="Z23" s="100">
        <v>19</v>
      </c>
      <c r="AA23" s="100">
        <v>5586</v>
      </c>
      <c r="AB23" s="100">
        <v>20</v>
      </c>
      <c r="AC23" s="100">
        <v>5880</v>
      </c>
      <c r="AD23" s="100">
        <v>18</v>
      </c>
      <c r="AE23" s="100">
        <v>5292</v>
      </c>
      <c r="AF23" s="100">
        <v>16</v>
      </c>
      <c r="AG23" s="100">
        <v>4704</v>
      </c>
      <c r="AH23" s="100">
        <v>18</v>
      </c>
      <c r="AI23" s="100">
        <v>5292</v>
      </c>
      <c r="AJ23" s="100">
        <v>15</v>
      </c>
      <c r="AK23" s="100">
        <v>4410</v>
      </c>
      <c r="AL23" s="100">
        <v>11</v>
      </c>
      <c r="AM23" s="100">
        <v>3234</v>
      </c>
      <c r="AN23" s="100">
        <v>15</v>
      </c>
      <c r="AO23" s="100">
        <v>4410</v>
      </c>
      <c r="AP23" s="100">
        <v>19</v>
      </c>
      <c r="AQ23" s="100">
        <v>5586</v>
      </c>
      <c r="AR23" s="100">
        <v>19</v>
      </c>
      <c r="AS23" s="100">
        <v>5586</v>
      </c>
      <c r="AT23" s="100">
        <v>20</v>
      </c>
      <c r="AU23" s="100">
        <v>5880</v>
      </c>
      <c r="AV23" s="100">
        <v>14</v>
      </c>
      <c r="AW23" s="100">
        <v>4116</v>
      </c>
      <c r="AX23" s="100">
        <v>12</v>
      </c>
      <c r="AY23" s="100">
        <v>3528</v>
      </c>
      <c r="AZ23" s="100">
        <v>16</v>
      </c>
      <c r="BA23" s="100">
        <v>4704</v>
      </c>
      <c r="BB23" s="100">
        <v>12</v>
      </c>
      <c r="BC23" s="100">
        <v>3528</v>
      </c>
      <c r="BD23" s="100">
        <v>20</v>
      </c>
      <c r="BE23" s="100">
        <v>5880</v>
      </c>
      <c r="BF23" s="100">
        <v>16</v>
      </c>
      <c r="BG23" s="100">
        <v>4704</v>
      </c>
      <c r="BH23" s="100">
        <v>23</v>
      </c>
      <c r="BI23" s="100">
        <v>6762</v>
      </c>
      <c r="BJ23" s="100">
        <v>19</v>
      </c>
      <c r="BK23" s="100">
        <v>5586</v>
      </c>
      <c r="BL23" s="100">
        <v>22</v>
      </c>
      <c r="BM23" s="100">
        <v>6468</v>
      </c>
      <c r="BN23" s="100">
        <v>13</v>
      </c>
      <c r="BO23" s="100">
        <v>3822</v>
      </c>
      <c r="BP23" s="100">
        <v>24</v>
      </c>
      <c r="BQ23" s="100">
        <v>7056</v>
      </c>
      <c r="BR23" s="100">
        <v>22</v>
      </c>
      <c r="BS23" s="100">
        <v>6468</v>
      </c>
      <c r="BT23" s="100">
        <v>18</v>
      </c>
      <c r="BU23" s="100">
        <v>5292</v>
      </c>
      <c r="BV23" s="100">
        <v>13</v>
      </c>
      <c r="BW23" s="100">
        <v>3822</v>
      </c>
      <c r="BX23" s="100">
        <v>20</v>
      </c>
      <c r="BY23" s="100">
        <v>5880</v>
      </c>
      <c r="BZ23" s="100">
        <v>15</v>
      </c>
      <c r="CA23" s="100">
        <v>4410</v>
      </c>
      <c r="CB23" s="100">
        <v>13</v>
      </c>
      <c r="CC23" s="100">
        <v>3822</v>
      </c>
      <c r="CD23" s="100">
        <v>22</v>
      </c>
      <c r="CE23" s="100">
        <v>6468</v>
      </c>
      <c r="CF23" s="100">
        <v>20</v>
      </c>
      <c r="CG23" s="100">
        <v>5880</v>
      </c>
      <c r="CH23" s="100">
        <v>20</v>
      </c>
      <c r="CI23" s="100">
        <v>5880</v>
      </c>
      <c r="CJ23" s="100">
        <v>23</v>
      </c>
      <c r="CK23" s="100">
        <v>6762</v>
      </c>
      <c r="CL23" s="100">
        <v>15</v>
      </c>
      <c r="CM23" s="100">
        <v>4410</v>
      </c>
      <c r="CN23" s="100">
        <v>16</v>
      </c>
      <c r="CO23" s="100">
        <v>4704</v>
      </c>
      <c r="CP23" s="100">
        <v>18</v>
      </c>
      <c r="CQ23" s="100">
        <v>5292</v>
      </c>
      <c r="CR23" s="100">
        <v>18</v>
      </c>
      <c r="CS23" s="100">
        <v>5292</v>
      </c>
      <c r="CT23" s="100">
        <v>18</v>
      </c>
      <c r="CU23" s="100">
        <v>5292</v>
      </c>
    </row>
    <row r="24" spans="2:99">
      <c r="C24" s="99" t="s">
        <v>190</v>
      </c>
      <c r="D24" s="100">
        <v>13</v>
      </c>
      <c r="E24" s="100">
        <v>4773.5999999999995</v>
      </c>
      <c r="F24" s="100">
        <v>12.29500060201859</v>
      </c>
      <c r="G24" s="100">
        <v>4514.7242210612258</v>
      </c>
      <c r="H24" s="100">
        <v>12.596068619805521</v>
      </c>
      <c r="I24" s="100">
        <v>4625.276397192587</v>
      </c>
      <c r="J24" s="100">
        <v>19</v>
      </c>
      <c r="K24" s="100">
        <v>6976.8</v>
      </c>
      <c r="L24" s="100">
        <v>12</v>
      </c>
      <c r="M24" s="100">
        <v>4406.3999999999996</v>
      </c>
      <c r="N24" s="100">
        <v>15</v>
      </c>
      <c r="O24" s="100">
        <v>5508</v>
      </c>
      <c r="P24" s="100">
        <v>13</v>
      </c>
      <c r="Q24" s="100">
        <v>4773.5999999999995</v>
      </c>
      <c r="R24" s="100">
        <v>18</v>
      </c>
      <c r="S24" s="100">
        <v>6609.5999999999995</v>
      </c>
      <c r="T24" s="100">
        <v>14</v>
      </c>
      <c r="U24" s="100">
        <v>5140.8</v>
      </c>
      <c r="V24" s="100">
        <v>14</v>
      </c>
      <c r="W24" s="100">
        <v>5140.8</v>
      </c>
      <c r="X24" s="100">
        <v>17</v>
      </c>
      <c r="Y24" s="100">
        <v>6242.4</v>
      </c>
      <c r="Z24" s="100">
        <v>20</v>
      </c>
      <c r="AA24" s="100">
        <v>7344</v>
      </c>
      <c r="AB24" s="100">
        <v>18</v>
      </c>
      <c r="AC24" s="100">
        <v>6609.5999999999995</v>
      </c>
      <c r="AD24" s="100">
        <v>16</v>
      </c>
      <c r="AE24" s="100">
        <v>5875.2</v>
      </c>
      <c r="AF24" s="100">
        <v>16</v>
      </c>
      <c r="AG24" s="100">
        <v>5875.2</v>
      </c>
      <c r="AH24" s="100">
        <v>15</v>
      </c>
      <c r="AI24" s="100">
        <v>5508</v>
      </c>
      <c r="AJ24" s="100">
        <v>16</v>
      </c>
      <c r="AK24" s="100">
        <v>5875.2</v>
      </c>
      <c r="AL24" s="100">
        <v>12</v>
      </c>
      <c r="AM24" s="100">
        <v>4406.3999999999996</v>
      </c>
      <c r="AN24" s="100">
        <v>15</v>
      </c>
      <c r="AO24" s="100">
        <v>5508</v>
      </c>
      <c r="AP24" s="100">
        <v>16</v>
      </c>
      <c r="AQ24" s="100">
        <v>5875.2</v>
      </c>
      <c r="AR24" s="100">
        <v>20</v>
      </c>
      <c r="AS24" s="100">
        <v>7344</v>
      </c>
      <c r="AT24" s="100">
        <v>18</v>
      </c>
      <c r="AU24" s="100">
        <v>6609.5999999999995</v>
      </c>
      <c r="AV24" s="100">
        <v>15</v>
      </c>
      <c r="AW24" s="100">
        <v>5508</v>
      </c>
      <c r="AX24" s="100">
        <v>13</v>
      </c>
      <c r="AY24" s="100">
        <v>4773.5999999999995</v>
      </c>
      <c r="AZ24" s="100">
        <v>17</v>
      </c>
      <c r="BA24" s="100">
        <v>6242.4</v>
      </c>
      <c r="BB24" s="100">
        <v>12</v>
      </c>
      <c r="BC24" s="100">
        <v>4406.3999999999996</v>
      </c>
      <c r="BD24" s="100">
        <v>19</v>
      </c>
      <c r="BE24" s="100">
        <v>6976.8</v>
      </c>
      <c r="BF24" s="100">
        <v>14</v>
      </c>
      <c r="BG24" s="100">
        <v>5140.8</v>
      </c>
      <c r="BH24" s="100">
        <v>23</v>
      </c>
      <c r="BI24" s="100">
        <v>8445.6</v>
      </c>
      <c r="BJ24" s="100">
        <v>19</v>
      </c>
      <c r="BK24" s="100">
        <v>6976.8</v>
      </c>
      <c r="BL24" s="100">
        <v>22</v>
      </c>
      <c r="BM24" s="100">
        <v>8078.4</v>
      </c>
      <c r="BN24" s="100">
        <v>13</v>
      </c>
      <c r="BO24" s="100">
        <v>4773.5999999999995</v>
      </c>
      <c r="BP24" s="100">
        <v>19</v>
      </c>
      <c r="BQ24" s="100">
        <v>6976.8</v>
      </c>
      <c r="BR24" s="100">
        <v>21</v>
      </c>
      <c r="BS24" s="100">
        <v>7711.2</v>
      </c>
      <c r="BT24" s="100">
        <v>18</v>
      </c>
      <c r="BU24" s="100">
        <v>6609.5999999999995</v>
      </c>
      <c r="BV24" s="100">
        <v>13</v>
      </c>
      <c r="BW24" s="100">
        <v>4773.5999999999995</v>
      </c>
      <c r="BX24" s="100">
        <v>21</v>
      </c>
      <c r="BY24" s="100">
        <v>7711.2</v>
      </c>
      <c r="BZ24" s="100">
        <v>15</v>
      </c>
      <c r="CA24" s="100">
        <v>5508</v>
      </c>
      <c r="CB24" s="100">
        <v>13</v>
      </c>
      <c r="CC24" s="100">
        <v>4773.5999999999995</v>
      </c>
      <c r="CD24" s="100">
        <v>19</v>
      </c>
      <c r="CE24" s="100">
        <v>6976.8</v>
      </c>
      <c r="CF24" s="100">
        <v>19</v>
      </c>
      <c r="CG24" s="100">
        <v>6976.8</v>
      </c>
      <c r="CH24" s="100">
        <v>21</v>
      </c>
      <c r="CI24" s="100">
        <v>7711.2</v>
      </c>
      <c r="CJ24" s="100">
        <v>23</v>
      </c>
      <c r="CK24" s="100">
        <v>8445.6</v>
      </c>
      <c r="CL24" s="100">
        <v>15</v>
      </c>
      <c r="CM24" s="100">
        <v>5508</v>
      </c>
      <c r="CN24" s="100">
        <v>17</v>
      </c>
      <c r="CO24" s="100">
        <v>6242.4</v>
      </c>
      <c r="CP24" s="100">
        <v>17</v>
      </c>
      <c r="CQ24" s="100">
        <v>6242.4</v>
      </c>
      <c r="CR24" s="100">
        <v>18</v>
      </c>
      <c r="CS24" s="100">
        <v>6609.5999999999995</v>
      </c>
      <c r="CT24" s="100">
        <v>18</v>
      </c>
      <c r="CU24" s="100">
        <v>6609.5999999999995</v>
      </c>
    </row>
    <row r="25" spans="2:99">
      <c r="C25" s="99" t="s">
        <v>191</v>
      </c>
      <c r="D25" s="100">
        <v>12</v>
      </c>
      <c r="E25" s="100">
        <v>6364.7999999999993</v>
      </c>
      <c r="F25" s="100">
        <v>12.322442518485435</v>
      </c>
      <c r="G25" s="100">
        <v>6535.8235118046741</v>
      </c>
      <c r="H25" s="100">
        <v>11.613600049799802</v>
      </c>
      <c r="I25" s="100">
        <v>6159.8534664138142</v>
      </c>
      <c r="J25" s="100">
        <v>19</v>
      </c>
      <c r="K25" s="100">
        <v>10077.6</v>
      </c>
      <c r="L25" s="100">
        <v>12</v>
      </c>
      <c r="M25" s="100">
        <v>6364.7999999999993</v>
      </c>
      <c r="N25" s="100">
        <v>14</v>
      </c>
      <c r="O25" s="100">
        <v>7425.5999999999995</v>
      </c>
      <c r="P25" s="100">
        <v>13</v>
      </c>
      <c r="Q25" s="100">
        <v>6895.2</v>
      </c>
      <c r="R25" s="100">
        <v>17</v>
      </c>
      <c r="S25" s="100">
        <v>9016.7999999999993</v>
      </c>
      <c r="T25" s="100">
        <v>13.141002330594221</v>
      </c>
      <c r="U25" s="100">
        <v>6969.9876361471743</v>
      </c>
      <c r="V25" s="100">
        <v>17</v>
      </c>
      <c r="W25" s="100">
        <v>9016.7999999999993</v>
      </c>
      <c r="X25" s="100">
        <v>18</v>
      </c>
      <c r="Y25" s="100">
        <v>9547.1999999999989</v>
      </c>
      <c r="Z25" s="100">
        <v>19</v>
      </c>
      <c r="AA25" s="100">
        <v>10077.6</v>
      </c>
      <c r="AB25" s="100">
        <v>18</v>
      </c>
      <c r="AC25" s="100">
        <v>9547.1999999999989</v>
      </c>
      <c r="AD25" s="100">
        <v>19</v>
      </c>
      <c r="AE25" s="100">
        <v>10077.6</v>
      </c>
      <c r="AF25" s="100">
        <v>14</v>
      </c>
      <c r="AG25" s="100">
        <v>7425.5999999999995</v>
      </c>
      <c r="AH25" s="100">
        <v>16</v>
      </c>
      <c r="AI25" s="100">
        <v>8486.4</v>
      </c>
      <c r="AJ25" s="100">
        <v>14</v>
      </c>
      <c r="AK25" s="100">
        <v>7425.5999999999995</v>
      </c>
      <c r="AL25" s="100">
        <v>12</v>
      </c>
      <c r="AM25" s="100">
        <v>6364.7999999999993</v>
      </c>
      <c r="AN25" s="100">
        <v>14</v>
      </c>
      <c r="AO25" s="100">
        <v>7425.5999999999995</v>
      </c>
      <c r="AP25" s="100">
        <v>16</v>
      </c>
      <c r="AQ25" s="100">
        <v>8486.4</v>
      </c>
      <c r="AR25" s="100">
        <v>19</v>
      </c>
      <c r="AS25" s="100">
        <v>10077.6</v>
      </c>
      <c r="AT25" s="100">
        <v>18</v>
      </c>
      <c r="AU25" s="100">
        <v>9547.1999999999989</v>
      </c>
      <c r="AV25" s="100">
        <v>15</v>
      </c>
      <c r="AW25" s="100">
        <v>7956</v>
      </c>
      <c r="AX25" s="100">
        <v>13</v>
      </c>
      <c r="AY25" s="100">
        <v>6895.2</v>
      </c>
      <c r="AZ25" s="100">
        <v>15</v>
      </c>
      <c r="BA25" s="100">
        <v>7956</v>
      </c>
      <c r="BB25" s="100">
        <v>11</v>
      </c>
      <c r="BC25" s="100">
        <v>5834.4</v>
      </c>
      <c r="BD25" s="100">
        <v>22</v>
      </c>
      <c r="BE25" s="100">
        <v>11668.8</v>
      </c>
      <c r="BF25" s="100">
        <v>15</v>
      </c>
      <c r="BG25" s="100">
        <v>7956</v>
      </c>
      <c r="BH25" s="100">
        <v>19</v>
      </c>
      <c r="BI25" s="100">
        <v>10077.6</v>
      </c>
      <c r="BJ25" s="100">
        <v>18</v>
      </c>
      <c r="BK25" s="100">
        <v>9547.1999999999989</v>
      </c>
      <c r="BL25" s="100">
        <v>18</v>
      </c>
      <c r="BM25" s="100">
        <v>9547.1999999999989</v>
      </c>
      <c r="BN25" s="100">
        <v>14</v>
      </c>
      <c r="BO25" s="100">
        <v>7425.5999999999995</v>
      </c>
      <c r="BP25" s="100">
        <v>20</v>
      </c>
      <c r="BQ25" s="100">
        <v>10608</v>
      </c>
      <c r="BR25" s="100">
        <v>22</v>
      </c>
      <c r="BS25" s="100">
        <v>11668.8</v>
      </c>
      <c r="BT25" s="100">
        <v>16</v>
      </c>
      <c r="BU25" s="100">
        <v>8486.4</v>
      </c>
      <c r="BV25" s="100">
        <v>12</v>
      </c>
      <c r="BW25" s="100">
        <v>6364.7999999999993</v>
      </c>
      <c r="BX25" s="100">
        <v>22</v>
      </c>
      <c r="BY25" s="100">
        <v>11668.8</v>
      </c>
      <c r="BZ25" s="100">
        <v>16</v>
      </c>
      <c r="CA25" s="100">
        <v>8486.4</v>
      </c>
      <c r="CB25" s="100">
        <v>12</v>
      </c>
      <c r="CC25" s="100">
        <v>6364.7999999999993</v>
      </c>
      <c r="CD25" s="100">
        <v>20</v>
      </c>
      <c r="CE25" s="100">
        <v>10608</v>
      </c>
      <c r="CF25" s="100">
        <v>18</v>
      </c>
      <c r="CG25" s="100">
        <v>9547.1999999999989</v>
      </c>
      <c r="CH25" s="100">
        <v>17</v>
      </c>
      <c r="CI25" s="100">
        <v>9016.7999999999993</v>
      </c>
      <c r="CJ25" s="100">
        <v>21</v>
      </c>
      <c r="CK25" s="100">
        <v>11138.4</v>
      </c>
      <c r="CL25" s="100">
        <v>14</v>
      </c>
      <c r="CM25" s="100">
        <v>7425.5999999999995</v>
      </c>
      <c r="CN25" s="100">
        <v>14</v>
      </c>
      <c r="CO25" s="100">
        <v>7425.5999999999995</v>
      </c>
      <c r="CP25" s="100">
        <v>18</v>
      </c>
      <c r="CQ25" s="100">
        <v>9547.1999999999989</v>
      </c>
      <c r="CR25" s="100">
        <v>16</v>
      </c>
      <c r="CS25" s="100">
        <v>8486.4</v>
      </c>
      <c r="CT25" s="100">
        <v>20</v>
      </c>
      <c r="CU25" s="100">
        <v>10608</v>
      </c>
    </row>
    <row r="26" spans="2:99">
      <c r="C26" s="99" t="s">
        <v>192</v>
      </c>
      <c r="D26" s="100">
        <v>11</v>
      </c>
      <c r="E26" s="100">
        <v>5346</v>
      </c>
      <c r="F26" s="100">
        <v>11.322442518485435</v>
      </c>
      <c r="G26" s="100">
        <v>5502.7070639839212</v>
      </c>
      <c r="H26" s="100">
        <v>12.66619433978264</v>
      </c>
      <c r="I26" s="100">
        <v>6155.7704491343629</v>
      </c>
      <c r="J26" s="100">
        <v>18</v>
      </c>
      <c r="K26" s="100">
        <v>8748</v>
      </c>
      <c r="L26" s="100">
        <v>12</v>
      </c>
      <c r="M26" s="100">
        <v>5832</v>
      </c>
      <c r="N26" s="100">
        <v>15</v>
      </c>
      <c r="O26" s="100">
        <v>7290</v>
      </c>
      <c r="P26" s="100">
        <v>12</v>
      </c>
      <c r="Q26" s="100">
        <v>5832</v>
      </c>
      <c r="R26" s="100">
        <v>17</v>
      </c>
      <c r="S26" s="100">
        <v>8262</v>
      </c>
      <c r="T26" s="100">
        <v>14.09445880166826</v>
      </c>
      <c r="U26" s="100">
        <v>6849.9069776107744</v>
      </c>
      <c r="V26" s="100">
        <v>15</v>
      </c>
      <c r="W26" s="100">
        <v>7290</v>
      </c>
      <c r="X26" s="100">
        <v>18</v>
      </c>
      <c r="Y26" s="100">
        <v>8748</v>
      </c>
      <c r="Z26" s="100">
        <v>19</v>
      </c>
      <c r="AA26" s="100">
        <v>9234</v>
      </c>
      <c r="AB26" s="100">
        <v>19</v>
      </c>
      <c r="AC26" s="100">
        <v>9234</v>
      </c>
      <c r="AD26" s="100">
        <v>19</v>
      </c>
      <c r="AE26" s="100">
        <v>9234</v>
      </c>
      <c r="AF26" s="100">
        <v>14</v>
      </c>
      <c r="AG26" s="100">
        <v>6804</v>
      </c>
      <c r="AH26" s="100">
        <v>16</v>
      </c>
      <c r="AI26" s="100">
        <v>7776</v>
      </c>
      <c r="AJ26" s="100">
        <v>15</v>
      </c>
      <c r="AK26" s="100">
        <v>7290</v>
      </c>
      <c r="AL26" s="100">
        <v>11</v>
      </c>
      <c r="AM26" s="100">
        <v>5346</v>
      </c>
      <c r="AN26" s="100">
        <v>14</v>
      </c>
      <c r="AO26" s="100">
        <v>6804</v>
      </c>
      <c r="AP26" s="100">
        <v>17</v>
      </c>
      <c r="AQ26" s="100">
        <v>8262</v>
      </c>
      <c r="AR26" s="100">
        <v>17</v>
      </c>
      <c r="AS26" s="100">
        <v>8262</v>
      </c>
      <c r="AT26" s="100">
        <v>20</v>
      </c>
      <c r="AU26" s="100">
        <v>9720</v>
      </c>
      <c r="AV26" s="100">
        <v>16</v>
      </c>
      <c r="AW26" s="100">
        <v>7776</v>
      </c>
      <c r="AX26" s="100">
        <v>12</v>
      </c>
      <c r="AY26" s="100">
        <v>5832</v>
      </c>
      <c r="AZ26" s="100">
        <v>16</v>
      </c>
      <c r="BA26" s="100">
        <v>7776</v>
      </c>
      <c r="BB26" s="100">
        <v>13</v>
      </c>
      <c r="BC26" s="100">
        <v>6318</v>
      </c>
      <c r="BD26" s="100">
        <v>22</v>
      </c>
      <c r="BE26" s="100">
        <v>10692</v>
      </c>
      <c r="BF26" s="100">
        <v>14</v>
      </c>
      <c r="BG26" s="100">
        <v>6804</v>
      </c>
      <c r="BH26" s="100">
        <v>22</v>
      </c>
      <c r="BI26" s="100">
        <v>10692</v>
      </c>
      <c r="BJ26" s="100">
        <v>17</v>
      </c>
      <c r="BK26" s="100">
        <v>8262</v>
      </c>
      <c r="BL26" s="100">
        <v>21</v>
      </c>
      <c r="BM26" s="100">
        <v>10206</v>
      </c>
      <c r="BN26" s="100">
        <v>13</v>
      </c>
      <c r="BO26" s="100">
        <v>6318</v>
      </c>
      <c r="BP26" s="100">
        <v>19</v>
      </c>
      <c r="BQ26" s="100">
        <v>9234</v>
      </c>
      <c r="BR26" s="100">
        <v>19</v>
      </c>
      <c r="BS26" s="100">
        <v>9234</v>
      </c>
      <c r="BT26" s="100">
        <v>18</v>
      </c>
      <c r="BU26" s="100">
        <v>8748</v>
      </c>
      <c r="BV26" s="100">
        <v>13</v>
      </c>
      <c r="BW26" s="100">
        <v>6318</v>
      </c>
      <c r="BX26" s="100">
        <v>19</v>
      </c>
      <c r="BY26" s="100">
        <v>9234</v>
      </c>
      <c r="BZ26" s="100">
        <v>16</v>
      </c>
      <c r="CA26" s="100">
        <v>7776</v>
      </c>
      <c r="CB26" s="100">
        <v>12</v>
      </c>
      <c r="CC26" s="100">
        <v>5832</v>
      </c>
      <c r="CD26" s="100">
        <v>21</v>
      </c>
      <c r="CE26" s="100">
        <v>10206</v>
      </c>
      <c r="CF26" s="100">
        <v>19</v>
      </c>
      <c r="CG26" s="100">
        <v>9234</v>
      </c>
      <c r="CH26" s="100">
        <v>17</v>
      </c>
      <c r="CI26" s="100">
        <v>8262</v>
      </c>
      <c r="CJ26" s="100">
        <v>20</v>
      </c>
      <c r="CK26" s="100">
        <v>9720</v>
      </c>
      <c r="CL26" s="100">
        <v>14</v>
      </c>
      <c r="CM26" s="100">
        <v>6804</v>
      </c>
      <c r="CN26" s="100">
        <v>16</v>
      </c>
      <c r="CO26" s="100">
        <v>7776</v>
      </c>
      <c r="CP26" s="100">
        <v>15</v>
      </c>
      <c r="CQ26" s="100">
        <v>7290</v>
      </c>
      <c r="CR26" s="100">
        <v>19</v>
      </c>
      <c r="CS26" s="100">
        <v>9234</v>
      </c>
      <c r="CT26" s="100">
        <v>18</v>
      </c>
      <c r="CU26" s="100">
        <v>8748</v>
      </c>
    </row>
    <row r="27" spans="2:99">
      <c r="C27" s="99" t="s">
        <v>193</v>
      </c>
      <c r="D27" s="100">
        <v>11</v>
      </c>
      <c r="E27" s="100">
        <v>4699.2</v>
      </c>
      <c r="F27" s="100">
        <v>12.301861081135302</v>
      </c>
      <c r="G27" s="100">
        <v>5255.3550538610007</v>
      </c>
      <c r="H27" s="100">
        <v>12.613600049799802</v>
      </c>
      <c r="I27" s="100">
        <v>5388.5299412744753</v>
      </c>
      <c r="J27" s="100">
        <v>19</v>
      </c>
      <c r="K27" s="100">
        <v>8116.8</v>
      </c>
      <c r="L27" s="100">
        <v>14</v>
      </c>
      <c r="M27" s="100">
        <v>5980.8</v>
      </c>
      <c r="N27" s="100">
        <v>13</v>
      </c>
      <c r="O27" s="100">
        <v>5553.5999999999995</v>
      </c>
      <c r="P27" s="100">
        <v>13</v>
      </c>
      <c r="Q27" s="100">
        <v>5553.5999999999995</v>
      </c>
      <c r="R27" s="100">
        <v>18</v>
      </c>
      <c r="S27" s="100">
        <v>7689.5999999999995</v>
      </c>
      <c r="T27" s="100">
        <v>14.234089388446144</v>
      </c>
      <c r="U27" s="100">
        <v>6080.8029867441928</v>
      </c>
      <c r="V27" s="100">
        <v>15</v>
      </c>
      <c r="W27" s="100">
        <v>6408</v>
      </c>
      <c r="X27" s="100">
        <v>19</v>
      </c>
      <c r="Y27" s="100">
        <v>8116.8</v>
      </c>
      <c r="Z27" s="100">
        <v>19</v>
      </c>
      <c r="AA27" s="100">
        <v>8116.8</v>
      </c>
      <c r="AB27" s="100">
        <v>20</v>
      </c>
      <c r="AC27" s="100">
        <v>8544</v>
      </c>
      <c r="AD27" s="100">
        <v>19</v>
      </c>
      <c r="AE27" s="100">
        <v>8116.8</v>
      </c>
      <c r="AF27" s="100">
        <v>14</v>
      </c>
      <c r="AG27" s="100">
        <v>5980.8</v>
      </c>
      <c r="AH27" s="100">
        <v>17</v>
      </c>
      <c r="AI27" s="100">
        <v>7262.4</v>
      </c>
      <c r="AJ27" s="100">
        <v>14</v>
      </c>
      <c r="AK27" s="100">
        <v>5980.8</v>
      </c>
      <c r="AL27" s="100">
        <v>12</v>
      </c>
      <c r="AM27" s="100">
        <v>5126.3999999999996</v>
      </c>
      <c r="AN27" s="100">
        <v>15</v>
      </c>
      <c r="AO27" s="100">
        <v>6408</v>
      </c>
      <c r="AP27" s="100">
        <v>16</v>
      </c>
      <c r="AQ27" s="100">
        <v>6835.2</v>
      </c>
      <c r="AR27" s="100">
        <v>17</v>
      </c>
      <c r="AS27" s="100">
        <v>7262.4</v>
      </c>
      <c r="AT27" s="100">
        <v>20</v>
      </c>
      <c r="AU27" s="100">
        <v>8544</v>
      </c>
      <c r="AV27" s="100">
        <v>14</v>
      </c>
      <c r="AW27" s="100">
        <v>5980.8</v>
      </c>
      <c r="AX27" s="100">
        <v>13</v>
      </c>
      <c r="AY27" s="100">
        <v>5553.5999999999995</v>
      </c>
      <c r="AZ27" s="100">
        <v>16</v>
      </c>
      <c r="BA27" s="100">
        <v>6835.2</v>
      </c>
      <c r="BB27" s="100">
        <v>12</v>
      </c>
      <c r="BC27" s="100">
        <v>5126.3999999999996</v>
      </c>
      <c r="BD27" s="100">
        <v>20</v>
      </c>
      <c r="BE27" s="100">
        <v>8544</v>
      </c>
      <c r="BF27" s="100">
        <v>16</v>
      </c>
      <c r="BG27" s="100">
        <v>6835.2</v>
      </c>
      <c r="BH27" s="100">
        <v>22</v>
      </c>
      <c r="BI27" s="100">
        <v>9398.4</v>
      </c>
      <c r="BJ27" s="100">
        <v>19</v>
      </c>
      <c r="BK27" s="100">
        <v>8116.8</v>
      </c>
      <c r="BL27" s="100">
        <v>21</v>
      </c>
      <c r="BM27" s="100">
        <v>8971.1999999999989</v>
      </c>
      <c r="BN27" s="100">
        <v>14</v>
      </c>
      <c r="BO27" s="100">
        <v>5980.8</v>
      </c>
      <c r="BP27" s="100">
        <v>23</v>
      </c>
      <c r="BQ27" s="100">
        <v>9825.6</v>
      </c>
      <c r="BR27" s="100">
        <v>22</v>
      </c>
      <c r="BS27" s="100">
        <v>9398.4</v>
      </c>
      <c r="BT27" s="100">
        <v>16</v>
      </c>
      <c r="BU27" s="100">
        <v>6835.2</v>
      </c>
      <c r="BV27" s="100">
        <v>14</v>
      </c>
      <c r="BW27" s="100">
        <v>5980.8</v>
      </c>
      <c r="BX27" s="100">
        <v>20</v>
      </c>
      <c r="BY27" s="100">
        <v>8544</v>
      </c>
      <c r="BZ27" s="100">
        <v>16</v>
      </c>
      <c r="CA27" s="100">
        <v>6835.2</v>
      </c>
      <c r="CB27" s="100">
        <v>13</v>
      </c>
      <c r="CC27" s="100">
        <v>5553.5999999999995</v>
      </c>
      <c r="CD27" s="100">
        <v>20</v>
      </c>
      <c r="CE27" s="100">
        <v>8544</v>
      </c>
      <c r="CF27" s="100">
        <v>20</v>
      </c>
      <c r="CG27" s="100">
        <v>8544</v>
      </c>
      <c r="CH27" s="100">
        <v>19</v>
      </c>
      <c r="CI27" s="100">
        <v>8116.8</v>
      </c>
      <c r="CJ27" s="100">
        <v>22</v>
      </c>
      <c r="CK27" s="100">
        <v>9398.4</v>
      </c>
      <c r="CL27" s="100">
        <v>15</v>
      </c>
      <c r="CM27" s="100">
        <v>6408</v>
      </c>
      <c r="CN27" s="100">
        <v>17</v>
      </c>
      <c r="CO27" s="100">
        <v>7262.4</v>
      </c>
      <c r="CP27" s="100">
        <v>15</v>
      </c>
      <c r="CQ27" s="100">
        <v>6408</v>
      </c>
      <c r="CR27" s="100">
        <v>17</v>
      </c>
      <c r="CS27" s="100">
        <v>7262.4</v>
      </c>
      <c r="CT27" s="100">
        <v>19</v>
      </c>
      <c r="CU27" s="100">
        <v>8116.8</v>
      </c>
    </row>
    <row r="28" spans="2:99">
      <c r="C28" s="99" t="s">
        <v>194</v>
      </c>
      <c r="D28" s="100">
        <v>11</v>
      </c>
      <c r="E28" s="100">
        <v>8118</v>
      </c>
      <c r="F28" s="100">
        <v>10.308721560252012</v>
      </c>
      <c r="G28" s="100">
        <v>7607.8365114659846</v>
      </c>
      <c r="H28" s="100">
        <v>10.543474329822681</v>
      </c>
      <c r="I28" s="100">
        <v>7781.0840554091383</v>
      </c>
      <c r="J28" s="100">
        <v>17</v>
      </c>
      <c r="K28" s="100">
        <v>12546</v>
      </c>
      <c r="L28" s="100">
        <v>12</v>
      </c>
      <c r="M28" s="100">
        <v>8856</v>
      </c>
      <c r="N28" s="100">
        <v>13</v>
      </c>
      <c r="O28" s="100">
        <v>9594</v>
      </c>
      <c r="P28" s="100">
        <v>12</v>
      </c>
      <c r="Q28" s="100">
        <v>8856</v>
      </c>
      <c r="R28" s="100">
        <v>17</v>
      </c>
      <c r="S28" s="100">
        <v>12546</v>
      </c>
      <c r="T28" s="100">
        <v>14.141002330594221</v>
      </c>
      <c r="U28" s="100">
        <v>10436.059719978535</v>
      </c>
      <c r="V28" s="100">
        <v>16</v>
      </c>
      <c r="W28" s="100">
        <v>11808</v>
      </c>
      <c r="X28" s="100">
        <v>15</v>
      </c>
      <c r="Y28" s="100">
        <v>11070</v>
      </c>
      <c r="Z28" s="100">
        <v>19</v>
      </c>
      <c r="AA28" s="100">
        <v>14022</v>
      </c>
      <c r="AB28" s="100">
        <v>16</v>
      </c>
      <c r="AC28" s="100">
        <v>11808</v>
      </c>
      <c r="AD28" s="100">
        <v>16</v>
      </c>
      <c r="AE28" s="100">
        <v>11808</v>
      </c>
      <c r="AF28" s="100">
        <v>14</v>
      </c>
      <c r="AG28" s="100">
        <v>10332</v>
      </c>
      <c r="AH28" s="100">
        <v>15</v>
      </c>
      <c r="AI28" s="100">
        <v>11070</v>
      </c>
      <c r="AJ28" s="100">
        <v>15</v>
      </c>
      <c r="AK28" s="100">
        <v>11070</v>
      </c>
      <c r="AL28" s="100">
        <v>10</v>
      </c>
      <c r="AM28" s="100">
        <v>7380</v>
      </c>
      <c r="AN28" s="100">
        <v>14</v>
      </c>
      <c r="AO28" s="100">
        <v>10332</v>
      </c>
      <c r="AP28" s="100">
        <v>16</v>
      </c>
      <c r="AQ28" s="100">
        <v>11808</v>
      </c>
      <c r="AR28" s="100">
        <v>19</v>
      </c>
      <c r="AS28" s="100">
        <v>14022</v>
      </c>
      <c r="AT28" s="100">
        <v>20</v>
      </c>
      <c r="AU28" s="100">
        <v>14760</v>
      </c>
      <c r="AV28" s="100">
        <v>16</v>
      </c>
      <c r="AW28" s="100">
        <v>11808</v>
      </c>
      <c r="AX28" s="100">
        <v>11</v>
      </c>
      <c r="AY28" s="100">
        <v>8118</v>
      </c>
      <c r="AZ28" s="100">
        <v>14</v>
      </c>
      <c r="BA28" s="100">
        <v>10332</v>
      </c>
      <c r="BB28" s="100">
        <v>11</v>
      </c>
      <c r="BC28" s="100">
        <v>8118</v>
      </c>
      <c r="BD28" s="100">
        <v>20</v>
      </c>
      <c r="BE28" s="100">
        <v>14760</v>
      </c>
      <c r="BF28" s="100">
        <v>14</v>
      </c>
      <c r="BG28" s="100">
        <v>10332</v>
      </c>
      <c r="BH28" s="100">
        <v>21</v>
      </c>
      <c r="BI28" s="100">
        <v>15498</v>
      </c>
      <c r="BJ28" s="100">
        <v>18</v>
      </c>
      <c r="BK28" s="100">
        <v>13284</v>
      </c>
      <c r="BL28" s="100">
        <v>18</v>
      </c>
      <c r="BM28" s="100">
        <v>13284</v>
      </c>
      <c r="BN28" s="100">
        <v>12</v>
      </c>
      <c r="BO28" s="100">
        <v>8856</v>
      </c>
      <c r="BP28" s="100">
        <v>22</v>
      </c>
      <c r="BQ28" s="100">
        <v>16236</v>
      </c>
      <c r="BR28" s="100">
        <v>20</v>
      </c>
      <c r="BS28" s="100">
        <v>14760</v>
      </c>
      <c r="BT28" s="100">
        <v>18</v>
      </c>
      <c r="BU28" s="100">
        <v>13284</v>
      </c>
      <c r="BV28" s="100">
        <v>11</v>
      </c>
      <c r="BW28" s="100">
        <v>8118</v>
      </c>
      <c r="BX28" s="100">
        <v>19</v>
      </c>
      <c r="BY28" s="100">
        <v>14022</v>
      </c>
      <c r="BZ28" s="100">
        <v>15</v>
      </c>
      <c r="CA28" s="100">
        <v>11070</v>
      </c>
      <c r="CB28" s="100">
        <v>12</v>
      </c>
      <c r="CC28" s="100">
        <v>8856</v>
      </c>
      <c r="CD28" s="100">
        <v>18</v>
      </c>
      <c r="CE28" s="100">
        <v>13284</v>
      </c>
      <c r="CF28" s="100">
        <v>16</v>
      </c>
      <c r="CG28" s="100">
        <v>11808</v>
      </c>
      <c r="CH28" s="100">
        <v>19</v>
      </c>
      <c r="CI28" s="100">
        <v>14022</v>
      </c>
      <c r="CJ28" s="100">
        <v>23</v>
      </c>
      <c r="CK28" s="100">
        <v>16974</v>
      </c>
      <c r="CL28" s="100">
        <v>15</v>
      </c>
      <c r="CM28" s="100">
        <v>11070</v>
      </c>
      <c r="CN28" s="100">
        <v>17</v>
      </c>
      <c r="CO28" s="100">
        <v>12546</v>
      </c>
      <c r="CP28" s="100">
        <v>16</v>
      </c>
      <c r="CQ28" s="100">
        <v>11808</v>
      </c>
      <c r="CR28" s="100">
        <v>16</v>
      </c>
      <c r="CS28" s="100">
        <v>11808</v>
      </c>
      <c r="CT28" s="100">
        <v>19</v>
      </c>
      <c r="CU28" s="100">
        <v>14022</v>
      </c>
    </row>
    <row r="29" spans="2:99">
      <c r="C29" s="99" t="s">
        <v>195</v>
      </c>
      <c r="D29" s="100">
        <v>12</v>
      </c>
      <c r="E29" s="100">
        <v>4060.7999999999997</v>
      </c>
      <c r="F29" s="100">
        <v>12.322442518485435</v>
      </c>
      <c r="G29" s="100">
        <v>4169.9145482554704</v>
      </c>
      <c r="H29" s="100">
        <v>12.578537189811241</v>
      </c>
      <c r="I29" s="100">
        <v>4256.576985032124</v>
      </c>
      <c r="J29" s="100">
        <v>21</v>
      </c>
      <c r="K29" s="100">
        <v>7106.4</v>
      </c>
      <c r="L29" s="100">
        <v>12</v>
      </c>
      <c r="M29" s="100">
        <v>4060.7999999999997</v>
      </c>
      <c r="N29" s="100">
        <v>15</v>
      </c>
      <c r="O29" s="100">
        <v>5076</v>
      </c>
      <c r="P29" s="100">
        <v>14</v>
      </c>
      <c r="Q29" s="100">
        <v>4737.5999999999995</v>
      </c>
      <c r="R29" s="100">
        <v>20</v>
      </c>
      <c r="S29" s="100">
        <v>6768</v>
      </c>
      <c r="T29" s="100">
        <v>14.280632917372106</v>
      </c>
      <c r="U29" s="100">
        <v>4832.56617923872</v>
      </c>
      <c r="V29" s="100">
        <v>16</v>
      </c>
      <c r="W29" s="100">
        <v>5414.4</v>
      </c>
      <c r="X29" s="100">
        <v>16</v>
      </c>
      <c r="Y29" s="100">
        <v>5414.4</v>
      </c>
      <c r="Z29" s="100">
        <v>20</v>
      </c>
      <c r="AA29" s="100">
        <v>6768</v>
      </c>
      <c r="AB29" s="100">
        <v>20</v>
      </c>
      <c r="AC29" s="100">
        <v>6768</v>
      </c>
      <c r="AD29" s="100">
        <v>19</v>
      </c>
      <c r="AE29" s="100">
        <v>6429.5999999999995</v>
      </c>
      <c r="AF29" s="100">
        <v>17</v>
      </c>
      <c r="AG29" s="100">
        <v>5752.7999999999993</v>
      </c>
      <c r="AH29" s="100">
        <v>18</v>
      </c>
      <c r="AI29" s="100">
        <v>6091.2</v>
      </c>
      <c r="AJ29" s="100">
        <v>14</v>
      </c>
      <c r="AK29" s="100">
        <v>4737.5999999999995</v>
      </c>
      <c r="AL29" s="100">
        <v>11</v>
      </c>
      <c r="AM29" s="100">
        <v>3722.3999999999996</v>
      </c>
      <c r="AN29" s="100">
        <v>15</v>
      </c>
      <c r="AO29" s="100">
        <v>5076</v>
      </c>
      <c r="AP29" s="100">
        <v>18</v>
      </c>
      <c r="AQ29" s="100">
        <v>6091.2</v>
      </c>
      <c r="AR29" s="100">
        <v>18</v>
      </c>
      <c r="AS29" s="100">
        <v>6091.2</v>
      </c>
      <c r="AT29" s="100">
        <v>22</v>
      </c>
      <c r="AU29" s="100">
        <v>7444.7999999999993</v>
      </c>
      <c r="AV29" s="100">
        <v>17</v>
      </c>
      <c r="AW29" s="100">
        <v>5752.7999999999993</v>
      </c>
      <c r="AX29" s="100">
        <v>12</v>
      </c>
      <c r="AY29" s="100">
        <v>4060.7999999999997</v>
      </c>
      <c r="AZ29" s="100">
        <v>15</v>
      </c>
      <c r="BA29" s="100">
        <v>5076</v>
      </c>
      <c r="BB29" s="100">
        <v>12</v>
      </c>
      <c r="BC29" s="100">
        <v>4060.7999999999997</v>
      </c>
      <c r="BD29" s="100">
        <v>22</v>
      </c>
      <c r="BE29" s="100">
        <v>7444.7999999999993</v>
      </c>
      <c r="BF29" s="100">
        <v>14</v>
      </c>
      <c r="BG29" s="100">
        <v>4737.5999999999995</v>
      </c>
      <c r="BH29" s="100">
        <v>21</v>
      </c>
      <c r="BI29" s="100">
        <v>7106.4</v>
      </c>
      <c r="BJ29" s="100">
        <v>20</v>
      </c>
      <c r="BK29" s="100">
        <v>6768</v>
      </c>
      <c r="BL29" s="100">
        <v>23</v>
      </c>
      <c r="BM29" s="100">
        <v>7783.2</v>
      </c>
      <c r="BN29" s="100">
        <v>13</v>
      </c>
      <c r="BO29" s="100">
        <v>4399.2</v>
      </c>
      <c r="BP29" s="100">
        <v>21</v>
      </c>
      <c r="BQ29" s="100">
        <v>7106.4</v>
      </c>
      <c r="BR29" s="100">
        <v>19</v>
      </c>
      <c r="BS29" s="100">
        <v>6429.5999999999995</v>
      </c>
      <c r="BT29" s="100">
        <v>17</v>
      </c>
      <c r="BU29" s="100">
        <v>5752.7999999999993</v>
      </c>
      <c r="BV29" s="100">
        <v>13</v>
      </c>
      <c r="BW29" s="100">
        <v>4399.2</v>
      </c>
      <c r="BX29" s="100">
        <v>21</v>
      </c>
      <c r="BY29" s="100">
        <v>7106.4</v>
      </c>
      <c r="BZ29" s="100">
        <v>15</v>
      </c>
      <c r="CA29" s="100">
        <v>5076</v>
      </c>
      <c r="CB29" s="100">
        <v>13</v>
      </c>
      <c r="CC29" s="100">
        <v>4399.2</v>
      </c>
      <c r="CD29" s="100">
        <v>22</v>
      </c>
      <c r="CE29" s="100">
        <v>7444.7999999999993</v>
      </c>
      <c r="CF29" s="100">
        <v>18</v>
      </c>
      <c r="CG29" s="100">
        <v>6091.2</v>
      </c>
      <c r="CH29" s="100">
        <v>17</v>
      </c>
      <c r="CI29" s="100">
        <v>5752.7999999999993</v>
      </c>
      <c r="CJ29" s="100">
        <v>22</v>
      </c>
      <c r="CK29" s="100">
        <v>7444.7999999999993</v>
      </c>
      <c r="CL29" s="100">
        <v>15</v>
      </c>
      <c r="CM29" s="100">
        <v>5076</v>
      </c>
      <c r="CN29" s="100">
        <v>17</v>
      </c>
      <c r="CO29" s="100">
        <v>5752.7999999999993</v>
      </c>
      <c r="CP29" s="100">
        <v>15</v>
      </c>
      <c r="CQ29" s="100">
        <v>5076</v>
      </c>
      <c r="CR29" s="100">
        <v>20</v>
      </c>
      <c r="CS29" s="100">
        <v>6768</v>
      </c>
      <c r="CT29" s="100">
        <v>21</v>
      </c>
      <c r="CU29" s="100">
        <v>7106.4</v>
      </c>
    </row>
    <row r="30" spans="2:99">
      <c r="C30" s="99" t="s">
        <v>196</v>
      </c>
      <c r="D30" s="100">
        <v>13</v>
      </c>
      <c r="E30" s="100">
        <v>1809.6</v>
      </c>
      <c r="F30" s="100">
        <v>13.343023955835569</v>
      </c>
      <c r="G30" s="100">
        <v>1857.3489346523111</v>
      </c>
      <c r="H30" s="100">
        <v>12.66619433978264</v>
      </c>
      <c r="I30" s="100">
        <v>1763.1342520977435</v>
      </c>
      <c r="J30" s="100">
        <v>21</v>
      </c>
      <c r="K30" s="100">
        <v>2923.2</v>
      </c>
      <c r="L30" s="100">
        <v>14</v>
      </c>
      <c r="M30" s="100">
        <v>1948.7999999999997</v>
      </c>
      <c r="N30" s="100">
        <v>15</v>
      </c>
      <c r="O30" s="100">
        <v>2088</v>
      </c>
      <c r="P30" s="100">
        <v>12</v>
      </c>
      <c r="Q30" s="100">
        <v>1670.3999999999999</v>
      </c>
      <c r="R30" s="100">
        <v>18</v>
      </c>
      <c r="S30" s="100">
        <v>2505.6</v>
      </c>
      <c r="T30" s="100">
        <v>16.652981148779794</v>
      </c>
      <c r="U30" s="100">
        <v>2318.0949759101472</v>
      </c>
      <c r="V30" s="100">
        <v>17</v>
      </c>
      <c r="W30" s="100">
        <v>2366.3999999999996</v>
      </c>
      <c r="X30" s="100">
        <v>16</v>
      </c>
      <c r="Y30" s="100">
        <v>2227.1999999999998</v>
      </c>
      <c r="Z30" s="100">
        <v>20</v>
      </c>
      <c r="AA30" s="100">
        <v>2784</v>
      </c>
      <c r="AB30" s="100">
        <v>18</v>
      </c>
      <c r="AC30" s="100">
        <v>2505.6</v>
      </c>
      <c r="AD30" s="100">
        <v>17</v>
      </c>
      <c r="AE30" s="100">
        <v>2366.3999999999996</v>
      </c>
      <c r="AF30" s="100">
        <v>15</v>
      </c>
      <c r="AG30" s="100">
        <v>2088</v>
      </c>
      <c r="AH30" s="100">
        <v>19</v>
      </c>
      <c r="AI30" s="100">
        <v>2644.7999999999997</v>
      </c>
      <c r="AJ30" s="100">
        <v>15</v>
      </c>
      <c r="AK30" s="100">
        <v>2088</v>
      </c>
      <c r="AL30" s="100">
        <v>11</v>
      </c>
      <c r="AM30" s="100">
        <v>1531.1999999999998</v>
      </c>
      <c r="AN30" s="100">
        <v>16</v>
      </c>
      <c r="AO30" s="100">
        <v>2227.1999999999998</v>
      </c>
      <c r="AP30" s="100">
        <v>18</v>
      </c>
      <c r="AQ30" s="100">
        <v>2505.6</v>
      </c>
      <c r="AR30" s="100">
        <v>20</v>
      </c>
      <c r="AS30" s="100">
        <v>2784</v>
      </c>
      <c r="AT30" s="100">
        <v>20</v>
      </c>
      <c r="AU30" s="100">
        <v>2784</v>
      </c>
      <c r="AV30" s="100">
        <v>17</v>
      </c>
      <c r="AW30" s="100">
        <v>2366.3999999999996</v>
      </c>
      <c r="AX30" s="100">
        <v>13</v>
      </c>
      <c r="AY30" s="100">
        <v>1809.6</v>
      </c>
      <c r="AZ30" s="100">
        <v>17</v>
      </c>
      <c r="BA30" s="100">
        <v>2366.3999999999996</v>
      </c>
      <c r="BB30" s="100">
        <v>11</v>
      </c>
      <c r="BC30" s="100">
        <v>1531.1999999999998</v>
      </c>
      <c r="BD30" s="100">
        <v>23</v>
      </c>
      <c r="BE30" s="100">
        <v>3201.6</v>
      </c>
      <c r="BF30" s="100">
        <v>16</v>
      </c>
      <c r="BG30" s="100">
        <v>2227.1999999999998</v>
      </c>
      <c r="BH30" s="100">
        <v>23</v>
      </c>
      <c r="BI30" s="100">
        <v>3201.6</v>
      </c>
      <c r="BJ30" s="100">
        <v>20</v>
      </c>
      <c r="BK30" s="100">
        <v>2784</v>
      </c>
      <c r="BL30" s="100">
        <v>22</v>
      </c>
      <c r="BM30" s="100">
        <v>3062.3999999999996</v>
      </c>
      <c r="BN30" s="100">
        <v>13</v>
      </c>
      <c r="BO30" s="100">
        <v>1809.6</v>
      </c>
      <c r="BP30" s="100">
        <v>22</v>
      </c>
      <c r="BQ30" s="100">
        <v>3062.3999999999996</v>
      </c>
      <c r="BR30" s="100">
        <v>22</v>
      </c>
      <c r="BS30" s="100">
        <v>3062.3999999999996</v>
      </c>
      <c r="BT30" s="100">
        <v>17</v>
      </c>
      <c r="BU30" s="100">
        <v>2366.3999999999996</v>
      </c>
      <c r="BV30" s="100">
        <v>13</v>
      </c>
      <c r="BW30" s="100">
        <v>1809.6</v>
      </c>
      <c r="BX30" s="100">
        <v>21</v>
      </c>
      <c r="BY30" s="100">
        <v>2923.2</v>
      </c>
      <c r="BZ30" s="100">
        <v>15</v>
      </c>
      <c r="CA30" s="100">
        <v>2088</v>
      </c>
      <c r="CB30" s="100">
        <v>13</v>
      </c>
      <c r="CC30" s="100">
        <v>1809.6</v>
      </c>
      <c r="CD30" s="100">
        <v>20</v>
      </c>
      <c r="CE30" s="100">
        <v>2784</v>
      </c>
      <c r="CF30" s="100">
        <v>19</v>
      </c>
      <c r="CG30" s="100">
        <v>2644.7999999999997</v>
      </c>
      <c r="CH30" s="100">
        <v>21</v>
      </c>
      <c r="CI30" s="100">
        <v>2923.2</v>
      </c>
      <c r="CJ30" s="100">
        <v>25</v>
      </c>
      <c r="CK30" s="100">
        <v>3479.9999999999995</v>
      </c>
      <c r="CL30" s="100">
        <v>18</v>
      </c>
      <c r="CM30" s="100">
        <v>2505.6</v>
      </c>
      <c r="CN30" s="100">
        <v>17</v>
      </c>
      <c r="CO30" s="100">
        <v>2366.3999999999996</v>
      </c>
      <c r="CP30" s="100">
        <v>16</v>
      </c>
      <c r="CQ30" s="100">
        <v>2227.1999999999998</v>
      </c>
      <c r="CR30" s="100">
        <v>19</v>
      </c>
      <c r="CS30" s="100">
        <v>2644.7999999999997</v>
      </c>
      <c r="CT30" s="100">
        <v>19</v>
      </c>
      <c r="CU30" s="100">
        <v>2644.7999999999997</v>
      </c>
    </row>
    <row r="31" spans="2:99">
      <c r="C31" s="99" t="s">
        <v>197</v>
      </c>
      <c r="D31" s="100">
        <v>13</v>
      </c>
      <c r="E31" s="100">
        <v>4430.4000000000005</v>
      </c>
      <c r="F31" s="100">
        <v>13.336163476718857</v>
      </c>
      <c r="G31" s="100">
        <v>4544.9645128657867</v>
      </c>
      <c r="H31" s="100">
        <v>11.64866290978836</v>
      </c>
      <c r="I31" s="100">
        <v>3969.8643196558733</v>
      </c>
      <c r="J31" s="100">
        <v>20</v>
      </c>
      <c r="K31" s="100">
        <v>6816</v>
      </c>
      <c r="L31" s="100">
        <v>12</v>
      </c>
      <c r="M31" s="100">
        <v>4089.6000000000004</v>
      </c>
      <c r="N31" s="100">
        <v>14</v>
      </c>
      <c r="O31" s="100">
        <v>4771.2</v>
      </c>
      <c r="P31" s="100">
        <v>11</v>
      </c>
      <c r="Q31" s="100">
        <v>3748.8</v>
      </c>
      <c r="R31" s="100">
        <v>19</v>
      </c>
      <c r="S31" s="100">
        <v>6475.2</v>
      </c>
      <c r="T31" s="100">
        <v>14.513350562001913</v>
      </c>
      <c r="U31" s="100">
        <v>4946.1498715302523</v>
      </c>
      <c r="V31" s="100">
        <v>14</v>
      </c>
      <c r="W31" s="100">
        <v>4771.2</v>
      </c>
      <c r="X31" s="100">
        <v>17</v>
      </c>
      <c r="Y31" s="100">
        <v>5793.6</v>
      </c>
      <c r="Z31" s="100">
        <v>23</v>
      </c>
      <c r="AA31" s="100">
        <v>7838.4000000000005</v>
      </c>
      <c r="AB31" s="100">
        <v>17</v>
      </c>
      <c r="AC31" s="100">
        <v>5793.6</v>
      </c>
      <c r="AD31" s="100">
        <v>19</v>
      </c>
      <c r="AE31" s="100">
        <v>6475.2</v>
      </c>
      <c r="AF31" s="100">
        <v>14</v>
      </c>
      <c r="AG31" s="100">
        <v>4771.2</v>
      </c>
      <c r="AH31" s="100">
        <v>16</v>
      </c>
      <c r="AI31" s="100">
        <v>5452.8</v>
      </c>
      <c r="AJ31" s="100">
        <v>14</v>
      </c>
      <c r="AK31" s="100">
        <v>4771.2</v>
      </c>
      <c r="AL31" s="100">
        <v>10</v>
      </c>
      <c r="AM31" s="100">
        <v>3408</v>
      </c>
      <c r="AN31" s="100">
        <v>17</v>
      </c>
      <c r="AO31" s="100">
        <v>5793.6</v>
      </c>
      <c r="AP31" s="100">
        <v>16</v>
      </c>
      <c r="AQ31" s="100">
        <v>5452.8</v>
      </c>
      <c r="AR31" s="100">
        <v>18</v>
      </c>
      <c r="AS31" s="100">
        <v>6134.4000000000005</v>
      </c>
      <c r="AT31" s="100">
        <v>18</v>
      </c>
      <c r="AU31" s="100">
        <v>6134.4000000000005</v>
      </c>
      <c r="AV31" s="100">
        <v>16</v>
      </c>
      <c r="AW31" s="100">
        <v>5452.8</v>
      </c>
      <c r="AX31" s="100">
        <v>13</v>
      </c>
      <c r="AY31" s="100">
        <v>4430.4000000000005</v>
      </c>
      <c r="AZ31" s="100">
        <v>16</v>
      </c>
      <c r="BA31" s="100">
        <v>5452.8</v>
      </c>
      <c r="BB31" s="100">
        <v>12</v>
      </c>
      <c r="BC31" s="100">
        <v>4089.6000000000004</v>
      </c>
      <c r="BD31" s="100">
        <v>24</v>
      </c>
      <c r="BE31" s="100">
        <v>8179.2000000000007</v>
      </c>
      <c r="BF31" s="100">
        <v>15</v>
      </c>
      <c r="BG31" s="100">
        <v>5112</v>
      </c>
      <c r="BH31" s="100">
        <v>22</v>
      </c>
      <c r="BI31" s="100">
        <v>7497.6</v>
      </c>
      <c r="BJ31" s="100">
        <v>17</v>
      </c>
      <c r="BK31" s="100">
        <v>5793.6</v>
      </c>
      <c r="BL31" s="100">
        <v>21</v>
      </c>
      <c r="BM31" s="100">
        <v>7156.8</v>
      </c>
      <c r="BN31" s="100">
        <v>13</v>
      </c>
      <c r="BO31" s="100">
        <v>4430.4000000000005</v>
      </c>
      <c r="BP31" s="100">
        <v>22</v>
      </c>
      <c r="BQ31" s="100">
        <v>7497.6</v>
      </c>
      <c r="BR31" s="100">
        <v>22</v>
      </c>
      <c r="BS31" s="100">
        <v>7497.6</v>
      </c>
      <c r="BT31" s="100">
        <v>17</v>
      </c>
      <c r="BU31" s="100">
        <v>5793.6</v>
      </c>
      <c r="BV31" s="100">
        <v>12</v>
      </c>
      <c r="BW31" s="100">
        <v>4089.6000000000004</v>
      </c>
      <c r="BX31" s="100">
        <v>23</v>
      </c>
      <c r="BY31" s="100">
        <v>7838.4000000000005</v>
      </c>
      <c r="BZ31" s="100">
        <v>16</v>
      </c>
      <c r="CA31" s="100">
        <v>5452.8</v>
      </c>
      <c r="CB31" s="100">
        <v>13</v>
      </c>
      <c r="CC31" s="100">
        <v>4430.4000000000005</v>
      </c>
      <c r="CD31" s="100">
        <v>20</v>
      </c>
      <c r="CE31" s="100">
        <v>6816</v>
      </c>
      <c r="CF31" s="100">
        <v>18</v>
      </c>
      <c r="CG31" s="100">
        <v>6134.4000000000005</v>
      </c>
      <c r="CH31" s="100">
        <v>20</v>
      </c>
      <c r="CI31" s="100">
        <v>6816</v>
      </c>
      <c r="CJ31" s="100">
        <v>23</v>
      </c>
      <c r="CK31" s="100">
        <v>7838.4000000000005</v>
      </c>
      <c r="CL31" s="100">
        <v>16</v>
      </c>
      <c r="CM31" s="100">
        <v>5452.8</v>
      </c>
      <c r="CN31" s="100">
        <v>17</v>
      </c>
      <c r="CO31" s="100">
        <v>5793.6</v>
      </c>
      <c r="CP31" s="100">
        <v>17</v>
      </c>
      <c r="CQ31" s="100">
        <v>5793.6</v>
      </c>
      <c r="CR31" s="100">
        <v>17</v>
      </c>
      <c r="CS31" s="100">
        <v>5793.6</v>
      </c>
      <c r="CT31" s="100">
        <v>21</v>
      </c>
      <c r="CU31" s="100">
        <v>7156.8</v>
      </c>
    </row>
    <row r="32" spans="2:99">
      <c r="C32" s="99" t="s">
        <v>198</v>
      </c>
      <c r="D32" s="100">
        <v>13</v>
      </c>
      <c r="E32" s="100">
        <v>10920</v>
      </c>
      <c r="F32" s="100">
        <v>10.322442518485435</v>
      </c>
      <c r="G32" s="100">
        <v>8670.8517155277659</v>
      </c>
      <c r="H32" s="100">
        <v>10.64866290978836</v>
      </c>
      <c r="I32" s="100">
        <v>8944.8768442222226</v>
      </c>
      <c r="J32" s="100">
        <v>17</v>
      </c>
      <c r="K32" s="100">
        <v>14280</v>
      </c>
      <c r="L32" s="100">
        <v>12</v>
      </c>
      <c r="M32" s="100">
        <v>10080</v>
      </c>
      <c r="N32" s="100">
        <v>14</v>
      </c>
      <c r="O32" s="100">
        <v>11760</v>
      </c>
      <c r="P32" s="100">
        <v>11</v>
      </c>
      <c r="Q32" s="100">
        <v>9240</v>
      </c>
      <c r="R32" s="100">
        <v>17</v>
      </c>
      <c r="S32" s="100">
        <v>14280</v>
      </c>
      <c r="T32" s="100">
        <v>12</v>
      </c>
      <c r="U32" s="100">
        <v>10080</v>
      </c>
      <c r="V32" s="100">
        <v>15</v>
      </c>
      <c r="W32" s="100">
        <v>12600</v>
      </c>
      <c r="X32" s="100">
        <v>16</v>
      </c>
      <c r="Y32" s="100">
        <v>13440</v>
      </c>
      <c r="Z32" s="100">
        <v>21</v>
      </c>
      <c r="AA32" s="100">
        <v>17640</v>
      </c>
      <c r="AB32" s="100">
        <v>16</v>
      </c>
      <c r="AC32" s="100">
        <v>13440</v>
      </c>
      <c r="AD32" s="100">
        <v>16</v>
      </c>
      <c r="AE32" s="100">
        <v>13440</v>
      </c>
      <c r="AF32" s="100">
        <v>14</v>
      </c>
      <c r="AG32" s="100">
        <v>11760</v>
      </c>
      <c r="AH32" s="100">
        <v>17</v>
      </c>
      <c r="AI32" s="100">
        <v>14280</v>
      </c>
      <c r="AJ32" s="100">
        <v>13</v>
      </c>
      <c r="AK32" s="100">
        <v>10920</v>
      </c>
      <c r="AL32" s="100">
        <v>11</v>
      </c>
      <c r="AM32" s="100">
        <v>9240</v>
      </c>
      <c r="AN32" s="100">
        <v>14</v>
      </c>
      <c r="AO32" s="100">
        <v>11760</v>
      </c>
      <c r="AP32" s="100">
        <v>17</v>
      </c>
      <c r="AQ32" s="100">
        <v>14280</v>
      </c>
      <c r="AR32" s="100">
        <v>17</v>
      </c>
      <c r="AS32" s="100">
        <v>14280</v>
      </c>
      <c r="AT32" s="100">
        <v>19</v>
      </c>
      <c r="AU32" s="100">
        <v>15960</v>
      </c>
      <c r="AV32" s="100">
        <v>16</v>
      </c>
      <c r="AW32" s="100">
        <v>13440</v>
      </c>
      <c r="AX32" s="100">
        <v>12</v>
      </c>
      <c r="AY32" s="100">
        <v>10080</v>
      </c>
      <c r="AZ32" s="100">
        <v>16</v>
      </c>
      <c r="BA32" s="100">
        <v>13440</v>
      </c>
      <c r="BB32" s="100">
        <v>11</v>
      </c>
      <c r="BC32" s="100">
        <v>9240</v>
      </c>
      <c r="BD32" s="100">
        <v>21</v>
      </c>
      <c r="BE32" s="100">
        <v>17640</v>
      </c>
      <c r="BF32" s="100">
        <v>12</v>
      </c>
      <c r="BG32" s="100">
        <v>10080</v>
      </c>
      <c r="BH32" s="100">
        <v>19</v>
      </c>
      <c r="BI32" s="100">
        <v>15960</v>
      </c>
      <c r="BJ32" s="100">
        <v>17</v>
      </c>
      <c r="BK32" s="100">
        <v>14280</v>
      </c>
      <c r="BL32" s="100">
        <v>20</v>
      </c>
      <c r="BM32" s="100">
        <v>16800</v>
      </c>
      <c r="BN32" s="100">
        <v>13</v>
      </c>
      <c r="BO32" s="100">
        <v>10920</v>
      </c>
      <c r="BP32" s="100">
        <v>19</v>
      </c>
      <c r="BQ32" s="100">
        <v>15960</v>
      </c>
      <c r="BR32" s="100">
        <v>21</v>
      </c>
      <c r="BS32" s="100">
        <v>17640</v>
      </c>
      <c r="BT32" s="100">
        <v>18</v>
      </c>
      <c r="BU32" s="100">
        <v>15120</v>
      </c>
      <c r="BV32" s="100">
        <v>12</v>
      </c>
      <c r="BW32" s="100">
        <v>10080</v>
      </c>
      <c r="BX32" s="100">
        <v>21</v>
      </c>
      <c r="BY32" s="100">
        <v>17640</v>
      </c>
      <c r="BZ32" s="100">
        <v>14</v>
      </c>
      <c r="CA32" s="100">
        <v>11760</v>
      </c>
      <c r="CB32" s="100">
        <v>11</v>
      </c>
      <c r="CC32" s="100">
        <v>9240</v>
      </c>
      <c r="CD32" s="100">
        <v>17</v>
      </c>
      <c r="CE32" s="100">
        <v>14280</v>
      </c>
      <c r="CF32" s="100">
        <v>16</v>
      </c>
      <c r="CG32" s="100">
        <v>13440</v>
      </c>
      <c r="CH32" s="100">
        <v>17</v>
      </c>
      <c r="CI32" s="100">
        <v>14280</v>
      </c>
      <c r="CJ32" s="100">
        <v>23</v>
      </c>
      <c r="CK32" s="100">
        <v>19320</v>
      </c>
      <c r="CL32" s="100">
        <v>16</v>
      </c>
      <c r="CM32" s="100">
        <v>13440</v>
      </c>
      <c r="CN32" s="100">
        <v>16</v>
      </c>
      <c r="CO32" s="100">
        <v>13440</v>
      </c>
      <c r="CP32" s="100">
        <v>16</v>
      </c>
      <c r="CQ32" s="100">
        <v>13440</v>
      </c>
      <c r="CR32" s="100">
        <v>19</v>
      </c>
      <c r="CS32" s="100">
        <v>15960</v>
      </c>
      <c r="CT32" s="100">
        <v>20</v>
      </c>
      <c r="CU32" s="100">
        <v>16800</v>
      </c>
    </row>
    <row r="33" spans="2:99">
      <c r="C33" s="99" t="s">
        <v>199</v>
      </c>
      <c r="D33" s="100">
        <v>12</v>
      </c>
      <c r="E33" s="100">
        <v>5688</v>
      </c>
      <c r="F33" s="100">
        <v>12.322442518485435</v>
      </c>
      <c r="G33" s="100">
        <v>5840.8377537620963</v>
      </c>
      <c r="H33" s="100">
        <v>11.578537189811241</v>
      </c>
      <c r="I33" s="100">
        <v>5488.2266279705282</v>
      </c>
      <c r="J33" s="100">
        <v>19</v>
      </c>
      <c r="K33" s="100">
        <v>9006</v>
      </c>
      <c r="L33" s="100">
        <v>13</v>
      </c>
      <c r="M33" s="100">
        <v>6162</v>
      </c>
      <c r="N33" s="100">
        <v>15</v>
      </c>
      <c r="O33" s="100">
        <v>7110</v>
      </c>
      <c r="P33" s="100">
        <v>12</v>
      </c>
      <c r="Q33" s="100">
        <v>5688</v>
      </c>
      <c r="R33" s="100">
        <v>18</v>
      </c>
      <c r="S33" s="100">
        <v>8532</v>
      </c>
      <c r="T33" s="100">
        <v>15.141002330594221</v>
      </c>
      <c r="U33" s="100">
        <v>7176.8351047016604</v>
      </c>
      <c r="V33" s="100">
        <v>16</v>
      </c>
      <c r="W33" s="100">
        <v>7584</v>
      </c>
      <c r="X33" s="100">
        <v>18</v>
      </c>
      <c r="Y33" s="100">
        <v>8532</v>
      </c>
      <c r="Z33" s="100">
        <v>22</v>
      </c>
      <c r="AA33" s="100">
        <v>10428</v>
      </c>
      <c r="AB33" s="100">
        <v>18</v>
      </c>
      <c r="AC33" s="100">
        <v>8532</v>
      </c>
      <c r="AD33" s="100">
        <v>17</v>
      </c>
      <c r="AE33" s="100">
        <v>8058</v>
      </c>
      <c r="AF33" s="100">
        <v>17</v>
      </c>
      <c r="AG33" s="100">
        <v>8058</v>
      </c>
      <c r="AH33" s="100">
        <v>17</v>
      </c>
      <c r="AI33" s="100">
        <v>8058</v>
      </c>
      <c r="AJ33" s="100">
        <v>14</v>
      </c>
      <c r="AK33" s="100">
        <v>6636</v>
      </c>
      <c r="AL33" s="100">
        <v>12</v>
      </c>
      <c r="AM33" s="100">
        <v>5688</v>
      </c>
      <c r="AN33" s="100">
        <v>15</v>
      </c>
      <c r="AO33" s="100">
        <v>7110</v>
      </c>
      <c r="AP33" s="100">
        <v>17</v>
      </c>
      <c r="AQ33" s="100">
        <v>8058</v>
      </c>
      <c r="AR33" s="100">
        <v>18</v>
      </c>
      <c r="AS33" s="100">
        <v>8532</v>
      </c>
      <c r="AT33" s="100">
        <v>21</v>
      </c>
      <c r="AU33" s="100">
        <v>9954</v>
      </c>
      <c r="AV33" s="100">
        <v>16</v>
      </c>
      <c r="AW33" s="100">
        <v>7584</v>
      </c>
      <c r="AX33" s="100">
        <v>13</v>
      </c>
      <c r="AY33" s="100">
        <v>6162</v>
      </c>
      <c r="AZ33" s="100">
        <v>17</v>
      </c>
      <c r="BA33" s="100">
        <v>8058</v>
      </c>
      <c r="BB33" s="100">
        <v>13</v>
      </c>
      <c r="BC33" s="100">
        <v>6162</v>
      </c>
      <c r="BD33" s="100">
        <v>22</v>
      </c>
      <c r="BE33" s="100">
        <v>10428</v>
      </c>
      <c r="BF33" s="100">
        <v>16</v>
      </c>
      <c r="BG33" s="100">
        <v>7584</v>
      </c>
      <c r="BH33" s="100">
        <v>22</v>
      </c>
      <c r="BI33" s="100">
        <v>10428</v>
      </c>
      <c r="BJ33" s="100">
        <v>19</v>
      </c>
      <c r="BK33" s="100">
        <v>9006</v>
      </c>
      <c r="BL33" s="100">
        <v>20</v>
      </c>
      <c r="BM33" s="100">
        <v>9480</v>
      </c>
      <c r="BN33" s="100">
        <v>14</v>
      </c>
      <c r="BO33" s="100">
        <v>6636</v>
      </c>
      <c r="BP33" s="100">
        <v>23</v>
      </c>
      <c r="BQ33" s="100">
        <v>10902</v>
      </c>
      <c r="BR33" s="100">
        <v>22</v>
      </c>
      <c r="BS33" s="100">
        <v>10428</v>
      </c>
      <c r="BT33" s="100">
        <v>16</v>
      </c>
      <c r="BU33" s="100">
        <v>7584</v>
      </c>
      <c r="BV33" s="100">
        <v>12</v>
      </c>
      <c r="BW33" s="100">
        <v>5688</v>
      </c>
      <c r="BX33" s="100">
        <v>21</v>
      </c>
      <c r="BY33" s="100">
        <v>9954</v>
      </c>
      <c r="BZ33" s="100">
        <v>14</v>
      </c>
      <c r="CA33" s="100">
        <v>6636</v>
      </c>
      <c r="CB33" s="100">
        <v>12</v>
      </c>
      <c r="CC33" s="100">
        <v>5688</v>
      </c>
      <c r="CD33" s="100">
        <v>20</v>
      </c>
      <c r="CE33" s="100">
        <v>9480</v>
      </c>
      <c r="CF33" s="100">
        <v>18</v>
      </c>
      <c r="CG33" s="100">
        <v>8532</v>
      </c>
      <c r="CH33" s="100">
        <v>17</v>
      </c>
      <c r="CI33" s="100">
        <v>8058</v>
      </c>
      <c r="CJ33" s="100">
        <v>22</v>
      </c>
      <c r="CK33" s="100">
        <v>10428</v>
      </c>
      <c r="CL33" s="100">
        <v>17</v>
      </c>
      <c r="CM33" s="100">
        <v>8058</v>
      </c>
      <c r="CN33" s="100">
        <v>14</v>
      </c>
      <c r="CO33" s="100">
        <v>6636</v>
      </c>
      <c r="CP33" s="100">
        <v>16</v>
      </c>
      <c r="CQ33" s="100">
        <v>7584</v>
      </c>
      <c r="CR33" s="100">
        <v>17</v>
      </c>
      <c r="CS33" s="100">
        <v>8058</v>
      </c>
      <c r="CT33" s="100">
        <v>18</v>
      </c>
      <c r="CU33" s="100">
        <v>8532</v>
      </c>
    </row>
    <row r="34" spans="2:99">
      <c r="C34" s="99" t="s">
        <v>200</v>
      </c>
      <c r="D34" s="100">
        <v>12</v>
      </c>
      <c r="E34" s="100">
        <v>6580.7999999999993</v>
      </c>
      <c r="F34" s="100">
        <v>11.315582039368724</v>
      </c>
      <c r="G34" s="100">
        <v>6205.4651903898084</v>
      </c>
      <c r="H34" s="100">
        <v>10.613600049799802</v>
      </c>
      <c r="I34" s="100">
        <v>5820.4982673102113</v>
      </c>
      <c r="J34" s="100">
        <v>20</v>
      </c>
      <c r="K34" s="100">
        <v>10968</v>
      </c>
      <c r="L34" s="100">
        <v>13</v>
      </c>
      <c r="M34" s="100">
        <v>7129.2</v>
      </c>
      <c r="N34" s="100">
        <v>14</v>
      </c>
      <c r="O34" s="100">
        <v>7677.5999999999995</v>
      </c>
      <c r="P34" s="100">
        <v>13</v>
      </c>
      <c r="Q34" s="100">
        <v>7129.2</v>
      </c>
      <c r="R34" s="100">
        <v>18</v>
      </c>
      <c r="S34" s="100">
        <v>9871.1999999999989</v>
      </c>
      <c r="T34" s="100">
        <v>14.234089388446144</v>
      </c>
      <c r="U34" s="100">
        <v>7805.9746206238651</v>
      </c>
      <c r="V34" s="100">
        <v>16</v>
      </c>
      <c r="W34" s="100">
        <v>8774.4</v>
      </c>
      <c r="X34" s="100">
        <v>17</v>
      </c>
      <c r="Y34" s="100">
        <v>9322.7999999999993</v>
      </c>
      <c r="Z34" s="100">
        <v>21</v>
      </c>
      <c r="AA34" s="100">
        <v>11516.4</v>
      </c>
      <c r="AB34" s="100">
        <v>20</v>
      </c>
      <c r="AC34" s="100">
        <v>10968</v>
      </c>
      <c r="AD34" s="100">
        <v>16</v>
      </c>
      <c r="AE34" s="100">
        <v>8774.4</v>
      </c>
      <c r="AF34" s="100">
        <v>14</v>
      </c>
      <c r="AG34" s="100">
        <v>7677.5999999999995</v>
      </c>
      <c r="AH34" s="100">
        <v>16</v>
      </c>
      <c r="AI34" s="100">
        <v>8774.4</v>
      </c>
      <c r="AJ34" s="100">
        <v>16</v>
      </c>
      <c r="AK34" s="100">
        <v>8774.4</v>
      </c>
      <c r="AL34" s="100">
        <v>10</v>
      </c>
      <c r="AM34" s="100">
        <v>5484</v>
      </c>
      <c r="AN34" s="100">
        <v>16</v>
      </c>
      <c r="AO34" s="100">
        <v>8774.4</v>
      </c>
      <c r="AP34" s="100">
        <v>17</v>
      </c>
      <c r="AQ34" s="100">
        <v>9322.7999999999993</v>
      </c>
      <c r="AR34" s="100">
        <v>17</v>
      </c>
      <c r="AS34" s="100">
        <v>9322.7999999999993</v>
      </c>
      <c r="AT34" s="100">
        <v>19</v>
      </c>
      <c r="AU34" s="100">
        <v>10419.6</v>
      </c>
      <c r="AV34" s="100">
        <v>15</v>
      </c>
      <c r="AW34" s="100">
        <v>8226</v>
      </c>
      <c r="AX34" s="100">
        <v>11</v>
      </c>
      <c r="AY34" s="100">
        <v>6032.4</v>
      </c>
      <c r="AZ34" s="100">
        <v>16</v>
      </c>
      <c r="BA34" s="100">
        <v>8774.4</v>
      </c>
      <c r="BB34" s="100">
        <v>13</v>
      </c>
      <c r="BC34" s="100">
        <v>7129.2</v>
      </c>
      <c r="BD34" s="100">
        <v>22</v>
      </c>
      <c r="BE34" s="100">
        <v>12064.8</v>
      </c>
      <c r="BF34" s="100">
        <v>15</v>
      </c>
      <c r="BG34" s="100">
        <v>8226</v>
      </c>
      <c r="BH34" s="100">
        <v>21</v>
      </c>
      <c r="BI34" s="100">
        <v>11516.4</v>
      </c>
      <c r="BJ34" s="100">
        <v>19</v>
      </c>
      <c r="BK34" s="100">
        <v>10419.6</v>
      </c>
      <c r="BL34" s="100">
        <v>22</v>
      </c>
      <c r="BM34" s="100">
        <v>12064.8</v>
      </c>
      <c r="BN34" s="100">
        <v>13</v>
      </c>
      <c r="BO34" s="100">
        <v>7129.2</v>
      </c>
      <c r="BP34" s="100">
        <v>19</v>
      </c>
      <c r="BQ34" s="100">
        <v>10419.6</v>
      </c>
      <c r="BR34" s="100">
        <v>21</v>
      </c>
      <c r="BS34" s="100">
        <v>11516.4</v>
      </c>
      <c r="BT34" s="100">
        <v>17</v>
      </c>
      <c r="BU34" s="100">
        <v>9322.7999999999993</v>
      </c>
      <c r="BV34" s="100">
        <v>12</v>
      </c>
      <c r="BW34" s="100">
        <v>6580.7999999999993</v>
      </c>
      <c r="BX34" s="100">
        <v>21</v>
      </c>
      <c r="BY34" s="100">
        <v>11516.4</v>
      </c>
      <c r="BZ34" s="100">
        <v>16</v>
      </c>
      <c r="CA34" s="100">
        <v>8774.4</v>
      </c>
      <c r="CB34" s="100">
        <v>11</v>
      </c>
      <c r="CC34" s="100">
        <v>6032.4</v>
      </c>
      <c r="CD34" s="100">
        <v>20</v>
      </c>
      <c r="CE34" s="100">
        <v>10968</v>
      </c>
      <c r="CF34" s="100">
        <v>17</v>
      </c>
      <c r="CG34" s="100">
        <v>9322.7999999999993</v>
      </c>
      <c r="CH34" s="100">
        <v>17</v>
      </c>
      <c r="CI34" s="100">
        <v>9322.7999999999993</v>
      </c>
      <c r="CJ34" s="100">
        <v>23</v>
      </c>
      <c r="CK34" s="100">
        <v>12613.199999999999</v>
      </c>
      <c r="CL34" s="100">
        <v>14</v>
      </c>
      <c r="CM34" s="100">
        <v>7677.5999999999995</v>
      </c>
      <c r="CN34" s="100">
        <v>17</v>
      </c>
      <c r="CO34" s="100">
        <v>9322.7999999999993</v>
      </c>
      <c r="CP34" s="100">
        <v>16</v>
      </c>
      <c r="CQ34" s="100">
        <v>8774.4</v>
      </c>
      <c r="CR34" s="100">
        <v>18</v>
      </c>
      <c r="CS34" s="100">
        <v>9871.1999999999989</v>
      </c>
      <c r="CT34" s="100">
        <v>18</v>
      </c>
      <c r="CU34" s="100">
        <v>9871.1999999999989</v>
      </c>
    </row>
    <row r="35" spans="2:99">
      <c r="C35" s="99" t="s">
        <v>201</v>
      </c>
      <c r="D35" s="100">
        <v>11</v>
      </c>
      <c r="E35" s="100">
        <v>5530.7999999999993</v>
      </c>
      <c r="F35" s="100">
        <v>11.315582039368724</v>
      </c>
      <c r="G35" s="100">
        <v>5689.4746493945931</v>
      </c>
      <c r="H35" s="100">
        <v>10.64866290978836</v>
      </c>
      <c r="I35" s="100">
        <v>5354.1477110415863</v>
      </c>
      <c r="J35" s="100">
        <v>18</v>
      </c>
      <c r="K35" s="100">
        <v>9050.3999999999978</v>
      </c>
      <c r="L35" s="100">
        <v>13</v>
      </c>
      <c r="M35" s="100">
        <v>6536.3999999999987</v>
      </c>
      <c r="N35" s="100">
        <v>14</v>
      </c>
      <c r="O35" s="100">
        <v>7039.1999999999989</v>
      </c>
      <c r="P35" s="100">
        <v>12</v>
      </c>
      <c r="Q35" s="100">
        <v>6033.5999999999985</v>
      </c>
      <c r="R35" s="100">
        <v>18</v>
      </c>
      <c r="S35" s="100">
        <v>9050.3999999999978</v>
      </c>
      <c r="T35" s="100">
        <v>12</v>
      </c>
      <c r="U35" s="100">
        <v>6033.5999999999985</v>
      </c>
      <c r="V35" s="100">
        <v>15</v>
      </c>
      <c r="W35" s="100">
        <v>7541.9999999999982</v>
      </c>
      <c r="X35" s="100">
        <v>18</v>
      </c>
      <c r="Y35" s="100">
        <v>9050.3999999999978</v>
      </c>
      <c r="Z35" s="100">
        <v>23</v>
      </c>
      <c r="AA35" s="100">
        <v>11564.399999999998</v>
      </c>
      <c r="AB35" s="100">
        <v>17</v>
      </c>
      <c r="AC35" s="100">
        <v>8547.5999999999985</v>
      </c>
      <c r="AD35" s="100">
        <v>18</v>
      </c>
      <c r="AE35" s="100">
        <v>9050.3999999999978</v>
      </c>
      <c r="AF35" s="100">
        <v>16</v>
      </c>
      <c r="AG35" s="100">
        <v>8044.7999999999984</v>
      </c>
      <c r="AH35" s="100">
        <v>16</v>
      </c>
      <c r="AI35" s="100">
        <v>8044.7999999999984</v>
      </c>
      <c r="AJ35" s="100">
        <v>14</v>
      </c>
      <c r="AK35" s="100">
        <v>7039.1999999999989</v>
      </c>
      <c r="AL35" s="100">
        <v>12</v>
      </c>
      <c r="AM35" s="100">
        <v>6033.5999999999985</v>
      </c>
      <c r="AN35" s="100">
        <v>13</v>
      </c>
      <c r="AO35" s="100">
        <v>6536.3999999999987</v>
      </c>
      <c r="AP35" s="100">
        <v>17</v>
      </c>
      <c r="AQ35" s="100">
        <v>8547.5999999999985</v>
      </c>
      <c r="AR35" s="100">
        <v>19</v>
      </c>
      <c r="AS35" s="100">
        <v>9553.1999999999989</v>
      </c>
      <c r="AT35" s="100">
        <v>18</v>
      </c>
      <c r="AU35" s="100">
        <v>9050.3999999999978</v>
      </c>
      <c r="AV35" s="100">
        <v>16</v>
      </c>
      <c r="AW35" s="100">
        <v>8044.7999999999984</v>
      </c>
      <c r="AX35" s="100">
        <v>13</v>
      </c>
      <c r="AY35" s="100">
        <v>6536.3999999999987</v>
      </c>
      <c r="AZ35" s="100">
        <v>16</v>
      </c>
      <c r="BA35" s="100">
        <v>8044.7999999999984</v>
      </c>
      <c r="BB35" s="100">
        <v>12</v>
      </c>
      <c r="BC35" s="100">
        <v>6033.5999999999985</v>
      </c>
      <c r="BD35" s="100">
        <v>22</v>
      </c>
      <c r="BE35" s="100">
        <v>11061.599999999999</v>
      </c>
      <c r="BF35" s="100">
        <v>15</v>
      </c>
      <c r="BG35" s="100">
        <v>7541.9999999999982</v>
      </c>
      <c r="BH35" s="100">
        <v>20</v>
      </c>
      <c r="BI35" s="100">
        <v>10055.999999999998</v>
      </c>
      <c r="BJ35" s="100">
        <v>17</v>
      </c>
      <c r="BK35" s="100">
        <v>8547.5999999999985</v>
      </c>
      <c r="BL35" s="100">
        <v>19</v>
      </c>
      <c r="BM35" s="100">
        <v>9553.1999999999989</v>
      </c>
      <c r="BN35" s="100">
        <v>14</v>
      </c>
      <c r="BO35" s="100">
        <v>7039.1999999999989</v>
      </c>
      <c r="BP35" s="100">
        <v>22</v>
      </c>
      <c r="BQ35" s="100">
        <v>11061.599999999999</v>
      </c>
      <c r="BR35" s="100">
        <v>21</v>
      </c>
      <c r="BS35" s="100">
        <v>10558.799999999997</v>
      </c>
      <c r="BT35" s="100">
        <v>18</v>
      </c>
      <c r="BU35" s="100">
        <v>9050.3999999999978</v>
      </c>
      <c r="BV35" s="100">
        <v>12</v>
      </c>
      <c r="BW35" s="100">
        <v>6033.5999999999985</v>
      </c>
      <c r="BX35" s="100">
        <v>22</v>
      </c>
      <c r="BY35" s="100">
        <v>11061.599999999999</v>
      </c>
      <c r="BZ35" s="100">
        <v>14</v>
      </c>
      <c r="CA35" s="100">
        <v>7039.1999999999989</v>
      </c>
      <c r="CB35" s="100">
        <v>13</v>
      </c>
      <c r="CC35" s="100">
        <v>6536.3999999999987</v>
      </c>
      <c r="CD35" s="100">
        <v>19</v>
      </c>
      <c r="CE35" s="100">
        <v>9553.1999999999989</v>
      </c>
      <c r="CF35" s="100">
        <v>18</v>
      </c>
      <c r="CG35" s="100">
        <v>9050.3999999999978</v>
      </c>
      <c r="CH35" s="100">
        <v>18</v>
      </c>
      <c r="CI35" s="100">
        <v>9050.3999999999978</v>
      </c>
      <c r="CJ35" s="100">
        <v>20</v>
      </c>
      <c r="CK35" s="100">
        <v>10055.999999999998</v>
      </c>
      <c r="CL35" s="100">
        <v>15</v>
      </c>
      <c r="CM35" s="100">
        <v>7541.9999999999982</v>
      </c>
      <c r="CN35" s="100">
        <v>17</v>
      </c>
      <c r="CO35" s="100">
        <v>8547.5999999999985</v>
      </c>
      <c r="CP35" s="100">
        <v>15</v>
      </c>
      <c r="CQ35" s="100">
        <v>7541.9999999999982</v>
      </c>
      <c r="CR35" s="100">
        <v>20</v>
      </c>
      <c r="CS35" s="100">
        <v>10055.999999999998</v>
      </c>
      <c r="CT35" s="100">
        <v>20</v>
      </c>
      <c r="CU35" s="100">
        <v>10055.999999999998</v>
      </c>
    </row>
    <row r="36" spans="2:99">
      <c r="C36" s="99" t="s">
        <v>202</v>
      </c>
      <c r="D36" s="100">
        <v>13</v>
      </c>
      <c r="E36" s="100">
        <v>9890.4</v>
      </c>
      <c r="F36" s="100">
        <v>11.274419164668455</v>
      </c>
      <c r="G36" s="100">
        <v>8577.5781004797591</v>
      </c>
      <c r="H36" s="100">
        <v>11.561005759816961</v>
      </c>
      <c r="I36" s="100">
        <v>8795.6131820687442</v>
      </c>
      <c r="J36" s="100">
        <v>17</v>
      </c>
      <c r="K36" s="100">
        <v>12933.599999999999</v>
      </c>
      <c r="L36" s="100">
        <v>13</v>
      </c>
      <c r="M36" s="100">
        <v>9890.4</v>
      </c>
      <c r="N36" s="100">
        <v>14</v>
      </c>
      <c r="O36" s="100">
        <v>10651.199999999999</v>
      </c>
      <c r="P36" s="100">
        <v>12</v>
      </c>
      <c r="Q36" s="100">
        <v>9129.5999999999985</v>
      </c>
      <c r="R36" s="100">
        <v>17</v>
      </c>
      <c r="S36" s="100">
        <v>12933.599999999999</v>
      </c>
      <c r="T36" s="100">
        <v>11</v>
      </c>
      <c r="U36" s="100">
        <v>8368.7999999999993</v>
      </c>
      <c r="V36" s="100">
        <v>15</v>
      </c>
      <c r="W36" s="100">
        <v>11412</v>
      </c>
      <c r="X36" s="100">
        <v>17</v>
      </c>
      <c r="Y36" s="100">
        <v>12933.599999999999</v>
      </c>
      <c r="Z36" s="100">
        <v>21</v>
      </c>
      <c r="AA36" s="100">
        <v>15976.8</v>
      </c>
      <c r="AB36" s="100">
        <v>16</v>
      </c>
      <c r="AC36" s="100">
        <v>12172.8</v>
      </c>
      <c r="AD36" s="100">
        <v>16</v>
      </c>
      <c r="AE36" s="100">
        <v>12172.8</v>
      </c>
      <c r="AF36" s="100">
        <v>14</v>
      </c>
      <c r="AG36" s="100">
        <v>10651.199999999999</v>
      </c>
      <c r="AH36" s="100">
        <v>15</v>
      </c>
      <c r="AI36" s="100">
        <v>11412</v>
      </c>
      <c r="AJ36" s="100">
        <v>14</v>
      </c>
      <c r="AK36" s="100">
        <v>10651.199999999999</v>
      </c>
      <c r="AL36" s="100">
        <v>10</v>
      </c>
      <c r="AM36" s="100">
        <v>7608</v>
      </c>
      <c r="AN36" s="100">
        <v>14</v>
      </c>
      <c r="AO36" s="100">
        <v>10651.199999999999</v>
      </c>
      <c r="AP36" s="100">
        <v>16</v>
      </c>
      <c r="AQ36" s="100">
        <v>12172.8</v>
      </c>
      <c r="AR36" s="100">
        <v>19</v>
      </c>
      <c r="AS36" s="100">
        <v>14455.199999999999</v>
      </c>
      <c r="AT36" s="100">
        <v>19</v>
      </c>
      <c r="AU36" s="100">
        <v>14455.199999999999</v>
      </c>
      <c r="AV36" s="100">
        <v>15</v>
      </c>
      <c r="AW36" s="100">
        <v>11412</v>
      </c>
      <c r="AX36" s="100">
        <v>12</v>
      </c>
      <c r="AY36" s="100">
        <v>9129.5999999999985</v>
      </c>
      <c r="AZ36" s="100">
        <v>15</v>
      </c>
      <c r="BA36" s="100">
        <v>11412</v>
      </c>
      <c r="BB36" s="100">
        <v>11</v>
      </c>
      <c r="BC36" s="100">
        <v>8368.7999999999993</v>
      </c>
      <c r="BD36" s="100">
        <v>21</v>
      </c>
      <c r="BE36" s="100">
        <v>15976.8</v>
      </c>
      <c r="BF36" s="100">
        <v>14</v>
      </c>
      <c r="BG36" s="100">
        <v>10651.199999999999</v>
      </c>
      <c r="BH36" s="100">
        <v>20</v>
      </c>
      <c r="BI36" s="100">
        <v>15216</v>
      </c>
      <c r="BJ36" s="100">
        <v>18</v>
      </c>
      <c r="BK36" s="100">
        <v>13694.4</v>
      </c>
      <c r="BL36" s="100">
        <v>20</v>
      </c>
      <c r="BM36" s="100">
        <v>15216</v>
      </c>
      <c r="BN36" s="100">
        <v>14</v>
      </c>
      <c r="BO36" s="100">
        <v>10651.199999999999</v>
      </c>
      <c r="BP36" s="100">
        <v>20</v>
      </c>
      <c r="BQ36" s="100">
        <v>15216</v>
      </c>
      <c r="BR36" s="100">
        <v>19</v>
      </c>
      <c r="BS36" s="100">
        <v>14455.199999999999</v>
      </c>
      <c r="BT36" s="100">
        <v>17</v>
      </c>
      <c r="BU36" s="100">
        <v>12933.599999999999</v>
      </c>
      <c r="BV36" s="100">
        <v>11</v>
      </c>
      <c r="BW36" s="100">
        <v>8368.7999999999993</v>
      </c>
      <c r="BX36" s="100">
        <v>20</v>
      </c>
      <c r="BY36" s="100">
        <v>15216</v>
      </c>
      <c r="BZ36" s="100">
        <v>14</v>
      </c>
      <c r="CA36" s="100">
        <v>10651.199999999999</v>
      </c>
      <c r="CB36" s="100">
        <v>13</v>
      </c>
      <c r="CC36" s="100">
        <v>9890.4</v>
      </c>
      <c r="CD36" s="100">
        <v>19</v>
      </c>
      <c r="CE36" s="100">
        <v>14455.199999999999</v>
      </c>
      <c r="CF36" s="100">
        <v>16</v>
      </c>
      <c r="CG36" s="100">
        <v>12172.8</v>
      </c>
      <c r="CH36" s="100">
        <v>18</v>
      </c>
      <c r="CI36" s="100">
        <v>13694.4</v>
      </c>
      <c r="CJ36" s="100">
        <v>21</v>
      </c>
      <c r="CK36" s="100">
        <v>15976.8</v>
      </c>
      <c r="CL36" s="100">
        <v>15</v>
      </c>
      <c r="CM36" s="100">
        <v>11412</v>
      </c>
      <c r="CN36" s="100">
        <v>16</v>
      </c>
      <c r="CO36" s="100">
        <v>12172.8</v>
      </c>
      <c r="CP36" s="100">
        <v>15</v>
      </c>
      <c r="CQ36" s="100">
        <v>11412</v>
      </c>
      <c r="CR36" s="100">
        <v>19</v>
      </c>
      <c r="CS36" s="100">
        <v>14455.199999999999</v>
      </c>
      <c r="CT36" s="100">
        <v>18</v>
      </c>
      <c r="CU36" s="100">
        <v>13694.4</v>
      </c>
    </row>
    <row r="37" spans="2:99">
      <c r="B37" s="99" t="s">
        <v>128</v>
      </c>
      <c r="C37" s="99" t="s">
        <v>203</v>
      </c>
      <c r="D37" s="100">
        <v>27</v>
      </c>
      <c r="E37" s="100">
        <v>23230.799999999999</v>
      </c>
      <c r="F37" s="100">
        <v>20.288140122901879</v>
      </c>
      <c r="G37" s="100">
        <v>17455.915761744778</v>
      </c>
      <c r="H37" s="100">
        <v>17.788914349742601</v>
      </c>
      <c r="I37" s="100">
        <v>15305.581906518533</v>
      </c>
      <c r="J37" s="100">
        <v>23</v>
      </c>
      <c r="K37" s="100">
        <v>19789.2</v>
      </c>
      <c r="L37" s="100">
        <v>14</v>
      </c>
      <c r="M37" s="100">
        <v>12045.6</v>
      </c>
      <c r="N37" s="100">
        <v>13</v>
      </c>
      <c r="O37" s="100">
        <v>11185.199999999999</v>
      </c>
      <c r="P37" s="100">
        <v>20</v>
      </c>
      <c r="Q37" s="100">
        <v>17208</v>
      </c>
      <c r="R37" s="100">
        <v>21</v>
      </c>
      <c r="S37" s="100">
        <v>18068.399999999998</v>
      </c>
      <c r="T37" s="100">
        <v>27</v>
      </c>
      <c r="U37" s="100">
        <v>23230.799999999999</v>
      </c>
      <c r="V37" s="100">
        <v>24</v>
      </c>
      <c r="W37" s="100">
        <v>20649.599999999999</v>
      </c>
      <c r="X37" s="100">
        <v>24</v>
      </c>
      <c r="Y37" s="100">
        <v>20649.599999999999</v>
      </c>
      <c r="Z37" s="100">
        <v>17</v>
      </c>
      <c r="AA37" s="100">
        <v>14626.8</v>
      </c>
      <c r="AB37" s="100">
        <v>20</v>
      </c>
      <c r="AC37" s="100">
        <v>17208</v>
      </c>
      <c r="AD37" s="100">
        <v>18</v>
      </c>
      <c r="AE37" s="100">
        <v>15487.199999999999</v>
      </c>
      <c r="AF37" s="100">
        <v>13</v>
      </c>
      <c r="AG37" s="100">
        <v>11185.199999999999</v>
      </c>
      <c r="AH37" s="100">
        <v>13</v>
      </c>
      <c r="AI37" s="100">
        <v>11185.199999999999</v>
      </c>
      <c r="AJ37" s="100">
        <v>24</v>
      </c>
      <c r="AK37" s="100">
        <v>20649.599999999999</v>
      </c>
      <c r="AL37" s="100">
        <v>26</v>
      </c>
      <c r="AM37" s="100">
        <v>22370.399999999998</v>
      </c>
      <c r="AN37" s="100">
        <v>23</v>
      </c>
      <c r="AO37" s="100">
        <v>19789.2</v>
      </c>
      <c r="AP37" s="100">
        <v>23</v>
      </c>
      <c r="AQ37" s="100">
        <v>19789.2</v>
      </c>
      <c r="AR37" s="100">
        <v>27</v>
      </c>
      <c r="AS37" s="100">
        <v>23230.799999999999</v>
      </c>
      <c r="AT37" s="100">
        <v>21</v>
      </c>
      <c r="AU37" s="100">
        <v>18068.399999999998</v>
      </c>
      <c r="AV37" s="100">
        <v>14</v>
      </c>
      <c r="AW37" s="100">
        <v>12045.6</v>
      </c>
      <c r="AX37" s="100">
        <v>13</v>
      </c>
      <c r="AY37" s="100">
        <v>11185.199999999999</v>
      </c>
      <c r="AZ37" s="100">
        <v>16</v>
      </c>
      <c r="BA37" s="100">
        <v>13766.4</v>
      </c>
      <c r="BB37" s="100">
        <v>24</v>
      </c>
      <c r="BC37" s="100">
        <v>20649.599999999999</v>
      </c>
      <c r="BD37" s="100">
        <v>16</v>
      </c>
      <c r="BE37" s="100">
        <v>13766.4</v>
      </c>
      <c r="BF37" s="100">
        <v>24</v>
      </c>
      <c r="BG37" s="100">
        <v>20649.599999999999</v>
      </c>
      <c r="BH37" s="100">
        <v>23</v>
      </c>
      <c r="BI37" s="100">
        <v>19789.2</v>
      </c>
      <c r="BJ37" s="100">
        <v>14</v>
      </c>
      <c r="BK37" s="100">
        <v>12045.6</v>
      </c>
      <c r="BL37" s="100">
        <v>16</v>
      </c>
      <c r="BM37" s="100">
        <v>13766.4</v>
      </c>
      <c r="BN37" s="100">
        <v>22</v>
      </c>
      <c r="BO37" s="100">
        <v>18928.8</v>
      </c>
      <c r="BP37" s="100">
        <v>27</v>
      </c>
      <c r="BQ37" s="100">
        <v>23230.799999999999</v>
      </c>
      <c r="BR37" s="100">
        <v>26</v>
      </c>
      <c r="BS37" s="100">
        <v>22370.399999999998</v>
      </c>
      <c r="BT37" s="100">
        <v>18</v>
      </c>
      <c r="BU37" s="100">
        <v>15487.199999999999</v>
      </c>
      <c r="BV37" s="100">
        <v>25</v>
      </c>
      <c r="BW37" s="100">
        <v>21510</v>
      </c>
      <c r="BX37" s="100">
        <v>14</v>
      </c>
      <c r="BY37" s="100">
        <v>12045.6</v>
      </c>
      <c r="BZ37" s="100">
        <v>28</v>
      </c>
      <c r="CA37" s="100">
        <v>24091.200000000001</v>
      </c>
      <c r="CB37" s="100">
        <v>24</v>
      </c>
      <c r="CC37" s="100">
        <v>20649.599999999999</v>
      </c>
      <c r="CD37" s="100">
        <v>17</v>
      </c>
      <c r="CE37" s="100">
        <v>14626.8</v>
      </c>
      <c r="CF37" s="100">
        <v>19</v>
      </c>
      <c r="CG37" s="100">
        <v>16347.6</v>
      </c>
      <c r="CH37" s="100">
        <v>23</v>
      </c>
      <c r="CI37" s="100">
        <v>19789.2</v>
      </c>
      <c r="CJ37" s="100">
        <v>18</v>
      </c>
      <c r="CK37" s="100">
        <v>15487.199999999999</v>
      </c>
      <c r="CL37" s="100">
        <v>14</v>
      </c>
      <c r="CM37" s="100">
        <v>12045.6</v>
      </c>
      <c r="CN37" s="100">
        <v>18</v>
      </c>
      <c r="CO37" s="100">
        <v>15487.199999999999</v>
      </c>
      <c r="CP37" s="100">
        <v>17</v>
      </c>
      <c r="CQ37" s="100">
        <v>14626.8</v>
      </c>
      <c r="CR37" s="100">
        <v>16</v>
      </c>
      <c r="CS37" s="100">
        <v>13766.4</v>
      </c>
      <c r="CT37" s="100">
        <v>17</v>
      </c>
      <c r="CU37" s="100">
        <v>14626.8</v>
      </c>
    </row>
    <row r="38" spans="2:99">
      <c r="C38" s="99" t="s">
        <v>204</v>
      </c>
      <c r="D38" s="100">
        <v>25</v>
      </c>
      <c r="E38" s="100">
        <v>31050</v>
      </c>
      <c r="F38" s="100">
        <v>20.260698206435034</v>
      </c>
      <c r="G38" s="100">
        <v>25163.787172392313</v>
      </c>
      <c r="H38" s="100">
        <v>14.736320059759761</v>
      </c>
      <c r="I38" s="100">
        <v>18302.509514221623</v>
      </c>
      <c r="J38" s="100">
        <v>19</v>
      </c>
      <c r="K38" s="100">
        <v>23598</v>
      </c>
      <c r="L38" s="100">
        <v>15</v>
      </c>
      <c r="M38" s="100">
        <v>18630</v>
      </c>
      <c r="N38" s="100">
        <v>12</v>
      </c>
      <c r="O38" s="100">
        <v>14904</v>
      </c>
      <c r="P38" s="100">
        <v>21</v>
      </c>
      <c r="Q38" s="100">
        <v>26082</v>
      </c>
      <c r="R38" s="100">
        <v>21</v>
      </c>
      <c r="S38" s="100">
        <v>26082</v>
      </c>
      <c r="T38" s="100">
        <v>24</v>
      </c>
      <c r="U38" s="100">
        <v>29808</v>
      </c>
      <c r="V38" s="100">
        <v>23</v>
      </c>
      <c r="W38" s="100">
        <v>28566</v>
      </c>
      <c r="X38" s="100">
        <v>22</v>
      </c>
      <c r="Y38" s="100">
        <v>27324</v>
      </c>
      <c r="Z38" s="100">
        <v>18</v>
      </c>
      <c r="AA38" s="100">
        <v>22356</v>
      </c>
      <c r="AB38" s="100">
        <v>16</v>
      </c>
      <c r="AC38" s="100">
        <v>19872</v>
      </c>
      <c r="AD38" s="100">
        <v>17</v>
      </c>
      <c r="AE38" s="100">
        <v>21114</v>
      </c>
      <c r="AF38" s="100">
        <v>13</v>
      </c>
      <c r="AG38" s="100">
        <v>16146</v>
      </c>
      <c r="AH38" s="100">
        <v>12</v>
      </c>
      <c r="AI38" s="100">
        <v>14904</v>
      </c>
      <c r="AJ38" s="100">
        <v>21</v>
      </c>
      <c r="AK38" s="100">
        <v>26082</v>
      </c>
      <c r="AL38" s="100">
        <v>23</v>
      </c>
      <c r="AM38" s="100">
        <v>28566</v>
      </c>
      <c r="AN38" s="100">
        <v>18</v>
      </c>
      <c r="AO38" s="100">
        <v>22356</v>
      </c>
      <c r="AP38" s="100">
        <v>26</v>
      </c>
      <c r="AQ38" s="100">
        <v>32292</v>
      </c>
      <c r="AR38" s="100">
        <v>25</v>
      </c>
      <c r="AS38" s="100">
        <v>31050</v>
      </c>
      <c r="AT38" s="100">
        <v>22</v>
      </c>
      <c r="AU38" s="100">
        <v>27324</v>
      </c>
      <c r="AV38" s="100">
        <v>13</v>
      </c>
      <c r="AW38" s="100">
        <v>16146</v>
      </c>
      <c r="AX38" s="100">
        <v>13</v>
      </c>
      <c r="AY38" s="100">
        <v>16146</v>
      </c>
      <c r="AZ38" s="100">
        <v>15</v>
      </c>
      <c r="BA38" s="100">
        <v>18630</v>
      </c>
      <c r="BB38" s="100">
        <v>26</v>
      </c>
      <c r="BC38" s="100">
        <v>32292</v>
      </c>
      <c r="BD38" s="100">
        <v>17</v>
      </c>
      <c r="BE38" s="100">
        <v>21114</v>
      </c>
      <c r="BF38" s="100">
        <v>24</v>
      </c>
      <c r="BG38" s="100">
        <v>29808</v>
      </c>
      <c r="BH38" s="100">
        <v>21</v>
      </c>
      <c r="BI38" s="100">
        <v>26082</v>
      </c>
      <c r="BJ38" s="100">
        <v>14</v>
      </c>
      <c r="BK38" s="100">
        <v>17388</v>
      </c>
      <c r="BL38" s="100">
        <v>14</v>
      </c>
      <c r="BM38" s="100">
        <v>17388</v>
      </c>
      <c r="BN38" s="100">
        <v>20</v>
      </c>
      <c r="BO38" s="100">
        <v>24840</v>
      </c>
      <c r="BP38" s="100">
        <v>23</v>
      </c>
      <c r="BQ38" s="100">
        <v>28566</v>
      </c>
      <c r="BR38" s="100">
        <v>23</v>
      </c>
      <c r="BS38" s="100">
        <v>28566</v>
      </c>
      <c r="BT38" s="100">
        <v>17</v>
      </c>
      <c r="BU38" s="100">
        <v>21114</v>
      </c>
      <c r="BV38" s="100">
        <v>23</v>
      </c>
      <c r="BW38" s="100">
        <v>28566</v>
      </c>
      <c r="BX38" s="100">
        <v>12</v>
      </c>
      <c r="BY38" s="100">
        <v>14904</v>
      </c>
      <c r="BZ38" s="100">
        <v>25</v>
      </c>
      <c r="CA38" s="100">
        <v>31050</v>
      </c>
      <c r="CB38" s="100">
        <v>25</v>
      </c>
      <c r="CC38" s="100">
        <v>31050</v>
      </c>
      <c r="CD38" s="100">
        <v>16</v>
      </c>
      <c r="CE38" s="100">
        <v>19872</v>
      </c>
      <c r="CF38" s="100">
        <v>21</v>
      </c>
      <c r="CG38" s="100">
        <v>26082</v>
      </c>
      <c r="CH38" s="100">
        <v>20</v>
      </c>
      <c r="CI38" s="100">
        <v>24840</v>
      </c>
      <c r="CJ38" s="100">
        <v>15</v>
      </c>
      <c r="CK38" s="100">
        <v>18630</v>
      </c>
      <c r="CL38" s="100">
        <v>14</v>
      </c>
      <c r="CM38" s="100">
        <v>17388</v>
      </c>
      <c r="CN38" s="100">
        <v>18</v>
      </c>
      <c r="CO38" s="100">
        <v>22356</v>
      </c>
      <c r="CP38" s="100">
        <v>17</v>
      </c>
      <c r="CQ38" s="100">
        <v>21114</v>
      </c>
      <c r="CR38" s="100">
        <v>15</v>
      </c>
      <c r="CS38" s="100">
        <v>18630</v>
      </c>
      <c r="CT38" s="100">
        <v>15</v>
      </c>
      <c r="CU38" s="100">
        <v>18630</v>
      </c>
    </row>
    <row r="39" spans="2:99">
      <c r="C39" s="99" t="s">
        <v>205</v>
      </c>
      <c r="D39" s="100">
        <v>22</v>
      </c>
      <c r="E39" s="100">
        <v>31310.400000000001</v>
      </c>
      <c r="F39" s="100">
        <v>18.274419164668455</v>
      </c>
      <c r="G39" s="100">
        <v>26008.153355156144</v>
      </c>
      <c r="H39" s="100">
        <v>15.753851489754041</v>
      </c>
      <c r="I39" s="100">
        <v>22420.881440217952</v>
      </c>
      <c r="J39" s="100">
        <v>20</v>
      </c>
      <c r="K39" s="100">
        <v>28464</v>
      </c>
      <c r="L39" s="100">
        <v>13</v>
      </c>
      <c r="M39" s="100">
        <v>18501.600000000002</v>
      </c>
      <c r="N39" s="100">
        <v>12</v>
      </c>
      <c r="O39" s="100">
        <v>17078.400000000001</v>
      </c>
      <c r="P39" s="100">
        <v>18</v>
      </c>
      <c r="Q39" s="100">
        <v>25617.600000000002</v>
      </c>
      <c r="R39" s="100">
        <v>20</v>
      </c>
      <c r="S39" s="100">
        <v>28464</v>
      </c>
      <c r="T39" s="100">
        <v>24.489392925630764</v>
      </c>
      <c r="U39" s="100">
        <v>34853.304011757704</v>
      </c>
      <c r="V39" s="100">
        <v>21</v>
      </c>
      <c r="W39" s="100">
        <v>29887.200000000001</v>
      </c>
      <c r="X39" s="100">
        <v>25</v>
      </c>
      <c r="Y39" s="100">
        <v>35580</v>
      </c>
      <c r="Z39" s="100">
        <v>17</v>
      </c>
      <c r="AA39" s="100">
        <v>24194.400000000001</v>
      </c>
      <c r="AB39" s="100">
        <v>16</v>
      </c>
      <c r="AC39" s="100">
        <v>22771.200000000001</v>
      </c>
      <c r="AD39" s="100">
        <v>16</v>
      </c>
      <c r="AE39" s="100">
        <v>22771.200000000001</v>
      </c>
      <c r="AF39" s="100">
        <v>14</v>
      </c>
      <c r="AG39" s="100">
        <v>19924.8</v>
      </c>
      <c r="AH39" s="100">
        <v>14</v>
      </c>
      <c r="AI39" s="100">
        <v>19924.8</v>
      </c>
      <c r="AJ39" s="100">
        <v>24</v>
      </c>
      <c r="AK39" s="100">
        <v>34156.800000000003</v>
      </c>
      <c r="AL39" s="100">
        <v>23</v>
      </c>
      <c r="AM39" s="100">
        <v>32733.600000000002</v>
      </c>
      <c r="AN39" s="100">
        <v>19</v>
      </c>
      <c r="AO39" s="100">
        <v>27040.799999999999</v>
      </c>
      <c r="AP39" s="100">
        <v>25</v>
      </c>
      <c r="AQ39" s="100">
        <v>35580</v>
      </c>
      <c r="AR39" s="100">
        <v>24</v>
      </c>
      <c r="AS39" s="100">
        <v>34156.800000000003</v>
      </c>
      <c r="AT39" s="100">
        <v>21</v>
      </c>
      <c r="AU39" s="100">
        <v>29887.200000000001</v>
      </c>
      <c r="AV39" s="100">
        <v>13</v>
      </c>
      <c r="AW39" s="100">
        <v>18501.600000000002</v>
      </c>
      <c r="AX39" s="100">
        <v>13</v>
      </c>
      <c r="AY39" s="100">
        <v>18501.600000000002</v>
      </c>
      <c r="AZ39" s="100">
        <v>17</v>
      </c>
      <c r="BA39" s="100">
        <v>24194.400000000001</v>
      </c>
      <c r="BB39" s="100">
        <v>24</v>
      </c>
      <c r="BC39" s="100">
        <v>34156.800000000003</v>
      </c>
      <c r="BD39" s="100">
        <v>16</v>
      </c>
      <c r="BE39" s="100">
        <v>22771.200000000001</v>
      </c>
      <c r="BF39" s="100">
        <v>22</v>
      </c>
      <c r="BG39" s="100">
        <v>31310.400000000001</v>
      </c>
      <c r="BH39" s="100">
        <v>19</v>
      </c>
      <c r="BI39" s="100">
        <v>27040.799999999999</v>
      </c>
      <c r="BJ39" s="100">
        <v>13</v>
      </c>
      <c r="BK39" s="100">
        <v>18501.600000000002</v>
      </c>
      <c r="BL39" s="100">
        <v>14</v>
      </c>
      <c r="BM39" s="100">
        <v>19924.8</v>
      </c>
      <c r="BN39" s="100">
        <v>22</v>
      </c>
      <c r="BO39" s="100">
        <v>31310.400000000001</v>
      </c>
      <c r="BP39" s="100">
        <v>25</v>
      </c>
      <c r="BQ39" s="100">
        <v>35580</v>
      </c>
      <c r="BR39" s="100">
        <v>23</v>
      </c>
      <c r="BS39" s="100">
        <v>32733.600000000002</v>
      </c>
      <c r="BT39" s="100">
        <v>17</v>
      </c>
      <c r="BU39" s="100">
        <v>24194.400000000001</v>
      </c>
      <c r="BV39" s="100">
        <v>23</v>
      </c>
      <c r="BW39" s="100">
        <v>32733.600000000002</v>
      </c>
      <c r="BX39" s="100">
        <v>12</v>
      </c>
      <c r="BY39" s="100">
        <v>17078.400000000001</v>
      </c>
      <c r="BZ39" s="100">
        <v>25</v>
      </c>
      <c r="CA39" s="100">
        <v>35580</v>
      </c>
      <c r="CB39" s="100">
        <v>27</v>
      </c>
      <c r="CC39" s="100">
        <v>38426.400000000001</v>
      </c>
      <c r="CD39" s="100">
        <v>16</v>
      </c>
      <c r="CE39" s="100">
        <v>22771.200000000001</v>
      </c>
      <c r="CF39" s="100">
        <v>20</v>
      </c>
      <c r="CG39" s="100">
        <v>28464</v>
      </c>
      <c r="CH39" s="100">
        <v>21</v>
      </c>
      <c r="CI39" s="100">
        <v>29887.200000000001</v>
      </c>
      <c r="CJ39" s="100">
        <v>16</v>
      </c>
      <c r="CK39" s="100">
        <v>22771.200000000001</v>
      </c>
      <c r="CL39" s="100">
        <v>13</v>
      </c>
      <c r="CM39" s="100">
        <v>18501.600000000002</v>
      </c>
      <c r="CN39" s="100">
        <v>19</v>
      </c>
      <c r="CO39" s="100">
        <v>27040.799999999999</v>
      </c>
      <c r="CP39" s="100">
        <v>16</v>
      </c>
      <c r="CQ39" s="100">
        <v>22771.200000000001</v>
      </c>
      <c r="CR39" s="100">
        <v>14</v>
      </c>
      <c r="CS39" s="100">
        <v>19924.8</v>
      </c>
      <c r="CT39" s="100">
        <v>15</v>
      </c>
      <c r="CU39" s="100">
        <v>21348</v>
      </c>
    </row>
    <row r="40" spans="2:99">
      <c r="C40" s="99" t="s">
        <v>206</v>
      </c>
      <c r="D40" s="100">
        <v>24</v>
      </c>
      <c r="E40" s="100">
        <v>17395.199999999997</v>
      </c>
      <c r="F40" s="100">
        <v>22.24697724820161</v>
      </c>
      <c r="G40" s="100">
        <v>16124.609109496525</v>
      </c>
      <c r="H40" s="100">
        <v>17.718788629765481</v>
      </c>
      <c r="I40" s="100">
        <v>12842.57799885402</v>
      </c>
      <c r="J40" s="100">
        <v>20</v>
      </c>
      <c r="K40" s="100">
        <v>14496</v>
      </c>
      <c r="L40" s="100">
        <v>15</v>
      </c>
      <c r="M40" s="100">
        <v>10872</v>
      </c>
      <c r="N40" s="100">
        <v>14</v>
      </c>
      <c r="O40" s="100">
        <v>10147.199999999999</v>
      </c>
      <c r="P40" s="100">
        <v>22</v>
      </c>
      <c r="Q40" s="100">
        <v>15945.599999999999</v>
      </c>
      <c r="R40" s="100">
        <v>23</v>
      </c>
      <c r="S40" s="100">
        <v>16670.399999999998</v>
      </c>
      <c r="T40" s="100">
        <v>27</v>
      </c>
      <c r="U40" s="100">
        <v>19569.599999999999</v>
      </c>
      <c r="V40" s="100">
        <v>23</v>
      </c>
      <c r="W40" s="100">
        <v>16670.399999999998</v>
      </c>
      <c r="X40" s="100">
        <v>26</v>
      </c>
      <c r="Y40" s="100">
        <v>18844.8</v>
      </c>
      <c r="Z40" s="100">
        <v>18</v>
      </c>
      <c r="AA40" s="100">
        <v>13046.4</v>
      </c>
      <c r="AB40" s="100">
        <v>19</v>
      </c>
      <c r="AC40" s="100">
        <v>13771.199999999999</v>
      </c>
      <c r="AD40" s="100">
        <v>19</v>
      </c>
      <c r="AE40" s="100">
        <v>13771.199999999999</v>
      </c>
      <c r="AF40" s="100">
        <v>15</v>
      </c>
      <c r="AG40" s="100">
        <v>10872</v>
      </c>
      <c r="AH40" s="100">
        <v>13</v>
      </c>
      <c r="AI40" s="100">
        <v>9422.4</v>
      </c>
      <c r="AJ40" s="100">
        <v>22</v>
      </c>
      <c r="AK40" s="100">
        <v>15945.599999999999</v>
      </c>
      <c r="AL40" s="100">
        <v>25</v>
      </c>
      <c r="AM40" s="100">
        <v>18120</v>
      </c>
      <c r="AN40" s="100">
        <v>23</v>
      </c>
      <c r="AO40" s="100">
        <v>16670.399999999998</v>
      </c>
      <c r="AP40" s="100">
        <v>26</v>
      </c>
      <c r="AQ40" s="100">
        <v>18844.8</v>
      </c>
      <c r="AR40" s="100">
        <v>27</v>
      </c>
      <c r="AS40" s="100">
        <v>19569.599999999999</v>
      </c>
      <c r="AT40" s="100">
        <v>21</v>
      </c>
      <c r="AU40" s="100">
        <v>15220.8</v>
      </c>
      <c r="AV40" s="100">
        <v>14</v>
      </c>
      <c r="AW40" s="100">
        <v>10147.199999999999</v>
      </c>
      <c r="AX40" s="100">
        <v>15</v>
      </c>
      <c r="AY40" s="100">
        <v>10872</v>
      </c>
      <c r="AZ40" s="100">
        <v>17</v>
      </c>
      <c r="BA40" s="100">
        <v>12321.599999999999</v>
      </c>
      <c r="BB40" s="100">
        <v>28</v>
      </c>
      <c r="BC40" s="100">
        <v>20294.399999999998</v>
      </c>
      <c r="BD40" s="100">
        <v>17</v>
      </c>
      <c r="BE40" s="100">
        <v>12321.599999999999</v>
      </c>
      <c r="BF40" s="100">
        <v>23</v>
      </c>
      <c r="BG40" s="100">
        <v>16670.399999999998</v>
      </c>
      <c r="BH40" s="100">
        <v>23</v>
      </c>
      <c r="BI40" s="100">
        <v>16670.399999999998</v>
      </c>
      <c r="BJ40" s="100">
        <v>14</v>
      </c>
      <c r="BK40" s="100">
        <v>10147.199999999999</v>
      </c>
      <c r="BL40" s="100">
        <v>17</v>
      </c>
      <c r="BM40" s="100">
        <v>12321.599999999999</v>
      </c>
      <c r="BN40" s="100">
        <v>25</v>
      </c>
      <c r="BO40" s="100">
        <v>18120</v>
      </c>
      <c r="BP40" s="100">
        <v>24</v>
      </c>
      <c r="BQ40" s="100">
        <v>17395.199999999997</v>
      </c>
      <c r="BR40" s="100">
        <v>25</v>
      </c>
      <c r="BS40" s="100">
        <v>18120</v>
      </c>
      <c r="BT40" s="100">
        <v>19</v>
      </c>
      <c r="BU40" s="100">
        <v>13771.199999999999</v>
      </c>
      <c r="BV40" s="100">
        <v>24</v>
      </c>
      <c r="BW40" s="100">
        <v>17395.199999999997</v>
      </c>
      <c r="BX40" s="100">
        <v>15</v>
      </c>
      <c r="BY40" s="100">
        <v>10872</v>
      </c>
      <c r="BZ40" s="100">
        <v>27</v>
      </c>
      <c r="CA40" s="100">
        <v>19569.599999999999</v>
      </c>
      <c r="CB40" s="100">
        <v>26</v>
      </c>
      <c r="CC40" s="100">
        <v>18844.8</v>
      </c>
      <c r="CD40" s="100">
        <v>18</v>
      </c>
      <c r="CE40" s="100">
        <v>13046.4</v>
      </c>
      <c r="CF40" s="100">
        <v>20</v>
      </c>
      <c r="CG40" s="100">
        <v>14496</v>
      </c>
      <c r="CH40" s="100">
        <v>24</v>
      </c>
      <c r="CI40" s="100">
        <v>17395.199999999997</v>
      </c>
      <c r="CJ40" s="100">
        <v>19</v>
      </c>
      <c r="CK40" s="100">
        <v>13771.199999999999</v>
      </c>
      <c r="CL40" s="100">
        <v>13</v>
      </c>
      <c r="CM40" s="100">
        <v>9422.4</v>
      </c>
      <c r="CN40" s="100">
        <v>21</v>
      </c>
      <c r="CO40" s="100">
        <v>15220.8</v>
      </c>
      <c r="CP40" s="100">
        <v>20</v>
      </c>
      <c r="CQ40" s="100">
        <v>14496</v>
      </c>
      <c r="CR40" s="100">
        <v>16</v>
      </c>
      <c r="CS40" s="100">
        <v>11596.8</v>
      </c>
      <c r="CT40" s="100">
        <v>17</v>
      </c>
      <c r="CU40" s="100">
        <v>12321.599999999999</v>
      </c>
    </row>
    <row r="41" spans="2:99">
      <c r="C41" s="99" t="s">
        <v>207</v>
      </c>
      <c r="D41" s="100">
        <v>24</v>
      </c>
      <c r="E41" s="100">
        <v>15840</v>
      </c>
      <c r="F41" s="100">
        <v>20.281279643785165</v>
      </c>
      <c r="G41" s="100">
        <v>13385.64456489821</v>
      </c>
      <c r="H41" s="100">
        <v>18.701257199771202</v>
      </c>
      <c r="I41" s="100">
        <v>12342.829751848993</v>
      </c>
      <c r="J41" s="100">
        <v>22</v>
      </c>
      <c r="K41" s="100">
        <v>14520</v>
      </c>
      <c r="L41" s="100">
        <v>14</v>
      </c>
      <c r="M41" s="100">
        <v>9240</v>
      </c>
      <c r="N41" s="100">
        <v>14</v>
      </c>
      <c r="O41" s="100">
        <v>9240</v>
      </c>
      <c r="P41" s="100">
        <v>20</v>
      </c>
      <c r="Q41" s="100">
        <v>13200</v>
      </c>
      <c r="R41" s="100">
        <v>22</v>
      </c>
      <c r="S41" s="100">
        <v>14520</v>
      </c>
      <c r="T41" s="100">
        <v>26</v>
      </c>
      <c r="U41" s="100">
        <v>17160</v>
      </c>
      <c r="V41" s="100">
        <v>25</v>
      </c>
      <c r="W41" s="100">
        <v>16500</v>
      </c>
      <c r="X41" s="100">
        <v>24</v>
      </c>
      <c r="Y41" s="100">
        <v>15840</v>
      </c>
      <c r="Z41" s="100">
        <v>17</v>
      </c>
      <c r="AA41" s="100">
        <v>11220</v>
      </c>
      <c r="AB41" s="100">
        <v>18</v>
      </c>
      <c r="AC41" s="100">
        <v>11880</v>
      </c>
      <c r="AD41" s="100">
        <v>17</v>
      </c>
      <c r="AE41" s="100">
        <v>11220</v>
      </c>
      <c r="AF41" s="100">
        <v>15</v>
      </c>
      <c r="AG41" s="100">
        <v>9900</v>
      </c>
      <c r="AH41" s="100">
        <v>15</v>
      </c>
      <c r="AI41" s="100">
        <v>9900</v>
      </c>
      <c r="AJ41" s="100">
        <v>25</v>
      </c>
      <c r="AK41" s="100">
        <v>16500</v>
      </c>
      <c r="AL41" s="100">
        <v>27</v>
      </c>
      <c r="AM41" s="100">
        <v>17820</v>
      </c>
      <c r="AN41" s="100">
        <v>22</v>
      </c>
      <c r="AO41" s="100">
        <v>14520</v>
      </c>
      <c r="AP41" s="100">
        <v>25</v>
      </c>
      <c r="AQ41" s="100">
        <v>16500</v>
      </c>
      <c r="AR41" s="100">
        <v>24</v>
      </c>
      <c r="AS41" s="100">
        <v>15840</v>
      </c>
      <c r="AT41" s="100">
        <v>21</v>
      </c>
      <c r="AU41" s="100">
        <v>13860</v>
      </c>
      <c r="AV41" s="100">
        <v>14</v>
      </c>
      <c r="AW41" s="100">
        <v>9240</v>
      </c>
      <c r="AX41" s="100">
        <v>13</v>
      </c>
      <c r="AY41" s="100">
        <v>8580</v>
      </c>
      <c r="AZ41" s="100">
        <v>17</v>
      </c>
      <c r="BA41" s="100">
        <v>11220</v>
      </c>
      <c r="BB41" s="100">
        <v>29</v>
      </c>
      <c r="BC41" s="100">
        <v>19140</v>
      </c>
      <c r="BD41" s="100">
        <v>19</v>
      </c>
      <c r="BE41" s="100">
        <v>12540</v>
      </c>
      <c r="BF41" s="100">
        <v>25</v>
      </c>
      <c r="BG41" s="100">
        <v>16500</v>
      </c>
      <c r="BH41" s="100">
        <v>22</v>
      </c>
      <c r="BI41" s="100">
        <v>14520</v>
      </c>
      <c r="BJ41" s="100">
        <v>15</v>
      </c>
      <c r="BK41" s="100">
        <v>9900</v>
      </c>
      <c r="BL41" s="100">
        <v>17</v>
      </c>
      <c r="BM41" s="100">
        <v>11220</v>
      </c>
      <c r="BN41" s="100">
        <v>25</v>
      </c>
      <c r="BO41" s="100">
        <v>16500</v>
      </c>
      <c r="BP41" s="100">
        <v>27</v>
      </c>
      <c r="BQ41" s="100">
        <v>17820</v>
      </c>
      <c r="BR41" s="100">
        <v>23</v>
      </c>
      <c r="BS41" s="100">
        <v>15180</v>
      </c>
      <c r="BT41" s="100">
        <v>21</v>
      </c>
      <c r="BU41" s="100">
        <v>13860</v>
      </c>
      <c r="BV41" s="100">
        <v>25</v>
      </c>
      <c r="BW41" s="100">
        <v>16500</v>
      </c>
      <c r="BX41" s="100">
        <v>14</v>
      </c>
      <c r="BY41" s="100">
        <v>9240</v>
      </c>
      <c r="BZ41" s="100">
        <v>27</v>
      </c>
      <c r="CA41" s="100">
        <v>17820</v>
      </c>
      <c r="CB41" s="100">
        <v>29</v>
      </c>
      <c r="CC41" s="100">
        <v>19140</v>
      </c>
      <c r="CD41" s="100">
        <v>15</v>
      </c>
      <c r="CE41" s="100">
        <v>9900</v>
      </c>
      <c r="CF41" s="100">
        <v>22</v>
      </c>
      <c r="CG41" s="100">
        <v>14520</v>
      </c>
      <c r="CH41" s="100">
        <v>21</v>
      </c>
      <c r="CI41" s="100">
        <v>13860</v>
      </c>
      <c r="CJ41" s="100">
        <v>19</v>
      </c>
      <c r="CK41" s="100">
        <v>12540</v>
      </c>
      <c r="CL41" s="100">
        <v>14</v>
      </c>
      <c r="CM41" s="100">
        <v>9240</v>
      </c>
      <c r="CN41" s="100">
        <v>18</v>
      </c>
      <c r="CO41" s="100">
        <v>11880</v>
      </c>
      <c r="CP41" s="100">
        <v>20</v>
      </c>
      <c r="CQ41" s="100">
        <v>13200</v>
      </c>
      <c r="CR41" s="100">
        <v>15</v>
      </c>
      <c r="CS41" s="100">
        <v>9900</v>
      </c>
      <c r="CT41" s="100">
        <v>17</v>
      </c>
      <c r="CU41" s="100">
        <v>11220</v>
      </c>
    </row>
    <row r="42" spans="2:99">
      <c r="C42" s="99" t="s">
        <v>208</v>
      </c>
      <c r="D42" s="100">
        <v>26</v>
      </c>
      <c r="E42" s="100">
        <v>21996</v>
      </c>
      <c r="F42" s="100">
        <v>23.274419164668455</v>
      </c>
      <c r="G42" s="100">
        <v>19690.158613309512</v>
      </c>
      <c r="H42" s="100">
        <v>15.806445779736881</v>
      </c>
      <c r="I42" s="100">
        <v>13372.253129657402</v>
      </c>
      <c r="J42" s="100">
        <v>23</v>
      </c>
      <c r="K42" s="100">
        <v>19458</v>
      </c>
      <c r="L42" s="100">
        <v>15</v>
      </c>
      <c r="M42" s="100">
        <v>12690</v>
      </c>
      <c r="N42" s="100">
        <v>15</v>
      </c>
      <c r="O42" s="100">
        <v>12690</v>
      </c>
      <c r="P42" s="100">
        <v>22</v>
      </c>
      <c r="Q42" s="100">
        <v>18612</v>
      </c>
      <c r="R42" s="100">
        <v>22</v>
      </c>
      <c r="S42" s="100">
        <v>18612</v>
      </c>
      <c r="T42" s="100">
        <v>27</v>
      </c>
      <c r="U42" s="100">
        <v>22842</v>
      </c>
      <c r="V42" s="100">
        <v>22</v>
      </c>
      <c r="W42" s="100">
        <v>18612</v>
      </c>
      <c r="X42" s="100">
        <v>25</v>
      </c>
      <c r="Y42" s="100">
        <v>21150</v>
      </c>
      <c r="Z42" s="100">
        <v>17</v>
      </c>
      <c r="AA42" s="100">
        <v>14382</v>
      </c>
      <c r="AB42" s="100">
        <v>19</v>
      </c>
      <c r="AC42" s="100">
        <v>16074</v>
      </c>
      <c r="AD42" s="100">
        <v>19</v>
      </c>
      <c r="AE42" s="100">
        <v>16074</v>
      </c>
      <c r="AF42" s="100">
        <v>15</v>
      </c>
      <c r="AG42" s="100">
        <v>12690</v>
      </c>
      <c r="AH42" s="100">
        <v>14</v>
      </c>
      <c r="AI42" s="100">
        <v>11844</v>
      </c>
      <c r="AJ42" s="100">
        <v>25</v>
      </c>
      <c r="AK42" s="100">
        <v>21150</v>
      </c>
      <c r="AL42" s="100">
        <v>26</v>
      </c>
      <c r="AM42" s="100">
        <v>21996</v>
      </c>
      <c r="AN42" s="100">
        <v>20</v>
      </c>
      <c r="AO42" s="100">
        <v>16920</v>
      </c>
      <c r="AP42" s="100">
        <v>24</v>
      </c>
      <c r="AQ42" s="100">
        <v>20304</v>
      </c>
      <c r="AR42" s="100">
        <v>23</v>
      </c>
      <c r="AS42" s="100">
        <v>19458</v>
      </c>
      <c r="AT42" s="100">
        <v>20</v>
      </c>
      <c r="AU42" s="100">
        <v>16920</v>
      </c>
      <c r="AV42" s="100">
        <v>14</v>
      </c>
      <c r="AW42" s="100">
        <v>11844</v>
      </c>
      <c r="AX42" s="100">
        <v>14</v>
      </c>
      <c r="AY42" s="100">
        <v>11844</v>
      </c>
      <c r="AZ42" s="100">
        <v>16</v>
      </c>
      <c r="BA42" s="100">
        <v>13536</v>
      </c>
      <c r="BB42" s="100">
        <v>24</v>
      </c>
      <c r="BC42" s="100">
        <v>20304</v>
      </c>
      <c r="BD42" s="100">
        <v>16</v>
      </c>
      <c r="BE42" s="100">
        <v>13536</v>
      </c>
      <c r="BF42" s="100">
        <v>26</v>
      </c>
      <c r="BG42" s="100">
        <v>21996</v>
      </c>
      <c r="BH42" s="100">
        <v>22</v>
      </c>
      <c r="BI42" s="100">
        <v>18612</v>
      </c>
      <c r="BJ42" s="100">
        <v>13</v>
      </c>
      <c r="BK42" s="100">
        <v>10998</v>
      </c>
      <c r="BL42" s="100">
        <v>14</v>
      </c>
      <c r="BM42" s="100">
        <v>11844</v>
      </c>
      <c r="BN42" s="100">
        <v>22</v>
      </c>
      <c r="BO42" s="100">
        <v>18612</v>
      </c>
      <c r="BP42" s="100">
        <v>25</v>
      </c>
      <c r="BQ42" s="100">
        <v>21150</v>
      </c>
      <c r="BR42" s="100">
        <v>21</v>
      </c>
      <c r="BS42" s="100">
        <v>17766</v>
      </c>
      <c r="BT42" s="100">
        <v>20</v>
      </c>
      <c r="BU42" s="100">
        <v>16920</v>
      </c>
      <c r="BV42" s="100">
        <v>23</v>
      </c>
      <c r="BW42" s="100">
        <v>19458</v>
      </c>
      <c r="BX42" s="100">
        <v>15</v>
      </c>
      <c r="BY42" s="100">
        <v>12690</v>
      </c>
      <c r="BZ42" s="100">
        <v>24</v>
      </c>
      <c r="CA42" s="100">
        <v>20304</v>
      </c>
      <c r="CB42" s="100">
        <v>27</v>
      </c>
      <c r="CC42" s="100">
        <v>22842</v>
      </c>
      <c r="CD42" s="100">
        <v>16</v>
      </c>
      <c r="CE42" s="100">
        <v>13536</v>
      </c>
      <c r="CF42" s="100">
        <v>21</v>
      </c>
      <c r="CG42" s="100">
        <v>17766</v>
      </c>
      <c r="CH42" s="100">
        <v>22</v>
      </c>
      <c r="CI42" s="100">
        <v>18612</v>
      </c>
      <c r="CJ42" s="100">
        <v>17</v>
      </c>
      <c r="CK42" s="100">
        <v>14382</v>
      </c>
      <c r="CL42" s="100">
        <v>14</v>
      </c>
      <c r="CM42" s="100">
        <v>11844</v>
      </c>
      <c r="CN42" s="100">
        <v>20</v>
      </c>
      <c r="CO42" s="100">
        <v>16920</v>
      </c>
      <c r="CP42" s="100">
        <v>19</v>
      </c>
      <c r="CQ42" s="100">
        <v>16074</v>
      </c>
      <c r="CR42" s="100">
        <v>15</v>
      </c>
      <c r="CS42" s="100">
        <v>12690</v>
      </c>
      <c r="CT42" s="100">
        <v>16</v>
      </c>
      <c r="CU42" s="100">
        <v>13536</v>
      </c>
    </row>
    <row r="43" spans="2:99">
      <c r="C43" s="99" t="s">
        <v>209</v>
      </c>
      <c r="D43" s="100">
        <v>26</v>
      </c>
      <c r="E43" s="100">
        <v>26582.399999999998</v>
      </c>
      <c r="F43" s="100">
        <v>21.260698206435034</v>
      </c>
      <c r="G43" s="100">
        <v>21736.937846259178</v>
      </c>
      <c r="H43" s="100">
        <v>16.68372576977692</v>
      </c>
      <c r="I43" s="100">
        <v>17057.441227019925</v>
      </c>
      <c r="J43" s="100">
        <v>22</v>
      </c>
      <c r="K43" s="100">
        <v>22492.799999999999</v>
      </c>
      <c r="L43" s="100">
        <v>13</v>
      </c>
      <c r="M43" s="100">
        <v>13291.199999999999</v>
      </c>
      <c r="N43" s="100">
        <v>15</v>
      </c>
      <c r="O43" s="100">
        <v>15336</v>
      </c>
      <c r="P43" s="100">
        <v>20</v>
      </c>
      <c r="Q43" s="100">
        <v>20448</v>
      </c>
      <c r="R43" s="100">
        <v>19</v>
      </c>
      <c r="S43" s="100">
        <v>19425.599999999999</v>
      </c>
      <c r="T43" s="100">
        <v>26</v>
      </c>
      <c r="U43" s="100">
        <v>26582.399999999998</v>
      </c>
      <c r="V43" s="100">
        <v>22</v>
      </c>
      <c r="W43" s="100">
        <v>22492.799999999999</v>
      </c>
      <c r="X43" s="100">
        <v>23</v>
      </c>
      <c r="Y43" s="100">
        <v>23515.200000000001</v>
      </c>
      <c r="Z43" s="100">
        <v>17</v>
      </c>
      <c r="AA43" s="100">
        <v>17380.8</v>
      </c>
      <c r="AB43" s="100">
        <v>19</v>
      </c>
      <c r="AC43" s="100">
        <v>19425.599999999999</v>
      </c>
      <c r="AD43" s="100">
        <v>19</v>
      </c>
      <c r="AE43" s="100">
        <v>19425.599999999999</v>
      </c>
      <c r="AF43" s="100">
        <v>15</v>
      </c>
      <c r="AG43" s="100">
        <v>15336</v>
      </c>
      <c r="AH43" s="100">
        <v>13</v>
      </c>
      <c r="AI43" s="100">
        <v>13291.199999999999</v>
      </c>
      <c r="AJ43" s="100">
        <v>22</v>
      </c>
      <c r="AK43" s="100">
        <v>22492.799999999999</v>
      </c>
      <c r="AL43" s="100">
        <v>22</v>
      </c>
      <c r="AM43" s="100">
        <v>22492.799999999999</v>
      </c>
      <c r="AN43" s="100">
        <v>19</v>
      </c>
      <c r="AO43" s="100">
        <v>19425.599999999999</v>
      </c>
      <c r="AP43" s="100">
        <v>26</v>
      </c>
      <c r="AQ43" s="100">
        <v>26582.399999999998</v>
      </c>
      <c r="AR43" s="100">
        <v>25</v>
      </c>
      <c r="AS43" s="100">
        <v>25560</v>
      </c>
      <c r="AT43" s="100">
        <v>20</v>
      </c>
      <c r="AU43" s="100">
        <v>20448</v>
      </c>
      <c r="AV43" s="100">
        <v>14</v>
      </c>
      <c r="AW43" s="100">
        <v>14313.6</v>
      </c>
      <c r="AX43" s="100">
        <v>14</v>
      </c>
      <c r="AY43" s="100">
        <v>14313.6</v>
      </c>
      <c r="AZ43" s="100">
        <v>15</v>
      </c>
      <c r="BA43" s="100">
        <v>15336</v>
      </c>
      <c r="BB43" s="100">
        <v>24</v>
      </c>
      <c r="BC43" s="100">
        <v>24537.599999999999</v>
      </c>
      <c r="BD43" s="100">
        <v>17</v>
      </c>
      <c r="BE43" s="100">
        <v>17380.8</v>
      </c>
      <c r="BF43" s="100">
        <v>23</v>
      </c>
      <c r="BG43" s="100">
        <v>23515.200000000001</v>
      </c>
      <c r="BH43" s="100">
        <v>21</v>
      </c>
      <c r="BI43" s="100">
        <v>21470.399999999998</v>
      </c>
      <c r="BJ43" s="100">
        <v>13</v>
      </c>
      <c r="BK43" s="100">
        <v>13291.199999999999</v>
      </c>
      <c r="BL43" s="100">
        <v>14</v>
      </c>
      <c r="BM43" s="100">
        <v>14313.6</v>
      </c>
      <c r="BN43" s="100">
        <v>24</v>
      </c>
      <c r="BO43" s="100">
        <v>24537.599999999999</v>
      </c>
      <c r="BP43" s="100">
        <v>28</v>
      </c>
      <c r="BQ43" s="100">
        <v>28627.200000000001</v>
      </c>
      <c r="BR43" s="100">
        <v>21</v>
      </c>
      <c r="BS43" s="100">
        <v>21470.399999999998</v>
      </c>
      <c r="BT43" s="100">
        <v>17</v>
      </c>
      <c r="BU43" s="100">
        <v>17380.8</v>
      </c>
      <c r="BV43" s="100">
        <v>21</v>
      </c>
      <c r="BW43" s="100">
        <v>21470.399999999998</v>
      </c>
      <c r="BX43" s="100">
        <v>15</v>
      </c>
      <c r="BY43" s="100">
        <v>15336</v>
      </c>
      <c r="BZ43" s="100">
        <v>25</v>
      </c>
      <c r="CA43" s="100">
        <v>25560</v>
      </c>
      <c r="CB43" s="100">
        <v>28</v>
      </c>
      <c r="CC43" s="100">
        <v>28627.200000000001</v>
      </c>
      <c r="CD43" s="100">
        <v>15</v>
      </c>
      <c r="CE43" s="100">
        <v>15336</v>
      </c>
      <c r="CF43" s="100">
        <v>19</v>
      </c>
      <c r="CG43" s="100">
        <v>19425.599999999999</v>
      </c>
      <c r="CH43" s="100">
        <v>20</v>
      </c>
      <c r="CI43" s="100">
        <v>20448</v>
      </c>
      <c r="CJ43" s="100">
        <v>17</v>
      </c>
      <c r="CK43" s="100">
        <v>17380.8</v>
      </c>
      <c r="CL43" s="100">
        <v>13</v>
      </c>
      <c r="CM43" s="100">
        <v>13291.199999999999</v>
      </c>
      <c r="CN43" s="100">
        <v>20</v>
      </c>
      <c r="CO43" s="100">
        <v>20448</v>
      </c>
      <c r="CP43" s="100">
        <v>19</v>
      </c>
      <c r="CQ43" s="100">
        <v>19425.599999999999</v>
      </c>
      <c r="CR43" s="100">
        <v>15</v>
      </c>
      <c r="CS43" s="100">
        <v>15336</v>
      </c>
      <c r="CT43" s="100">
        <v>17</v>
      </c>
      <c r="CU43" s="100">
        <v>17380.8</v>
      </c>
    </row>
    <row r="44" spans="2:99">
      <c r="C44" s="99" t="s">
        <v>210</v>
      </c>
      <c r="D44" s="100">
        <v>24</v>
      </c>
      <c r="E44" s="100">
        <v>24537.599999999999</v>
      </c>
      <c r="F44" s="100">
        <v>23.274419164668455</v>
      </c>
      <c r="G44" s="100">
        <v>23795.766153957029</v>
      </c>
      <c r="H44" s="100">
        <v>16.736320059759763</v>
      </c>
      <c r="I44" s="100">
        <v>17111.21362909838</v>
      </c>
      <c r="J44" s="100">
        <v>22</v>
      </c>
      <c r="K44" s="100">
        <v>22492.799999999999</v>
      </c>
      <c r="L44" s="100">
        <v>15</v>
      </c>
      <c r="M44" s="100">
        <v>15336</v>
      </c>
      <c r="N44" s="100">
        <v>14</v>
      </c>
      <c r="O44" s="100">
        <v>14313.6</v>
      </c>
      <c r="P44" s="100">
        <v>19</v>
      </c>
      <c r="Q44" s="100">
        <v>19425.599999999999</v>
      </c>
      <c r="R44" s="100">
        <v>19</v>
      </c>
      <c r="S44" s="100">
        <v>19425.599999999999</v>
      </c>
      <c r="T44" s="100">
        <v>28</v>
      </c>
      <c r="U44" s="100">
        <v>28627.200000000001</v>
      </c>
      <c r="V44" s="100">
        <v>22</v>
      </c>
      <c r="W44" s="100">
        <v>22492.799999999999</v>
      </c>
      <c r="X44" s="100">
        <v>25</v>
      </c>
      <c r="Y44" s="100">
        <v>25560</v>
      </c>
      <c r="Z44" s="100">
        <v>18</v>
      </c>
      <c r="AA44" s="100">
        <v>18403.2</v>
      </c>
      <c r="AB44" s="100">
        <v>16</v>
      </c>
      <c r="AC44" s="100">
        <v>16358.4</v>
      </c>
      <c r="AD44" s="100">
        <v>17</v>
      </c>
      <c r="AE44" s="100">
        <v>17380.8</v>
      </c>
      <c r="AF44" s="100">
        <v>15</v>
      </c>
      <c r="AG44" s="100">
        <v>15336</v>
      </c>
      <c r="AH44" s="100">
        <v>14</v>
      </c>
      <c r="AI44" s="100">
        <v>14313.6</v>
      </c>
      <c r="AJ44" s="100">
        <v>23</v>
      </c>
      <c r="AK44" s="100">
        <v>23515.200000000001</v>
      </c>
      <c r="AL44" s="100">
        <v>23</v>
      </c>
      <c r="AM44" s="100">
        <v>23515.200000000001</v>
      </c>
      <c r="AN44" s="100">
        <v>22</v>
      </c>
      <c r="AO44" s="100">
        <v>22492.799999999999</v>
      </c>
      <c r="AP44" s="100">
        <v>23</v>
      </c>
      <c r="AQ44" s="100">
        <v>23515.200000000001</v>
      </c>
      <c r="AR44" s="100">
        <v>22</v>
      </c>
      <c r="AS44" s="100">
        <v>22492.799999999999</v>
      </c>
      <c r="AT44" s="100">
        <v>21</v>
      </c>
      <c r="AU44" s="100">
        <v>21470.399999999998</v>
      </c>
      <c r="AV44" s="100">
        <v>13</v>
      </c>
      <c r="AW44" s="100">
        <v>13291.199999999999</v>
      </c>
      <c r="AX44" s="100">
        <v>12</v>
      </c>
      <c r="AY44" s="100">
        <v>12268.8</v>
      </c>
      <c r="AZ44" s="100">
        <v>16</v>
      </c>
      <c r="BA44" s="100">
        <v>16358.4</v>
      </c>
      <c r="BB44" s="100">
        <v>24</v>
      </c>
      <c r="BC44" s="100">
        <v>24537.599999999999</v>
      </c>
      <c r="BD44" s="100">
        <v>17</v>
      </c>
      <c r="BE44" s="100">
        <v>17380.8</v>
      </c>
      <c r="BF44" s="100">
        <v>25</v>
      </c>
      <c r="BG44" s="100">
        <v>25560</v>
      </c>
      <c r="BH44" s="100">
        <v>20</v>
      </c>
      <c r="BI44" s="100">
        <v>20448</v>
      </c>
      <c r="BJ44" s="100">
        <v>14</v>
      </c>
      <c r="BK44" s="100">
        <v>14313.6</v>
      </c>
      <c r="BL44" s="100">
        <v>14</v>
      </c>
      <c r="BM44" s="100">
        <v>14313.6</v>
      </c>
      <c r="BN44" s="100">
        <v>21</v>
      </c>
      <c r="BO44" s="100">
        <v>21470.399999999998</v>
      </c>
      <c r="BP44" s="100">
        <v>24</v>
      </c>
      <c r="BQ44" s="100">
        <v>24537.599999999999</v>
      </c>
      <c r="BR44" s="100">
        <v>23</v>
      </c>
      <c r="BS44" s="100">
        <v>23515.200000000001</v>
      </c>
      <c r="BT44" s="100">
        <v>17</v>
      </c>
      <c r="BU44" s="100">
        <v>17380.8</v>
      </c>
      <c r="BV44" s="100">
        <v>21</v>
      </c>
      <c r="BW44" s="100">
        <v>21470.399999999998</v>
      </c>
      <c r="BX44" s="100">
        <v>13</v>
      </c>
      <c r="BY44" s="100">
        <v>13291.199999999999</v>
      </c>
      <c r="BZ44" s="100">
        <v>25</v>
      </c>
      <c r="CA44" s="100">
        <v>25560</v>
      </c>
      <c r="CB44" s="100">
        <v>27</v>
      </c>
      <c r="CC44" s="100">
        <v>27604.799999999999</v>
      </c>
      <c r="CD44" s="100">
        <v>15</v>
      </c>
      <c r="CE44" s="100">
        <v>15336</v>
      </c>
      <c r="CF44" s="100">
        <v>19</v>
      </c>
      <c r="CG44" s="100">
        <v>19425.599999999999</v>
      </c>
      <c r="CH44" s="100">
        <v>21</v>
      </c>
      <c r="CI44" s="100">
        <v>21470.399999999998</v>
      </c>
      <c r="CJ44" s="100">
        <v>16</v>
      </c>
      <c r="CK44" s="100">
        <v>16358.4</v>
      </c>
      <c r="CL44" s="100">
        <v>13</v>
      </c>
      <c r="CM44" s="100">
        <v>13291.199999999999</v>
      </c>
      <c r="CN44" s="100">
        <v>20</v>
      </c>
      <c r="CO44" s="100">
        <v>20448</v>
      </c>
      <c r="CP44" s="100">
        <v>18</v>
      </c>
      <c r="CQ44" s="100">
        <v>18403.2</v>
      </c>
      <c r="CR44" s="100">
        <v>15</v>
      </c>
      <c r="CS44" s="100">
        <v>15336</v>
      </c>
      <c r="CT44" s="100">
        <v>15</v>
      </c>
      <c r="CU44" s="100">
        <v>15336</v>
      </c>
    </row>
    <row r="45" spans="2:99">
      <c r="C45" s="99" t="s">
        <v>211</v>
      </c>
      <c r="D45" s="100">
        <v>23</v>
      </c>
      <c r="E45" s="100">
        <v>28731.600000000002</v>
      </c>
      <c r="F45" s="100">
        <v>19.281279643785165</v>
      </c>
      <c r="G45" s="100">
        <v>24086.17453101643</v>
      </c>
      <c r="H45" s="100">
        <v>14.64866290978836</v>
      </c>
      <c r="I45" s="100">
        <v>18299.10970690762</v>
      </c>
      <c r="J45" s="100">
        <v>19</v>
      </c>
      <c r="K45" s="100">
        <v>23734.799999999999</v>
      </c>
      <c r="L45" s="100">
        <v>14</v>
      </c>
      <c r="M45" s="100">
        <v>17488.8</v>
      </c>
      <c r="N45" s="100">
        <v>13</v>
      </c>
      <c r="O45" s="100">
        <v>16239.6</v>
      </c>
      <c r="P45" s="100">
        <v>21</v>
      </c>
      <c r="Q45" s="100">
        <v>26233.200000000001</v>
      </c>
      <c r="R45" s="100">
        <v>19</v>
      </c>
      <c r="S45" s="100">
        <v>23734.799999999999</v>
      </c>
      <c r="T45" s="100">
        <v>26</v>
      </c>
      <c r="U45" s="100">
        <v>32479.200000000001</v>
      </c>
      <c r="V45" s="100">
        <v>21</v>
      </c>
      <c r="W45" s="100">
        <v>26233.200000000001</v>
      </c>
      <c r="X45" s="100">
        <v>25</v>
      </c>
      <c r="Y45" s="100">
        <v>31230</v>
      </c>
      <c r="Z45" s="100">
        <v>16</v>
      </c>
      <c r="AA45" s="100">
        <v>19987.2</v>
      </c>
      <c r="AB45" s="100">
        <v>19</v>
      </c>
      <c r="AC45" s="100">
        <v>23734.799999999999</v>
      </c>
      <c r="AD45" s="100">
        <v>18</v>
      </c>
      <c r="AE45" s="100">
        <v>22485.600000000002</v>
      </c>
      <c r="AF45" s="100">
        <v>14</v>
      </c>
      <c r="AG45" s="100">
        <v>17488.8</v>
      </c>
      <c r="AH45" s="100">
        <v>12</v>
      </c>
      <c r="AI45" s="100">
        <v>14990.400000000001</v>
      </c>
      <c r="AJ45" s="100">
        <v>21</v>
      </c>
      <c r="AK45" s="100">
        <v>26233.200000000001</v>
      </c>
      <c r="AL45" s="100">
        <v>24</v>
      </c>
      <c r="AM45" s="100">
        <v>29980.800000000003</v>
      </c>
      <c r="AN45" s="100">
        <v>21</v>
      </c>
      <c r="AO45" s="100">
        <v>26233.200000000001</v>
      </c>
      <c r="AP45" s="100">
        <v>24</v>
      </c>
      <c r="AQ45" s="100">
        <v>29980.800000000003</v>
      </c>
      <c r="AR45" s="100">
        <v>25</v>
      </c>
      <c r="AS45" s="100">
        <v>31230</v>
      </c>
      <c r="AT45" s="100">
        <v>19</v>
      </c>
      <c r="AU45" s="100">
        <v>23734.799999999999</v>
      </c>
      <c r="AV45" s="100">
        <v>13</v>
      </c>
      <c r="AW45" s="100">
        <v>16239.6</v>
      </c>
      <c r="AX45" s="100">
        <v>14</v>
      </c>
      <c r="AY45" s="100">
        <v>17488.8</v>
      </c>
      <c r="AZ45" s="100">
        <v>16</v>
      </c>
      <c r="BA45" s="100">
        <v>19987.2</v>
      </c>
      <c r="BB45" s="100">
        <v>22</v>
      </c>
      <c r="BC45" s="100">
        <v>27482.400000000001</v>
      </c>
      <c r="BD45" s="100">
        <v>16</v>
      </c>
      <c r="BE45" s="100">
        <v>19987.2</v>
      </c>
      <c r="BF45" s="100">
        <v>21</v>
      </c>
      <c r="BG45" s="100">
        <v>26233.200000000001</v>
      </c>
      <c r="BH45" s="100">
        <v>21</v>
      </c>
      <c r="BI45" s="100">
        <v>26233.200000000001</v>
      </c>
      <c r="BJ45" s="100">
        <v>13</v>
      </c>
      <c r="BK45" s="100">
        <v>16239.6</v>
      </c>
      <c r="BL45" s="100">
        <v>13</v>
      </c>
      <c r="BM45" s="100">
        <v>16239.6</v>
      </c>
      <c r="BN45" s="100">
        <v>22</v>
      </c>
      <c r="BO45" s="100">
        <v>27482.400000000001</v>
      </c>
      <c r="BP45" s="100">
        <v>27</v>
      </c>
      <c r="BQ45" s="100">
        <v>33728.400000000001</v>
      </c>
      <c r="BR45" s="100">
        <v>23</v>
      </c>
      <c r="BS45" s="100">
        <v>28731.600000000002</v>
      </c>
      <c r="BT45" s="100">
        <v>18</v>
      </c>
      <c r="BU45" s="100">
        <v>22485.600000000002</v>
      </c>
      <c r="BV45" s="100">
        <v>23</v>
      </c>
      <c r="BW45" s="100">
        <v>28731.600000000002</v>
      </c>
      <c r="BX45" s="100">
        <v>12</v>
      </c>
      <c r="BY45" s="100">
        <v>14990.400000000001</v>
      </c>
      <c r="BZ45" s="100">
        <v>23</v>
      </c>
      <c r="CA45" s="100">
        <v>28731.600000000002</v>
      </c>
      <c r="CB45" s="100">
        <v>26</v>
      </c>
      <c r="CC45" s="100">
        <v>32479.200000000001</v>
      </c>
      <c r="CD45" s="100">
        <v>17</v>
      </c>
      <c r="CE45" s="100">
        <v>21236.400000000001</v>
      </c>
      <c r="CF45" s="100">
        <v>20</v>
      </c>
      <c r="CG45" s="100">
        <v>24984</v>
      </c>
      <c r="CH45" s="100">
        <v>22</v>
      </c>
      <c r="CI45" s="100">
        <v>27482.400000000001</v>
      </c>
      <c r="CJ45" s="100">
        <v>15</v>
      </c>
      <c r="CK45" s="100">
        <v>18738</v>
      </c>
      <c r="CL45" s="100">
        <v>13</v>
      </c>
      <c r="CM45" s="100">
        <v>16239.6</v>
      </c>
      <c r="CN45" s="100">
        <v>17</v>
      </c>
      <c r="CO45" s="100">
        <v>21236.400000000001</v>
      </c>
      <c r="CP45" s="100">
        <v>17</v>
      </c>
      <c r="CQ45" s="100">
        <v>21236.400000000001</v>
      </c>
      <c r="CR45" s="100">
        <v>14</v>
      </c>
      <c r="CS45" s="100">
        <v>17488.8</v>
      </c>
      <c r="CT45" s="100">
        <v>16</v>
      </c>
      <c r="CU45" s="100">
        <v>19987.2</v>
      </c>
    </row>
    <row r="46" spans="2:99">
      <c r="C46" s="99" t="s">
        <v>212</v>
      </c>
      <c r="D46" s="100">
        <v>23</v>
      </c>
      <c r="E46" s="100">
        <v>27876</v>
      </c>
      <c r="F46" s="100">
        <v>20.267558685551744</v>
      </c>
      <c r="G46" s="100">
        <v>24564.281126888713</v>
      </c>
      <c r="H46" s="100">
        <v>17.718788629765481</v>
      </c>
      <c r="I46" s="100">
        <v>21475.171819275762</v>
      </c>
      <c r="J46" s="100">
        <v>22</v>
      </c>
      <c r="K46" s="100">
        <v>26664</v>
      </c>
      <c r="L46" s="100">
        <v>15</v>
      </c>
      <c r="M46" s="100">
        <v>18180</v>
      </c>
      <c r="N46" s="100">
        <v>14</v>
      </c>
      <c r="O46" s="100">
        <v>16968</v>
      </c>
      <c r="P46" s="100">
        <v>19</v>
      </c>
      <c r="Q46" s="100">
        <v>23028</v>
      </c>
      <c r="R46" s="100">
        <v>20</v>
      </c>
      <c r="S46" s="100">
        <v>24240</v>
      </c>
      <c r="T46" s="100">
        <v>27</v>
      </c>
      <c r="U46" s="100">
        <v>32724</v>
      </c>
      <c r="V46" s="100">
        <v>22</v>
      </c>
      <c r="W46" s="100">
        <v>26664</v>
      </c>
      <c r="X46" s="100">
        <v>26</v>
      </c>
      <c r="Y46" s="100">
        <v>31512</v>
      </c>
      <c r="Z46" s="100">
        <v>17</v>
      </c>
      <c r="AA46" s="100">
        <v>20604</v>
      </c>
      <c r="AB46" s="100">
        <v>17</v>
      </c>
      <c r="AC46" s="100">
        <v>20604</v>
      </c>
      <c r="AD46" s="100">
        <v>19</v>
      </c>
      <c r="AE46" s="100">
        <v>23028</v>
      </c>
      <c r="AF46" s="100">
        <v>13</v>
      </c>
      <c r="AG46" s="100">
        <v>15756</v>
      </c>
      <c r="AH46" s="100">
        <v>14</v>
      </c>
      <c r="AI46" s="100">
        <v>16968</v>
      </c>
      <c r="AJ46" s="100">
        <v>21</v>
      </c>
      <c r="AK46" s="100">
        <v>25452</v>
      </c>
      <c r="AL46" s="100">
        <v>22</v>
      </c>
      <c r="AM46" s="100">
        <v>26664</v>
      </c>
      <c r="AN46" s="100">
        <v>20</v>
      </c>
      <c r="AO46" s="100">
        <v>24240</v>
      </c>
      <c r="AP46" s="100">
        <v>25</v>
      </c>
      <c r="AQ46" s="100">
        <v>30300</v>
      </c>
      <c r="AR46" s="100">
        <v>22</v>
      </c>
      <c r="AS46" s="100">
        <v>26664</v>
      </c>
      <c r="AT46" s="100">
        <v>20</v>
      </c>
      <c r="AU46" s="100">
        <v>24240</v>
      </c>
      <c r="AV46" s="100">
        <v>14</v>
      </c>
      <c r="AW46" s="100">
        <v>16968</v>
      </c>
      <c r="AX46" s="100">
        <v>14</v>
      </c>
      <c r="AY46" s="100">
        <v>16968</v>
      </c>
      <c r="AZ46" s="100">
        <v>15</v>
      </c>
      <c r="BA46" s="100">
        <v>18180</v>
      </c>
      <c r="BB46" s="100">
        <v>24</v>
      </c>
      <c r="BC46" s="100">
        <v>29088</v>
      </c>
      <c r="BD46" s="100">
        <v>15</v>
      </c>
      <c r="BE46" s="100">
        <v>18180</v>
      </c>
      <c r="BF46" s="100">
        <v>23</v>
      </c>
      <c r="BG46" s="100">
        <v>27876</v>
      </c>
      <c r="BH46" s="100">
        <v>20</v>
      </c>
      <c r="BI46" s="100">
        <v>24240</v>
      </c>
      <c r="BJ46" s="100">
        <v>13</v>
      </c>
      <c r="BK46" s="100">
        <v>15756</v>
      </c>
      <c r="BL46" s="100">
        <v>15</v>
      </c>
      <c r="BM46" s="100">
        <v>18180</v>
      </c>
      <c r="BN46" s="100">
        <v>23</v>
      </c>
      <c r="BO46" s="100">
        <v>27876</v>
      </c>
      <c r="BP46" s="100">
        <v>26</v>
      </c>
      <c r="BQ46" s="100">
        <v>31512</v>
      </c>
      <c r="BR46" s="100">
        <v>24</v>
      </c>
      <c r="BS46" s="100">
        <v>29088</v>
      </c>
      <c r="BT46" s="100">
        <v>19</v>
      </c>
      <c r="BU46" s="100">
        <v>23028</v>
      </c>
      <c r="BV46" s="100">
        <v>21</v>
      </c>
      <c r="BW46" s="100">
        <v>25452</v>
      </c>
      <c r="BX46" s="100">
        <v>13</v>
      </c>
      <c r="BY46" s="100">
        <v>15756</v>
      </c>
      <c r="BZ46" s="100">
        <v>24</v>
      </c>
      <c r="CA46" s="100">
        <v>29088</v>
      </c>
      <c r="CB46" s="100">
        <v>25</v>
      </c>
      <c r="CC46" s="100">
        <v>30300</v>
      </c>
      <c r="CD46" s="100">
        <v>17</v>
      </c>
      <c r="CE46" s="100">
        <v>20604</v>
      </c>
      <c r="CF46" s="100">
        <v>18</v>
      </c>
      <c r="CG46" s="100">
        <v>21816</v>
      </c>
      <c r="CH46" s="100">
        <v>21</v>
      </c>
      <c r="CI46" s="100">
        <v>25452</v>
      </c>
      <c r="CJ46" s="100">
        <v>18</v>
      </c>
      <c r="CK46" s="100">
        <v>21816</v>
      </c>
      <c r="CL46" s="100">
        <v>14</v>
      </c>
      <c r="CM46" s="100">
        <v>16968</v>
      </c>
      <c r="CN46" s="100">
        <v>17</v>
      </c>
      <c r="CO46" s="100">
        <v>20604</v>
      </c>
      <c r="CP46" s="100">
        <v>19</v>
      </c>
      <c r="CQ46" s="100">
        <v>23028</v>
      </c>
      <c r="CR46" s="100">
        <v>14</v>
      </c>
      <c r="CS46" s="100">
        <v>16968</v>
      </c>
      <c r="CT46" s="100">
        <v>15</v>
      </c>
      <c r="CU46" s="100">
        <v>18180</v>
      </c>
    </row>
    <row r="47" spans="2:99">
      <c r="C47" s="99" t="s">
        <v>213</v>
      </c>
      <c r="D47" s="100">
        <v>21</v>
      </c>
      <c r="E47" s="100">
        <v>32079.599999999999</v>
      </c>
      <c r="F47" s="100">
        <v>21.274419164668455</v>
      </c>
      <c r="G47" s="100">
        <v>32498.802715947531</v>
      </c>
      <c r="H47" s="100">
        <v>14.736320059759761</v>
      </c>
      <c r="I47" s="100">
        <v>22511.202523289008</v>
      </c>
      <c r="J47" s="100">
        <v>21</v>
      </c>
      <c r="K47" s="100">
        <v>32079.599999999999</v>
      </c>
      <c r="L47" s="100">
        <v>14</v>
      </c>
      <c r="M47" s="100">
        <v>21386.399999999998</v>
      </c>
      <c r="N47" s="100">
        <v>13</v>
      </c>
      <c r="O47" s="100">
        <v>19858.8</v>
      </c>
      <c r="P47" s="100">
        <v>18</v>
      </c>
      <c r="Q47" s="100">
        <v>27496.799999999999</v>
      </c>
      <c r="R47" s="100">
        <v>18</v>
      </c>
      <c r="S47" s="100">
        <v>27496.799999999999</v>
      </c>
      <c r="T47" s="100">
        <v>25.535936454556722</v>
      </c>
      <c r="U47" s="100">
        <v>39008.69652798085</v>
      </c>
      <c r="V47" s="100">
        <v>21</v>
      </c>
      <c r="W47" s="100">
        <v>32079.599999999999</v>
      </c>
      <c r="X47" s="100">
        <v>23</v>
      </c>
      <c r="Y47" s="100">
        <v>35134.799999999996</v>
      </c>
      <c r="Z47" s="100">
        <v>15</v>
      </c>
      <c r="AA47" s="100">
        <v>22914</v>
      </c>
      <c r="AB47" s="100">
        <v>18</v>
      </c>
      <c r="AC47" s="100">
        <v>27496.799999999999</v>
      </c>
      <c r="AD47" s="100">
        <v>16</v>
      </c>
      <c r="AE47" s="100">
        <v>24441.599999999999</v>
      </c>
      <c r="AF47" s="100">
        <v>12</v>
      </c>
      <c r="AG47" s="100">
        <v>18331.199999999997</v>
      </c>
      <c r="AH47" s="100">
        <v>14</v>
      </c>
      <c r="AI47" s="100">
        <v>21386.399999999998</v>
      </c>
      <c r="AJ47" s="100">
        <v>22</v>
      </c>
      <c r="AK47" s="100">
        <v>33607.199999999997</v>
      </c>
      <c r="AL47" s="100">
        <v>24</v>
      </c>
      <c r="AM47" s="100">
        <v>36662.399999999994</v>
      </c>
      <c r="AN47" s="100">
        <v>20</v>
      </c>
      <c r="AO47" s="100">
        <v>30552</v>
      </c>
      <c r="AP47" s="100">
        <v>22</v>
      </c>
      <c r="AQ47" s="100">
        <v>33607.199999999997</v>
      </c>
      <c r="AR47" s="100">
        <v>21</v>
      </c>
      <c r="AS47" s="100">
        <v>32079.599999999999</v>
      </c>
      <c r="AT47" s="100">
        <v>21</v>
      </c>
      <c r="AU47" s="100">
        <v>32079.599999999999</v>
      </c>
      <c r="AV47" s="100">
        <v>13</v>
      </c>
      <c r="AW47" s="100">
        <v>19858.8</v>
      </c>
      <c r="AX47" s="100">
        <v>13</v>
      </c>
      <c r="AY47" s="100">
        <v>19858.8</v>
      </c>
      <c r="AZ47" s="100">
        <v>16</v>
      </c>
      <c r="BA47" s="100">
        <v>24441.599999999999</v>
      </c>
      <c r="BB47" s="100">
        <v>22</v>
      </c>
      <c r="BC47" s="100">
        <v>33607.199999999997</v>
      </c>
      <c r="BD47" s="100">
        <v>16</v>
      </c>
      <c r="BE47" s="100">
        <v>24441.599999999999</v>
      </c>
      <c r="BF47" s="100">
        <v>22</v>
      </c>
      <c r="BG47" s="100">
        <v>33607.199999999997</v>
      </c>
      <c r="BH47" s="100">
        <v>21</v>
      </c>
      <c r="BI47" s="100">
        <v>32079.599999999999</v>
      </c>
      <c r="BJ47" s="100">
        <v>14</v>
      </c>
      <c r="BK47" s="100">
        <v>21386.399999999998</v>
      </c>
      <c r="BL47" s="100">
        <v>15</v>
      </c>
      <c r="BM47" s="100">
        <v>22914</v>
      </c>
      <c r="BN47" s="100">
        <v>21</v>
      </c>
      <c r="BO47" s="100">
        <v>32079.599999999999</v>
      </c>
      <c r="BP47" s="100">
        <v>23</v>
      </c>
      <c r="BQ47" s="100">
        <v>35134.799999999996</v>
      </c>
      <c r="BR47" s="100">
        <v>24</v>
      </c>
      <c r="BS47" s="100">
        <v>36662.399999999994</v>
      </c>
      <c r="BT47" s="100">
        <v>17</v>
      </c>
      <c r="BU47" s="100">
        <v>25969.199999999997</v>
      </c>
      <c r="BV47" s="100">
        <v>21</v>
      </c>
      <c r="BW47" s="100">
        <v>32079.599999999999</v>
      </c>
      <c r="BX47" s="100">
        <v>14</v>
      </c>
      <c r="BY47" s="100">
        <v>21386.399999999998</v>
      </c>
      <c r="BZ47" s="100">
        <v>24</v>
      </c>
      <c r="CA47" s="100">
        <v>36662.399999999994</v>
      </c>
      <c r="CB47" s="100">
        <v>26</v>
      </c>
      <c r="CC47" s="100">
        <v>39717.599999999999</v>
      </c>
      <c r="CD47" s="100">
        <v>16</v>
      </c>
      <c r="CE47" s="100">
        <v>24441.599999999999</v>
      </c>
      <c r="CF47" s="100">
        <v>19</v>
      </c>
      <c r="CG47" s="100">
        <v>29024.399999999998</v>
      </c>
      <c r="CH47" s="100">
        <v>22</v>
      </c>
      <c r="CI47" s="100">
        <v>33607.199999999997</v>
      </c>
      <c r="CJ47" s="100">
        <v>15</v>
      </c>
      <c r="CK47" s="100">
        <v>22914</v>
      </c>
      <c r="CL47" s="100">
        <v>14</v>
      </c>
      <c r="CM47" s="100">
        <v>21386.399999999998</v>
      </c>
      <c r="CN47" s="100">
        <v>17</v>
      </c>
      <c r="CO47" s="100">
        <v>25969.199999999997</v>
      </c>
      <c r="CP47" s="100">
        <v>16</v>
      </c>
      <c r="CQ47" s="100">
        <v>24441.599999999999</v>
      </c>
      <c r="CR47" s="100">
        <v>14</v>
      </c>
      <c r="CS47" s="100">
        <v>21386.399999999998</v>
      </c>
      <c r="CT47" s="100">
        <v>16</v>
      </c>
      <c r="CU47" s="100">
        <v>24441.599999999999</v>
      </c>
    </row>
    <row r="48" spans="2:99">
      <c r="C48" s="99" t="s">
        <v>214</v>
      </c>
      <c r="D48" s="100">
        <v>24</v>
      </c>
      <c r="E48" s="100">
        <v>20822.400000000001</v>
      </c>
      <c r="F48" s="100">
        <v>22.281279643785165</v>
      </c>
      <c r="G48" s="100">
        <v>19331.238218948009</v>
      </c>
      <c r="H48" s="100">
        <v>18.80644577973688</v>
      </c>
      <c r="I48" s="100">
        <v>16316.472358499717</v>
      </c>
      <c r="J48" s="100">
        <v>23</v>
      </c>
      <c r="K48" s="100">
        <v>19954.8</v>
      </c>
      <c r="L48" s="100">
        <v>16</v>
      </c>
      <c r="M48" s="100">
        <v>13881.6</v>
      </c>
      <c r="N48" s="100">
        <v>13</v>
      </c>
      <c r="O48" s="100">
        <v>11278.800000000001</v>
      </c>
      <c r="P48" s="100">
        <v>21</v>
      </c>
      <c r="Q48" s="100">
        <v>18219.600000000002</v>
      </c>
      <c r="R48" s="100">
        <v>21</v>
      </c>
      <c r="S48" s="100">
        <v>18219.600000000002</v>
      </c>
      <c r="T48" s="100">
        <v>26.582479983482685</v>
      </c>
      <c r="U48" s="100">
        <v>23062.959633669579</v>
      </c>
      <c r="V48" s="100">
        <v>21</v>
      </c>
      <c r="W48" s="100">
        <v>18219.600000000002</v>
      </c>
      <c r="X48" s="100">
        <v>27</v>
      </c>
      <c r="Y48" s="100">
        <v>23425.200000000001</v>
      </c>
      <c r="Z48" s="100">
        <v>18</v>
      </c>
      <c r="AA48" s="100">
        <v>15616.800000000001</v>
      </c>
      <c r="AB48" s="100">
        <v>18</v>
      </c>
      <c r="AC48" s="100">
        <v>15616.800000000001</v>
      </c>
      <c r="AD48" s="100">
        <v>17</v>
      </c>
      <c r="AE48" s="100">
        <v>14749.2</v>
      </c>
      <c r="AF48" s="100">
        <v>15</v>
      </c>
      <c r="AG48" s="100">
        <v>13014</v>
      </c>
      <c r="AH48" s="100">
        <v>14</v>
      </c>
      <c r="AI48" s="100">
        <v>12146.4</v>
      </c>
      <c r="AJ48" s="100">
        <v>22</v>
      </c>
      <c r="AK48" s="100">
        <v>19087.2</v>
      </c>
      <c r="AL48" s="100">
        <v>25</v>
      </c>
      <c r="AM48" s="100">
        <v>21690</v>
      </c>
      <c r="AN48" s="100">
        <v>20</v>
      </c>
      <c r="AO48" s="100">
        <v>17352</v>
      </c>
      <c r="AP48" s="100">
        <v>27</v>
      </c>
      <c r="AQ48" s="100">
        <v>23425.200000000001</v>
      </c>
      <c r="AR48" s="100">
        <v>23</v>
      </c>
      <c r="AS48" s="100">
        <v>19954.8</v>
      </c>
      <c r="AT48" s="100">
        <v>23</v>
      </c>
      <c r="AU48" s="100">
        <v>19954.8</v>
      </c>
      <c r="AV48" s="100">
        <v>13</v>
      </c>
      <c r="AW48" s="100">
        <v>11278.800000000001</v>
      </c>
      <c r="AX48" s="100">
        <v>13</v>
      </c>
      <c r="AY48" s="100">
        <v>11278.800000000001</v>
      </c>
      <c r="AZ48" s="100">
        <v>16</v>
      </c>
      <c r="BA48" s="100">
        <v>13881.6</v>
      </c>
      <c r="BB48" s="100">
        <v>24</v>
      </c>
      <c r="BC48" s="100">
        <v>20822.400000000001</v>
      </c>
      <c r="BD48" s="100">
        <v>16</v>
      </c>
      <c r="BE48" s="100">
        <v>13881.6</v>
      </c>
      <c r="BF48" s="100">
        <v>23</v>
      </c>
      <c r="BG48" s="100">
        <v>19954.8</v>
      </c>
      <c r="BH48" s="100">
        <v>23</v>
      </c>
      <c r="BI48" s="100">
        <v>19954.8</v>
      </c>
      <c r="BJ48" s="100">
        <v>13</v>
      </c>
      <c r="BK48" s="100">
        <v>11278.800000000001</v>
      </c>
      <c r="BL48" s="100">
        <v>16</v>
      </c>
      <c r="BM48" s="100">
        <v>13881.6</v>
      </c>
      <c r="BN48" s="100">
        <v>25</v>
      </c>
      <c r="BO48" s="100">
        <v>21690</v>
      </c>
      <c r="BP48" s="100">
        <v>27</v>
      </c>
      <c r="BQ48" s="100">
        <v>23425.200000000001</v>
      </c>
      <c r="BR48" s="100">
        <v>23</v>
      </c>
      <c r="BS48" s="100">
        <v>19954.8</v>
      </c>
      <c r="BT48" s="100">
        <v>17</v>
      </c>
      <c r="BU48" s="100">
        <v>14749.2</v>
      </c>
      <c r="BV48" s="100">
        <v>23</v>
      </c>
      <c r="BW48" s="100">
        <v>19954.8</v>
      </c>
      <c r="BX48" s="100">
        <v>14</v>
      </c>
      <c r="BY48" s="100">
        <v>12146.4</v>
      </c>
      <c r="BZ48" s="100">
        <v>26</v>
      </c>
      <c r="CA48" s="100">
        <v>22557.600000000002</v>
      </c>
      <c r="CB48" s="100">
        <v>29</v>
      </c>
      <c r="CC48" s="100">
        <v>25160.400000000001</v>
      </c>
      <c r="CD48" s="100">
        <v>17</v>
      </c>
      <c r="CE48" s="100">
        <v>14749.2</v>
      </c>
      <c r="CF48" s="100">
        <v>21</v>
      </c>
      <c r="CG48" s="100">
        <v>18219.600000000002</v>
      </c>
      <c r="CH48" s="100">
        <v>20</v>
      </c>
      <c r="CI48" s="100">
        <v>17352</v>
      </c>
      <c r="CJ48" s="100">
        <v>17</v>
      </c>
      <c r="CK48" s="100">
        <v>14749.2</v>
      </c>
      <c r="CL48" s="100">
        <v>16</v>
      </c>
      <c r="CM48" s="100">
        <v>13881.6</v>
      </c>
      <c r="CN48" s="100">
        <v>19</v>
      </c>
      <c r="CO48" s="100">
        <v>16484.400000000001</v>
      </c>
      <c r="CP48" s="100">
        <v>19</v>
      </c>
      <c r="CQ48" s="100">
        <v>16484.400000000001</v>
      </c>
      <c r="CR48" s="100">
        <v>14</v>
      </c>
      <c r="CS48" s="100">
        <v>12146.4</v>
      </c>
      <c r="CT48" s="100">
        <v>17</v>
      </c>
      <c r="CU48" s="100">
        <v>14749.2</v>
      </c>
    </row>
    <row r="49" spans="2:99">
      <c r="B49" s="99" t="s">
        <v>129</v>
      </c>
      <c r="C49" s="99" t="s">
        <v>215</v>
      </c>
      <c r="D49" s="100">
        <v>15</v>
      </c>
      <c r="E49" s="100">
        <v>14777.999999999998</v>
      </c>
      <c r="F49" s="100">
        <v>15</v>
      </c>
      <c r="G49" s="100">
        <v>14777.999999999998</v>
      </c>
      <c r="H49" s="100">
        <v>13</v>
      </c>
      <c r="I49" s="100">
        <v>12807.599999999999</v>
      </c>
      <c r="J49" s="100">
        <v>14</v>
      </c>
      <c r="K49" s="100">
        <v>13792.8</v>
      </c>
      <c r="L49" s="100">
        <v>14.674564219207424</v>
      </c>
      <c r="M49" s="100">
        <v>14457.380668763153</v>
      </c>
      <c r="N49" s="100">
        <v>9.317672837739206</v>
      </c>
      <c r="O49" s="100">
        <v>9179.7712797406657</v>
      </c>
      <c r="P49" s="100">
        <v>12.554674012834507</v>
      </c>
      <c r="Q49" s="100">
        <v>12368.864837444555</v>
      </c>
      <c r="R49" s="100">
        <v>10.675142119532023</v>
      </c>
      <c r="S49" s="100">
        <v>10517.150016162948</v>
      </c>
      <c r="T49" s="100">
        <v>9.4634096857430112</v>
      </c>
      <c r="U49" s="100">
        <v>9323.3512223940143</v>
      </c>
      <c r="V49" s="100">
        <v>12.198422406076419</v>
      </c>
      <c r="W49" s="100">
        <v>12017.885754466488</v>
      </c>
      <c r="X49" s="100">
        <v>9.2964690134551198</v>
      </c>
      <c r="Y49" s="100">
        <v>9158.8812720559836</v>
      </c>
      <c r="Z49" s="100">
        <v>16</v>
      </c>
      <c r="AA49" s="100">
        <v>15763.199999999999</v>
      </c>
      <c r="AB49" s="100">
        <v>12.301828353866643</v>
      </c>
      <c r="AC49" s="100">
        <v>12119.761294229416</v>
      </c>
      <c r="AD49" s="100">
        <v>11.111730537190295</v>
      </c>
      <c r="AE49" s="100">
        <v>10947.276925239878</v>
      </c>
      <c r="AF49" s="100">
        <v>9.5745738522811887</v>
      </c>
      <c r="AG49" s="100">
        <v>9432.8701592674261</v>
      </c>
      <c r="AH49" s="100">
        <v>14.931349819557635</v>
      </c>
      <c r="AI49" s="100">
        <v>14710.365842228181</v>
      </c>
      <c r="AJ49" s="100">
        <v>8.5160104560819949</v>
      </c>
      <c r="AK49" s="100">
        <v>8389.9735013319805</v>
      </c>
      <c r="AL49" s="100">
        <v>16.656371081252743</v>
      </c>
      <c r="AM49" s="100">
        <v>16409.856789250203</v>
      </c>
      <c r="AN49" s="100">
        <v>13.158745073353602</v>
      </c>
      <c r="AO49" s="100">
        <v>12963.995646267967</v>
      </c>
      <c r="AP49" s="100">
        <v>14.441440443213295</v>
      </c>
      <c r="AQ49" s="100">
        <v>14227.707124653738</v>
      </c>
      <c r="AR49" s="100">
        <v>17.267284507587128</v>
      </c>
      <c r="AS49" s="100">
        <v>17011.728696874838</v>
      </c>
      <c r="AT49" s="100">
        <v>15.16326159614111</v>
      </c>
      <c r="AU49" s="100">
        <v>14938.845324518221</v>
      </c>
      <c r="AV49" s="100">
        <v>8.2678670933919669</v>
      </c>
      <c r="AW49" s="100">
        <v>8145.5026604097657</v>
      </c>
      <c r="AX49" s="100">
        <v>10.714048332693535</v>
      </c>
      <c r="AY49" s="100">
        <v>10555.48041736967</v>
      </c>
      <c r="AZ49" s="100">
        <v>14.343487168282081</v>
      </c>
      <c r="BA49" s="100">
        <v>14131.203558191506</v>
      </c>
      <c r="BB49" s="100">
        <v>12.627932164591297</v>
      </c>
      <c r="BC49" s="100">
        <v>12441.038768555345</v>
      </c>
      <c r="BD49" s="100">
        <v>10.711928844543284</v>
      </c>
      <c r="BE49" s="100">
        <v>10553.392297644043</v>
      </c>
      <c r="BF49" s="100">
        <v>9.4308687335740196</v>
      </c>
      <c r="BG49" s="100">
        <v>9291.2918763171238</v>
      </c>
      <c r="BH49" s="100">
        <v>11.545050594577608</v>
      </c>
      <c r="BI49" s="100">
        <v>11374.183845777859</v>
      </c>
      <c r="BJ49" s="100">
        <v>16.598814631824396</v>
      </c>
      <c r="BK49" s="100">
        <v>16353.152175273393</v>
      </c>
      <c r="BL49" s="100">
        <v>13.419101218767512</v>
      </c>
      <c r="BM49" s="100">
        <v>13220.498520729752</v>
      </c>
      <c r="BN49" s="100">
        <v>14.964163515071743</v>
      </c>
      <c r="BO49" s="100">
        <v>14742.69389504868</v>
      </c>
      <c r="BP49" s="100">
        <v>15.225515978107588</v>
      </c>
      <c r="BQ49" s="100">
        <v>15000.178341631594</v>
      </c>
      <c r="BR49" s="100">
        <v>17.78096586411441</v>
      </c>
      <c r="BS49" s="100">
        <v>17517.807569325516</v>
      </c>
      <c r="BT49" s="100">
        <v>14.548213544211983</v>
      </c>
      <c r="BU49" s="100">
        <v>14332.899983757645</v>
      </c>
      <c r="BV49" s="100">
        <v>15.197812199610439</v>
      </c>
      <c r="BW49" s="100">
        <v>14972.884579056205</v>
      </c>
      <c r="BX49" s="100">
        <v>11.644050501492886</v>
      </c>
      <c r="BY49" s="100">
        <v>11471.718554070791</v>
      </c>
      <c r="BZ49" s="100">
        <v>17.892803241544911</v>
      </c>
      <c r="CA49" s="100">
        <v>17627.989753570044</v>
      </c>
      <c r="CB49" s="100">
        <v>13.517549035596211</v>
      </c>
      <c r="CC49" s="100">
        <v>13317.489309869386</v>
      </c>
      <c r="CD49" s="100">
        <v>14.826921680845569</v>
      </c>
      <c r="CE49" s="100">
        <v>14607.483239969053</v>
      </c>
      <c r="CF49" s="100">
        <v>17.820889228558002</v>
      </c>
      <c r="CG49" s="100">
        <v>17557.140067975342</v>
      </c>
      <c r="CH49" s="100">
        <v>12.148945036211295</v>
      </c>
      <c r="CI49" s="100">
        <v>11969.140649675366</v>
      </c>
      <c r="CJ49" s="100">
        <v>15.800218932043425</v>
      </c>
      <c r="CK49" s="100">
        <v>15566.375691849182</v>
      </c>
      <c r="CL49" s="100">
        <v>13</v>
      </c>
      <c r="CM49" s="100">
        <v>12807.599999999999</v>
      </c>
      <c r="CN49" s="100">
        <v>15.617162549328091</v>
      </c>
      <c r="CO49" s="100">
        <v>15386.028543598035</v>
      </c>
      <c r="CP49" s="100">
        <v>12.792278530767458</v>
      </c>
      <c r="CQ49" s="100">
        <v>12602.952808512098</v>
      </c>
      <c r="CR49" s="100">
        <v>17.789419026688115</v>
      </c>
      <c r="CS49" s="100">
        <v>17526.135625093131</v>
      </c>
      <c r="CT49" s="100">
        <v>12.15479030509905</v>
      </c>
      <c r="CU49" s="100">
        <v>11974.899408583584</v>
      </c>
    </row>
    <row r="50" spans="2:99">
      <c r="C50" s="99" t="s">
        <v>216</v>
      </c>
      <c r="D50" s="100">
        <v>15</v>
      </c>
      <c r="E50" s="100">
        <v>4230</v>
      </c>
      <c r="F50" s="100">
        <v>16.219535331734765</v>
      </c>
      <c r="G50" s="100">
        <v>4573.9089635492037</v>
      </c>
      <c r="H50" s="100">
        <v>12.438285749857</v>
      </c>
      <c r="I50" s="100">
        <v>3507.5965814596739</v>
      </c>
      <c r="J50" s="100">
        <v>17</v>
      </c>
      <c r="K50" s="100">
        <v>4794</v>
      </c>
      <c r="L50" s="100">
        <v>15</v>
      </c>
      <c r="M50" s="100">
        <v>4230</v>
      </c>
      <c r="N50" s="100">
        <v>9</v>
      </c>
      <c r="O50" s="100">
        <v>2538</v>
      </c>
      <c r="P50" s="100">
        <v>10</v>
      </c>
      <c r="Q50" s="100">
        <v>2820</v>
      </c>
      <c r="R50" s="100">
        <v>12</v>
      </c>
      <c r="S50" s="100">
        <v>3384</v>
      </c>
      <c r="T50" s="100">
        <v>9.8843270495932654</v>
      </c>
      <c r="U50" s="100">
        <v>2787.3802279853007</v>
      </c>
      <c r="V50" s="100">
        <v>12</v>
      </c>
      <c r="W50" s="100">
        <v>3384</v>
      </c>
      <c r="X50" s="100">
        <v>11</v>
      </c>
      <c r="Y50" s="100">
        <v>3102</v>
      </c>
      <c r="Z50" s="100">
        <v>17</v>
      </c>
      <c r="AA50" s="100">
        <v>4794</v>
      </c>
      <c r="AB50" s="100">
        <v>13</v>
      </c>
      <c r="AC50" s="100">
        <v>3666</v>
      </c>
      <c r="AD50" s="100">
        <v>11</v>
      </c>
      <c r="AE50" s="100">
        <v>3102</v>
      </c>
      <c r="AF50" s="100">
        <v>10</v>
      </c>
      <c r="AG50" s="100">
        <v>2820</v>
      </c>
      <c r="AH50" s="100">
        <v>14</v>
      </c>
      <c r="AI50" s="100">
        <v>3948</v>
      </c>
      <c r="AJ50" s="100">
        <v>9</v>
      </c>
      <c r="AK50" s="100">
        <v>2538</v>
      </c>
      <c r="AL50" s="100">
        <v>18</v>
      </c>
      <c r="AM50" s="100">
        <v>5076</v>
      </c>
      <c r="AN50" s="100">
        <v>12</v>
      </c>
      <c r="AO50" s="100">
        <v>3384</v>
      </c>
      <c r="AP50" s="100">
        <v>15</v>
      </c>
      <c r="AQ50" s="100">
        <v>4230</v>
      </c>
      <c r="AR50" s="100">
        <v>16</v>
      </c>
      <c r="AS50" s="100">
        <v>4512</v>
      </c>
      <c r="AT50" s="100">
        <v>14</v>
      </c>
      <c r="AU50" s="100">
        <v>3948</v>
      </c>
      <c r="AV50" s="100">
        <v>10</v>
      </c>
      <c r="AW50" s="100">
        <v>2820</v>
      </c>
      <c r="AX50" s="100">
        <v>10</v>
      </c>
      <c r="AY50" s="100">
        <v>2820</v>
      </c>
      <c r="AZ50" s="100">
        <v>14</v>
      </c>
      <c r="BA50" s="100">
        <v>3948</v>
      </c>
      <c r="BB50" s="100">
        <v>13</v>
      </c>
      <c r="BC50" s="100">
        <v>3666</v>
      </c>
      <c r="BD50" s="100">
        <v>9</v>
      </c>
      <c r="BE50" s="100">
        <v>2538</v>
      </c>
      <c r="BF50" s="100">
        <v>9</v>
      </c>
      <c r="BG50" s="100">
        <v>2538</v>
      </c>
      <c r="BH50" s="100">
        <v>14</v>
      </c>
      <c r="BI50" s="100">
        <v>3948</v>
      </c>
      <c r="BJ50" s="100">
        <v>19</v>
      </c>
      <c r="BK50" s="100">
        <v>5358</v>
      </c>
      <c r="BL50" s="100">
        <v>14</v>
      </c>
      <c r="BM50" s="100">
        <v>3948</v>
      </c>
      <c r="BN50" s="100">
        <v>15</v>
      </c>
      <c r="BO50" s="100">
        <v>4230</v>
      </c>
      <c r="BP50" s="100">
        <v>15</v>
      </c>
      <c r="BQ50" s="100">
        <v>4230</v>
      </c>
      <c r="BR50" s="100">
        <v>17</v>
      </c>
      <c r="BS50" s="100">
        <v>4794</v>
      </c>
      <c r="BT50" s="100">
        <v>14</v>
      </c>
      <c r="BU50" s="100">
        <v>3948</v>
      </c>
      <c r="BV50" s="100">
        <v>15</v>
      </c>
      <c r="BW50" s="100">
        <v>4230</v>
      </c>
      <c r="BX50" s="100">
        <v>11</v>
      </c>
      <c r="BY50" s="100">
        <v>3102</v>
      </c>
      <c r="BZ50" s="100">
        <v>18</v>
      </c>
      <c r="CA50" s="100">
        <v>5076</v>
      </c>
      <c r="CB50" s="100">
        <v>15</v>
      </c>
      <c r="CC50" s="100">
        <v>4230</v>
      </c>
      <c r="CD50" s="100">
        <v>16</v>
      </c>
      <c r="CE50" s="100">
        <v>4512</v>
      </c>
      <c r="CF50" s="100">
        <v>18</v>
      </c>
      <c r="CG50" s="100">
        <v>5076</v>
      </c>
      <c r="CH50" s="100">
        <v>12</v>
      </c>
      <c r="CI50" s="100">
        <v>3384</v>
      </c>
      <c r="CJ50" s="100">
        <v>14</v>
      </c>
      <c r="CK50" s="100">
        <v>3948</v>
      </c>
      <c r="CL50" s="100">
        <v>13</v>
      </c>
      <c r="CM50" s="100">
        <v>3666</v>
      </c>
      <c r="CN50" s="100">
        <v>17</v>
      </c>
      <c r="CO50" s="100">
        <v>4794</v>
      </c>
      <c r="CP50" s="100">
        <v>14</v>
      </c>
      <c r="CQ50" s="100">
        <v>3948</v>
      </c>
      <c r="CR50" s="100">
        <v>18</v>
      </c>
      <c r="CS50" s="100">
        <v>5076</v>
      </c>
      <c r="CT50" s="100">
        <v>14</v>
      </c>
      <c r="CU50" s="100">
        <v>3948</v>
      </c>
    </row>
    <row r="51" spans="2:99">
      <c r="C51" s="99" t="s">
        <v>217</v>
      </c>
      <c r="D51" s="100">
        <v>15</v>
      </c>
      <c r="E51" s="100">
        <v>12816</v>
      </c>
      <c r="F51" s="100">
        <v>17.185232936151209</v>
      </c>
      <c r="G51" s="100">
        <v>14683.063020647593</v>
      </c>
      <c r="H51" s="100">
        <v>11.42075431986272</v>
      </c>
      <c r="I51" s="100">
        <v>9757.8924908907084</v>
      </c>
      <c r="J51" s="100">
        <v>14</v>
      </c>
      <c r="K51" s="100">
        <v>11961.6</v>
      </c>
      <c r="L51" s="100">
        <v>16</v>
      </c>
      <c r="M51" s="100">
        <v>13670.4</v>
      </c>
      <c r="N51" s="100">
        <v>9</v>
      </c>
      <c r="O51" s="100">
        <v>7689.5999999999995</v>
      </c>
      <c r="P51" s="100">
        <v>10</v>
      </c>
      <c r="Q51" s="100">
        <v>8544</v>
      </c>
      <c r="R51" s="100">
        <v>10</v>
      </c>
      <c r="S51" s="100">
        <v>8544</v>
      </c>
      <c r="T51" s="100">
        <v>9.7912399917413424</v>
      </c>
      <c r="U51" s="100">
        <v>8365.6354489438036</v>
      </c>
      <c r="V51" s="100">
        <v>11</v>
      </c>
      <c r="W51" s="100">
        <v>9398.4</v>
      </c>
      <c r="X51" s="100">
        <v>9</v>
      </c>
      <c r="Y51" s="100">
        <v>7689.5999999999995</v>
      </c>
      <c r="Z51" s="100">
        <v>16</v>
      </c>
      <c r="AA51" s="100">
        <v>13670.4</v>
      </c>
      <c r="AB51" s="100">
        <v>12</v>
      </c>
      <c r="AC51" s="100">
        <v>10252.799999999999</v>
      </c>
      <c r="AD51" s="100">
        <v>11</v>
      </c>
      <c r="AE51" s="100">
        <v>9398.4</v>
      </c>
      <c r="AF51" s="100">
        <v>10</v>
      </c>
      <c r="AG51" s="100">
        <v>8544</v>
      </c>
      <c r="AH51" s="100">
        <v>13</v>
      </c>
      <c r="AI51" s="100">
        <v>11107.199999999999</v>
      </c>
      <c r="AJ51" s="100">
        <v>8</v>
      </c>
      <c r="AK51" s="100">
        <v>6835.2</v>
      </c>
      <c r="AL51" s="100">
        <v>16</v>
      </c>
      <c r="AM51" s="100">
        <v>13670.4</v>
      </c>
      <c r="AN51" s="100">
        <v>12</v>
      </c>
      <c r="AO51" s="100">
        <v>10252.799999999999</v>
      </c>
      <c r="AP51" s="100">
        <v>13</v>
      </c>
      <c r="AQ51" s="100">
        <v>11107.199999999999</v>
      </c>
      <c r="AR51" s="100">
        <v>17</v>
      </c>
      <c r="AS51" s="100">
        <v>14524.8</v>
      </c>
      <c r="AT51" s="100">
        <v>13</v>
      </c>
      <c r="AU51" s="100">
        <v>11107.199999999999</v>
      </c>
      <c r="AV51" s="100">
        <v>9</v>
      </c>
      <c r="AW51" s="100">
        <v>7689.5999999999995</v>
      </c>
      <c r="AX51" s="100">
        <v>10</v>
      </c>
      <c r="AY51" s="100">
        <v>8544</v>
      </c>
      <c r="AZ51" s="100">
        <v>14</v>
      </c>
      <c r="BA51" s="100">
        <v>11961.6</v>
      </c>
      <c r="BB51" s="100">
        <v>11</v>
      </c>
      <c r="BC51" s="100">
        <v>9398.4</v>
      </c>
      <c r="BD51" s="100">
        <v>10</v>
      </c>
      <c r="BE51" s="100">
        <v>8544</v>
      </c>
      <c r="BF51" s="100">
        <v>8</v>
      </c>
      <c r="BG51" s="100">
        <v>6835.2</v>
      </c>
      <c r="BH51" s="100">
        <v>14</v>
      </c>
      <c r="BI51" s="100">
        <v>11961.6</v>
      </c>
      <c r="BJ51" s="100">
        <v>16</v>
      </c>
      <c r="BK51" s="100">
        <v>13670.4</v>
      </c>
      <c r="BL51" s="100">
        <v>11</v>
      </c>
      <c r="BM51" s="100">
        <v>9398.4</v>
      </c>
      <c r="BN51" s="100">
        <v>15</v>
      </c>
      <c r="BO51" s="100">
        <v>12816</v>
      </c>
      <c r="BP51" s="100">
        <v>17</v>
      </c>
      <c r="BQ51" s="100">
        <v>14524.8</v>
      </c>
      <c r="BR51" s="100">
        <v>16</v>
      </c>
      <c r="BS51" s="100">
        <v>13670.4</v>
      </c>
      <c r="BT51" s="100">
        <v>15</v>
      </c>
      <c r="BU51" s="100">
        <v>12816</v>
      </c>
      <c r="BV51" s="100">
        <v>14</v>
      </c>
      <c r="BW51" s="100">
        <v>11961.6</v>
      </c>
      <c r="BX51" s="100">
        <v>10</v>
      </c>
      <c r="BY51" s="100">
        <v>8544</v>
      </c>
      <c r="BZ51" s="100">
        <v>15</v>
      </c>
      <c r="CA51" s="100">
        <v>12816</v>
      </c>
      <c r="CB51" s="100">
        <v>14</v>
      </c>
      <c r="CC51" s="100">
        <v>11961.6</v>
      </c>
      <c r="CD51" s="100">
        <v>15</v>
      </c>
      <c r="CE51" s="100">
        <v>12816</v>
      </c>
      <c r="CF51" s="100">
        <v>16</v>
      </c>
      <c r="CG51" s="100">
        <v>13670.4</v>
      </c>
      <c r="CH51" s="100">
        <v>11</v>
      </c>
      <c r="CI51" s="100">
        <v>9398.4</v>
      </c>
      <c r="CJ51" s="100">
        <v>15</v>
      </c>
      <c r="CK51" s="100">
        <v>12816</v>
      </c>
      <c r="CL51" s="100">
        <v>12</v>
      </c>
      <c r="CM51" s="100">
        <v>10252.799999999999</v>
      </c>
      <c r="CN51" s="100">
        <v>16</v>
      </c>
      <c r="CO51" s="100">
        <v>13670.4</v>
      </c>
      <c r="CP51" s="100">
        <v>12</v>
      </c>
      <c r="CQ51" s="100">
        <v>10252.799999999999</v>
      </c>
      <c r="CR51" s="100">
        <v>16</v>
      </c>
      <c r="CS51" s="100">
        <v>13670.4</v>
      </c>
      <c r="CT51" s="100">
        <v>13</v>
      </c>
      <c r="CU51" s="100">
        <v>11107.199999999999</v>
      </c>
    </row>
    <row r="52" spans="2:99">
      <c r="C52" s="99" t="s">
        <v>218</v>
      </c>
      <c r="D52" s="100">
        <v>15</v>
      </c>
      <c r="E52" s="100">
        <v>8100</v>
      </c>
      <c r="F52" s="100">
        <v>16.192093415267919</v>
      </c>
      <c r="G52" s="100">
        <v>8743.7304442446766</v>
      </c>
      <c r="H52" s="100">
        <v>14.438285749857</v>
      </c>
      <c r="I52" s="100">
        <v>7796.6743049227798</v>
      </c>
      <c r="J52" s="100">
        <v>18</v>
      </c>
      <c r="K52" s="100">
        <v>9720</v>
      </c>
      <c r="L52" s="100">
        <v>17</v>
      </c>
      <c r="M52" s="100">
        <v>9180</v>
      </c>
      <c r="N52" s="100">
        <v>8</v>
      </c>
      <c r="O52" s="100">
        <v>4320</v>
      </c>
      <c r="P52" s="100">
        <v>11</v>
      </c>
      <c r="Q52" s="100">
        <v>5940</v>
      </c>
      <c r="R52" s="100">
        <v>13</v>
      </c>
      <c r="S52" s="100">
        <v>7020</v>
      </c>
      <c r="T52" s="100">
        <v>8.7446964628153818</v>
      </c>
      <c r="U52" s="100">
        <v>4722.1360899203064</v>
      </c>
      <c r="V52" s="100">
        <v>13</v>
      </c>
      <c r="W52" s="100">
        <v>7020</v>
      </c>
      <c r="X52" s="100">
        <v>9</v>
      </c>
      <c r="Y52" s="100">
        <v>4860</v>
      </c>
      <c r="Z52" s="100">
        <v>18</v>
      </c>
      <c r="AA52" s="100">
        <v>9720</v>
      </c>
      <c r="AB52" s="100">
        <v>13</v>
      </c>
      <c r="AC52" s="100">
        <v>7020</v>
      </c>
      <c r="AD52" s="100">
        <v>12</v>
      </c>
      <c r="AE52" s="100">
        <v>6480</v>
      </c>
      <c r="AF52" s="100">
        <v>8</v>
      </c>
      <c r="AG52" s="100">
        <v>4320</v>
      </c>
      <c r="AH52" s="100">
        <v>13</v>
      </c>
      <c r="AI52" s="100">
        <v>7020</v>
      </c>
      <c r="AJ52" s="100">
        <v>9</v>
      </c>
      <c r="AK52" s="100">
        <v>4860</v>
      </c>
      <c r="AL52" s="100">
        <v>15</v>
      </c>
      <c r="AM52" s="100">
        <v>8100</v>
      </c>
      <c r="AN52" s="100">
        <v>11</v>
      </c>
      <c r="AO52" s="100">
        <v>5940</v>
      </c>
      <c r="AP52" s="100">
        <v>13</v>
      </c>
      <c r="AQ52" s="100">
        <v>7020</v>
      </c>
      <c r="AR52" s="100">
        <v>15</v>
      </c>
      <c r="AS52" s="100">
        <v>8100</v>
      </c>
      <c r="AT52" s="100">
        <v>13</v>
      </c>
      <c r="AU52" s="100">
        <v>7020</v>
      </c>
      <c r="AV52" s="100">
        <v>10</v>
      </c>
      <c r="AW52" s="100">
        <v>5400</v>
      </c>
      <c r="AX52" s="100">
        <v>10</v>
      </c>
      <c r="AY52" s="100">
        <v>5400</v>
      </c>
      <c r="AZ52" s="100">
        <v>15</v>
      </c>
      <c r="BA52" s="100">
        <v>8100</v>
      </c>
      <c r="BB52" s="100">
        <v>12</v>
      </c>
      <c r="BC52" s="100">
        <v>6480</v>
      </c>
      <c r="BD52" s="100">
        <v>9</v>
      </c>
      <c r="BE52" s="100">
        <v>4860</v>
      </c>
      <c r="BF52" s="100">
        <v>10</v>
      </c>
      <c r="BG52" s="100">
        <v>5400</v>
      </c>
      <c r="BH52" s="100">
        <v>14</v>
      </c>
      <c r="BI52" s="100">
        <v>7560</v>
      </c>
      <c r="BJ52" s="100">
        <v>17</v>
      </c>
      <c r="BK52" s="100">
        <v>9180</v>
      </c>
      <c r="BL52" s="100">
        <v>13</v>
      </c>
      <c r="BM52" s="100">
        <v>7020</v>
      </c>
      <c r="BN52" s="100">
        <v>17</v>
      </c>
      <c r="BO52" s="100">
        <v>9180</v>
      </c>
      <c r="BP52" s="100">
        <v>18</v>
      </c>
      <c r="BQ52" s="100">
        <v>9720</v>
      </c>
      <c r="BR52" s="100">
        <v>16</v>
      </c>
      <c r="BS52" s="100">
        <v>8640</v>
      </c>
      <c r="BT52" s="100">
        <v>16</v>
      </c>
      <c r="BU52" s="100">
        <v>8640</v>
      </c>
      <c r="BV52" s="100">
        <v>14</v>
      </c>
      <c r="BW52" s="100">
        <v>7560</v>
      </c>
      <c r="BX52" s="100">
        <v>12</v>
      </c>
      <c r="BY52" s="100">
        <v>6480</v>
      </c>
      <c r="BZ52" s="100">
        <v>15</v>
      </c>
      <c r="CA52" s="100">
        <v>8100</v>
      </c>
      <c r="CB52" s="100">
        <v>17</v>
      </c>
      <c r="CC52" s="100">
        <v>9180</v>
      </c>
      <c r="CD52" s="100">
        <v>14</v>
      </c>
      <c r="CE52" s="100">
        <v>7560</v>
      </c>
      <c r="CF52" s="100">
        <v>16</v>
      </c>
      <c r="CG52" s="100">
        <v>8640</v>
      </c>
      <c r="CH52" s="100">
        <v>11</v>
      </c>
      <c r="CI52" s="100">
        <v>5940</v>
      </c>
      <c r="CJ52" s="100">
        <v>15</v>
      </c>
      <c r="CK52" s="100">
        <v>8100</v>
      </c>
      <c r="CL52" s="100">
        <v>13</v>
      </c>
      <c r="CM52" s="100">
        <v>7020</v>
      </c>
      <c r="CN52" s="100">
        <v>15</v>
      </c>
      <c r="CO52" s="100">
        <v>8100</v>
      </c>
      <c r="CP52" s="100">
        <v>13</v>
      </c>
      <c r="CQ52" s="100">
        <v>7020</v>
      </c>
      <c r="CR52" s="100">
        <v>17</v>
      </c>
      <c r="CS52" s="100">
        <v>9180</v>
      </c>
      <c r="CT52" s="100">
        <v>13</v>
      </c>
      <c r="CU52" s="100">
        <v>7020</v>
      </c>
    </row>
    <row r="53" spans="2:99">
      <c r="C53" s="99" t="s">
        <v>219</v>
      </c>
      <c r="D53" s="100">
        <v>15</v>
      </c>
      <c r="E53" s="100">
        <v>6102</v>
      </c>
      <c r="F53" s="100">
        <v>19.185232936151209</v>
      </c>
      <c r="G53" s="100">
        <v>7804.5527584263118</v>
      </c>
      <c r="H53" s="100">
        <v>12.45581717985128</v>
      </c>
      <c r="I53" s="100">
        <v>5067.0264287635009</v>
      </c>
      <c r="J53" s="100">
        <v>16</v>
      </c>
      <c r="K53" s="100">
        <v>6508.8</v>
      </c>
      <c r="L53" s="100">
        <v>18</v>
      </c>
      <c r="M53" s="100">
        <v>7322.4000000000005</v>
      </c>
      <c r="N53" s="100">
        <v>10</v>
      </c>
      <c r="O53" s="100">
        <v>4068</v>
      </c>
      <c r="P53" s="100">
        <v>12</v>
      </c>
      <c r="Q53" s="100">
        <v>4881.6000000000004</v>
      </c>
      <c r="R53" s="100">
        <v>12</v>
      </c>
      <c r="S53" s="100">
        <v>4881.6000000000004</v>
      </c>
      <c r="T53" s="100">
        <v>8.8843270495932654</v>
      </c>
      <c r="U53" s="100">
        <v>3614.1442437745404</v>
      </c>
      <c r="V53" s="100">
        <v>13</v>
      </c>
      <c r="W53" s="100">
        <v>5288.4000000000005</v>
      </c>
      <c r="X53" s="100">
        <v>10</v>
      </c>
      <c r="Y53" s="100">
        <v>4068</v>
      </c>
      <c r="Z53" s="100">
        <v>19</v>
      </c>
      <c r="AA53" s="100">
        <v>7729.2</v>
      </c>
      <c r="AB53" s="100">
        <v>14</v>
      </c>
      <c r="AC53" s="100">
        <v>5695.2</v>
      </c>
      <c r="AD53" s="100">
        <v>11</v>
      </c>
      <c r="AE53" s="100">
        <v>4474.8</v>
      </c>
      <c r="AF53" s="100">
        <v>9</v>
      </c>
      <c r="AG53" s="100">
        <v>3661.2000000000003</v>
      </c>
      <c r="AH53" s="100">
        <v>16</v>
      </c>
      <c r="AI53" s="100">
        <v>6508.8</v>
      </c>
      <c r="AJ53" s="100">
        <v>9</v>
      </c>
      <c r="AK53" s="100">
        <v>3661.2000000000003</v>
      </c>
      <c r="AL53" s="100">
        <v>18</v>
      </c>
      <c r="AM53" s="100">
        <v>7322.4000000000005</v>
      </c>
      <c r="AN53" s="100">
        <v>12</v>
      </c>
      <c r="AO53" s="100">
        <v>4881.6000000000004</v>
      </c>
      <c r="AP53" s="100">
        <v>15</v>
      </c>
      <c r="AQ53" s="100">
        <v>6102</v>
      </c>
      <c r="AR53" s="100">
        <v>18</v>
      </c>
      <c r="AS53" s="100">
        <v>7322.4000000000005</v>
      </c>
      <c r="AT53" s="100">
        <v>13</v>
      </c>
      <c r="AU53" s="100">
        <v>5288.4000000000005</v>
      </c>
      <c r="AV53" s="100">
        <v>9</v>
      </c>
      <c r="AW53" s="100">
        <v>3661.2000000000003</v>
      </c>
      <c r="AX53" s="100">
        <v>12</v>
      </c>
      <c r="AY53" s="100">
        <v>4881.6000000000004</v>
      </c>
      <c r="AZ53" s="100">
        <v>15</v>
      </c>
      <c r="BA53" s="100">
        <v>6102</v>
      </c>
      <c r="BB53" s="100">
        <v>13</v>
      </c>
      <c r="BC53" s="100">
        <v>5288.4000000000005</v>
      </c>
      <c r="BD53" s="100">
        <v>9</v>
      </c>
      <c r="BE53" s="100">
        <v>3661.2000000000003</v>
      </c>
      <c r="BF53" s="100">
        <v>8</v>
      </c>
      <c r="BG53" s="100">
        <v>3254.4</v>
      </c>
      <c r="BH53" s="100">
        <v>13</v>
      </c>
      <c r="BI53" s="100">
        <v>5288.4000000000005</v>
      </c>
      <c r="BJ53" s="100">
        <v>18</v>
      </c>
      <c r="BK53" s="100">
        <v>7322.4000000000005</v>
      </c>
      <c r="BL53" s="100">
        <v>13</v>
      </c>
      <c r="BM53" s="100">
        <v>5288.4000000000005</v>
      </c>
      <c r="BN53" s="100">
        <v>14</v>
      </c>
      <c r="BO53" s="100">
        <v>5695.2</v>
      </c>
      <c r="BP53" s="100">
        <v>18</v>
      </c>
      <c r="BQ53" s="100">
        <v>7322.4000000000005</v>
      </c>
      <c r="BR53" s="100">
        <v>19</v>
      </c>
      <c r="BS53" s="100">
        <v>7729.2</v>
      </c>
      <c r="BT53" s="100">
        <v>16</v>
      </c>
      <c r="BU53" s="100">
        <v>6508.8</v>
      </c>
      <c r="BV53" s="100">
        <v>17</v>
      </c>
      <c r="BW53" s="100">
        <v>6915.6</v>
      </c>
      <c r="BX53" s="100">
        <v>13</v>
      </c>
      <c r="BY53" s="100">
        <v>5288.4000000000005</v>
      </c>
      <c r="BZ53" s="100">
        <v>17</v>
      </c>
      <c r="CA53" s="100">
        <v>6915.6</v>
      </c>
      <c r="CB53" s="100">
        <v>17</v>
      </c>
      <c r="CC53" s="100">
        <v>6915.6</v>
      </c>
      <c r="CD53" s="100">
        <v>15</v>
      </c>
      <c r="CE53" s="100">
        <v>6102</v>
      </c>
      <c r="CF53" s="100">
        <v>19</v>
      </c>
      <c r="CG53" s="100">
        <v>7729.2</v>
      </c>
      <c r="CH53" s="100">
        <v>11</v>
      </c>
      <c r="CI53" s="100">
        <v>4474.8</v>
      </c>
      <c r="CJ53" s="100">
        <v>14</v>
      </c>
      <c r="CK53" s="100">
        <v>5695.2</v>
      </c>
      <c r="CL53" s="100">
        <v>13</v>
      </c>
      <c r="CM53" s="100">
        <v>5288.4000000000005</v>
      </c>
      <c r="CN53" s="100">
        <v>17</v>
      </c>
      <c r="CO53" s="100">
        <v>6915.6</v>
      </c>
      <c r="CP53" s="100">
        <v>14</v>
      </c>
      <c r="CQ53" s="100">
        <v>5695.2</v>
      </c>
      <c r="CR53" s="100">
        <v>19</v>
      </c>
      <c r="CS53" s="100">
        <v>7729.2</v>
      </c>
      <c r="CT53" s="100">
        <v>13</v>
      </c>
      <c r="CU53" s="100">
        <v>5288.4000000000005</v>
      </c>
    </row>
    <row r="54" spans="2:99">
      <c r="C54" s="99" t="s">
        <v>220</v>
      </c>
      <c r="D54" s="100">
        <v>18</v>
      </c>
      <c r="E54" s="100">
        <v>6026.4000000000005</v>
      </c>
      <c r="F54" s="100">
        <v>16.185232936151209</v>
      </c>
      <c r="G54" s="100">
        <v>5418.8159870234249</v>
      </c>
      <c r="H54" s="100">
        <v>12.438285749857</v>
      </c>
      <c r="I54" s="100">
        <v>4164.3380690521235</v>
      </c>
      <c r="J54" s="100">
        <v>16</v>
      </c>
      <c r="K54" s="100">
        <v>5356.8</v>
      </c>
      <c r="L54" s="100">
        <v>15</v>
      </c>
      <c r="M54" s="100">
        <v>5022</v>
      </c>
      <c r="N54" s="100">
        <v>8</v>
      </c>
      <c r="O54" s="100">
        <v>2678.4</v>
      </c>
      <c r="P54" s="100">
        <v>11</v>
      </c>
      <c r="Q54" s="100">
        <v>3682.8</v>
      </c>
      <c r="R54" s="100">
        <v>11</v>
      </c>
      <c r="S54" s="100">
        <v>3682.8</v>
      </c>
      <c r="T54" s="100">
        <v>8.8377835206673048</v>
      </c>
      <c r="U54" s="100">
        <v>2958.8899227194138</v>
      </c>
      <c r="V54" s="100">
        <v>12</v>
      </c>
      <c r="W54" s="100">
        <v>4017.6000000000004</v>
      </c>
      <c r="X54" s="100">
        <v>10</v>
      </c>
      <c r="Y54" s="100">
        <v>3348</v>
      </c>
      <c r="Z54" s="100">
        <v>18</v>
      </c>
      <c r="AA54" s="100">
        <v>6026.4000000000005</v>
      </c>
      <c r="AB54" s="100">
        <v>15</v>
      </c>
      <c r="AC54" s="100">
        <v>5022</v>
      </c>
      <c r="AD54" s="100">
        <v>11</v>
      </c>
      <c r="AE54" s="100">
        <v>3682.8</v>
      </c>
      <c r="AF54" s="100">
        <v>10</v>
      </c>
      <c r="AG54" s="100">
        <v>3348</v>
      </c>
      <c r="AH54" s="100">
        <v>13</v>
      </c>
      <c r="AI54" s="100">
        <v>4352.4000000000005</v>
      </c>
      <c r="AJ54" s="100">
        <v>10</v>
      </c>
      <c r="AK54" s="100">
        <v>3348</v>
      </c>
      <c r="AL54" s="100">
        <v>16</v>
      </c>
      <c r="AM54" s="100">
        <v>5356.8</v>
      </c>
      <c r="AN54" s="100">
        <v>11</v>
      </c>
      <c r="AO54" s="100">
        <v>3682.8</v>
      </c>
      <c r="AP54" s="100">
        <v>12</v>
      </c>
      <c r="AQ54" s="100">
        <v>4017.6000000000004</v>
      </c>
      <c r="AR54" s="100">
        <v>17</v>
      </c>
      <c r="AS54" s="100">
        <v>5691.6</v>
      </c>
      <c r="AT54" s="100">
        <v>15</v>
      </c>
      <c r="AU54" s="100">
        <v>5022</v>
      </c>
      <c r="AV54" s="100">
        <v>9</v>
      </c>
      <c r="AW54" s="100">
        <v>3013.2000000000003</v>
      </c>
      <c r="AX54" s="100">
        <v>10</v>
      </c>
      <c r="AY54" s="100">
        <v>3348</v>
      </c>
      <c r="AZ54" s="100">
        <v>14</v>
      </c>
      <c r="BA54" s="100">
        <v>4687.2</v>
      </c>
      <c r="BB54" s="100">
        <v>13</v>
      </c>
      <c r="BC54" s="100">
        <v>4352.4000000000005</v>
      </c>
      <c r="BD54" s="100">
        <v>10</v>
      </c>
      <c r="BE54" s="100">
        <v>3348</v>
      </c>
      <c r="BF54" s="100">
        <v>9</v>
      </c>
      <c r="BG54" s="100">
        <v>3013.2000000000003</v>
      </c>
      <c r="BH54" s="100">
        <v>14</v>
      </c>
      <c r="BI54" s="100">
        <v>4687.2</v>
      </c>
      <c r="BJ54" s="100">
        <v>16</v>
      </c>
      <c r="BK54" s="100">
        <v>5356.8</v>
      </c>
      <c r="BL54" s="100">
        <v>14</v>
      </c>
      <c r="BM54" s="100">
        <v>4687.2</v>
      </c>
      <c r="BN54" s="100">
        <v>16</v>
      </c>
      <c r="BO54" s="100">
        <v>5356.8</v>
      </c>
      <c r="BP54" s="100">
        <v>16</v>
      </c>
      <c r="BQ54" s="100">
        <v>5356.8</v>
      </c>
      <c r="BR54" s="100">
        <v>17</v>
      </c>
      <c r="BS54" s="100">
        <v>5691.6</v>
      </c>
      <c r="BT54" s="100">
        <v>15</v>
      </c>
      <c r="BU54" s="100">
        <v>5022</v>
      </c>
      <c r="BV54" s="100">
        <v>16</v>
      </c>
      <c r="BW54" s="100">
        <v>5356.8</v>
      </c>
      <c r="BX54" s="100">
        <v>12</v>
      </c>
      <c r="BY54" s="100">
        <v>4017.6000000000004</v>
      </c>
      <c r="BZ54" s="100">
        <v>18</v>
      </c>
      <c r="CA54" s="100">
        <v>6026.4000000000005</v>
      </c>
      <c r="CB54" s="100">
        <v>17</v>
      </c>
      <c r="CC54" s="100">
        <v>5691.6</v>
      </c>
      <c r="CD54" s="100">
        <v>15</v>
      </c>
      <c r="CE54" s="100">
        <v>5022</v>
      </c>
      <c r="CF54" s="100">
        <v>19</v>
      </c>
      <c r="CG54" s="100">
        <v>6361.2</v>
      </c>
      <c r="CH54" s="100">
        <v>12</v>
      </c>
      <c r="CI54" s="100">
        <v>4017.6000000000004</v>
      </c>
      <c r="CJ54" s="100">
        <v>14</v>
      </c>
      <c r="CK54" s="100">
        <v>4687.2</v>
      </c>
      <c r="CL54" s="100">
        <v>13</v>
      </c>
      <c r="CM54" s="100">
        <v>4352.4000000000005</v>
      </c>
      <c r="CN54" s="100">
        <v>17</v>
      </c>
      <c r="CO54" s="100">
        <v>5691.6</v>
      </c>
      <c r="CP54" s="100">
        <v>12</v>
      </c>
      <c r="CQ54" s="100">
        <v>4017.6000000000004</v>
      </c>
      <c r="CR54" s="100">
        <v>16</v>
      </c>
      <c r="CS54" s="100">
        <v>5356.8</v>
      </c>
      <c r="CT54" s="100">
        <v>15</v>
      </c>
      <c r="CU54" s="100">
        <v>5022</v>
      </c>
    </row>
    <row r="55" spans="2:99">
      <c r="C55" s="99" t="s">
        <v>221</v>
      </c>
      <c r="D55" s="100">
        <v>17</v>
      </c>
      <c r="E55" s="100">
        <v>11281.2</v>
      </c>
      <c r="F55" s="100">
        <v>18.19895389438463</v>
      </c>
      <c r="G55" s="100">
        <v>12076.825804313641</v>
      </c>
      <c r="H55" s="100">
        <v>14.438285749857</v>
      </c>
      <c r="I55" s="100">
        <v>9581.2464236051055</v>
      </c>
      <c r="J55" s="100">
        <v>16</v>
      </c>
      <c r="K55" s="100">
        <v>10617.6</v>
      </c>
      <c r="L55" s="100">
        <v>16</v>
      </c>
      <c r="M55" s="100">
        <v>10617.6</v>
      </c>
      <c r="N55" s="100">
        <v>9</v>
      </c>
      <c r="O55" s="100">
        <v>5972.4000000000005</v>
      </c>
      <c r="P55" s="100">
        <v>10</v>
      </c>
      <c r="Q55" s="100">
        <v>6636</v>
      </c>
      <c r="R55" s="100">
        <v>12</v>
      </c>
      <c r="S55" s="100">
        <v>7963.2000000000007</v>
      </c>
      <c r="T55" s="100">
        <v>8.7446964628153818</v>
      </c>
      <c r="U55" s="100">
        <v>5802.9805727242874</v>
      </c>
      <c r="V55" s="100">
        <v>12</v>
      </c>
      <c r="W55" s="100">
        <v>7963.2000000000007</v>
      </c>
      <c r="X55" s="100">
        <v>10</v>
      </c>
      <c r="Y55" s="100">
        <v>6636</v>
      </c>
      <c r="Z55" s="100">
        <v>17</v>
      </c>
      <c r="AA55" s="100">
        <v>11281.2</v>
      </c>
      <c r="AB55" s="100">
        <v>14</v>
      </c>
      <c r="AC55" s="100">
        <v>9290.4</v>
      </c>
      <c r="AD55" s="100">
        <v>11</v>
      </c>
      <c r="AE55" s="100">
        <v>7299.6</v>
      </c>
      <c r="AF55" s="100">
        <v>8</v>
      </c>
      <c r="AG55" s="100">
        <v>5308.8</v>
      </c>
      <c r="AH55" s="100">
        <v>13</v>
      </c>
      <c r="AI55" s="100">
        <v>8626.8000000000011</v>
      </c>
      <c r="AJ55" s="100">
        <v>8</v>
      </c>
      <c r="AK55" s="100">
        <v>5308.8</v>
      </c>
      <c r="AL55" s="100">
        <v>15</v>
      </c>
      <c r="AM55" s="100">
        <v>9954</v>
      </c>
      <c r="AN55" s="100">
        <v>11</v>
      </c>
      <c r="AO55" s="100">
        <v>7299.6</v>
      </c>
      <c r="AP55" s="100">
        <v>12</v>
      </c>
      <c r="AQ55" s="100">
        <v>7963.2000000000007</v>
      </c>
      <c r="AR55" s="100">
        <v>16</v>
      </c>
      <c r="AS55" s="100">
        <v>10617.6</v>
      </c>
      <c r="AT55" s="100">
        <v>14</v>
      </c>
      <c r="AU55" s="100">
        <v>9290.4</v>
      </c>
      <c r="AV55" s="100">
        <v>10</v>
      </c>
      <c r="AW55" s="100">
        <v>6636</v>
      </c>
      <c r="AX55" s="100">
        <v>10</v>
      </c>
      <c r="AY55" s="100">
        <v>6636</v>
      </c>
      <c r="AZ55" s="100">
        <v>15</v>
      </c>
      <c r="BA55" s="100">
        <v>9954</v>
      </c>
      <c r="BB55" s="100">
        <v>12</v>
      </c>
      <c r="BC55" s="100">
        <v>7963.2000000000007</v>
      </c>
      <c r="BD55" s="100">
        <v>10</v>
      </c>
      <c r="BE55" s="100">
        <v>6636</v>
      </c>
      <c r="BF55" s="100">
        <v>9</v>
      </c>
      <c r="BG55" s="100">
        <v>5972.4000000000005</v>
      </c>
      <c r="BH55" s="100">
        <v>13</v>
      </c>
      <c r="BI55" s="100">
        <v>8626.8000000000011</v>
      </c>
      <c r="BJ55" s="100">
        <v>18</v>
      </c>
      <c r="BK55" s="100">
        <v>11944.800000000001</v>
      </c>
      <c r="BL55" s="100">
        <v>14</v>
      </c>
      <c r="BM55" s="100">
        <v>9290.4</v>
      </c>
      <c r="BN55" s="100">
        <v>16</v>
      </c>
      <c r="BO55" s="100">
        <v>10617.6</v>
      </c>
      <c r="BP55" s="100">
        <v>15</v>
      </c>
      <c r="BQ55" s="100">
        <v>9954</v>
      </c>
      <c r="BR55" s="100">
        <v>16</v>
      </c>
      <c r="BS55" s="100">
        <v>10617.6</v>
      </c>
      <c r="BT55" s="100">
        <v>15</v>
      </c>
      <c r="BU55" s="100">
        <v>9954</v>
      </c>
      <c r="BV55" s="100">
        <v>15</v>
      </c>
      <c r="BW55" s="100">
        <v>9954</v>
      </c>
      <c r="BX55" s="100">
        <v>11</v>
      </c>
      <c r="BY55" s="100">
        <v>7299.6</v>
      </c>
      <c r="BZ55" s="100">
        <v>18</v>
      </c>
      <c r="CA55" s="100">
        <v>11944.800000000001</v>
      </c>
      <c r="CB55" s="100">
        <v>15</v>
      </c>
      <c r="CC55" s="100">
        <v>9954</v>
      </c>
      <c r="CD55" s="100">
        <v>16</v>
      </c>
      <c r="CE55" s="100">
        <v>10617.6</v>
      </c>
      <c r="CF55" s="100">
        <v>17</v>
      </c>
      <c r="CG55" s="100">
        <v>11281.2</v>
      </c>
      <c r="CH55" s="100">
        <v>11</v>
      </c>
      <c r="CI55" s="100">
        <v>7299.6</v>
      </c>
      <c r="CJ55" s="100">
        <v>14</v>
      </c>
      <c r="CK55" s="100">
        <v>9290.4</v>
      </c>
      <c r="CL55" s="100">
        <v>11</v>
      </c>
      <c r="CM55" s="100">
        <v>7299.6</v>
      </c>
      <c r="CN55" s="100">
        <v>15</v>
      </c>
      <c r="CO55" s="100">
        <v>9954</v>
      </c>
      <c r="CP55" s="100">
        <v>12</v>
      </c>
      <c r="CQ55" s="100">
        <v>7963.2000000000007</v>
      </c>
      <c r="CR55" s="100">
        <v>17</v>
      </c>
      <c r="CS55" s="100">
        <v>11281.2</v>
      </c>
      <c r="CT55" s="100">
        <v>14</v>
      </c>
      <c r="CU55" s="100">
        <v>9290.4</v>
      </c>
    </row>
    <row r="56" spans="2:99">
      <c r="C56" s="99" t="s">
        <v>222</v>
      </c>
      <c r="D56" s="100">
        <v>16</v>
      </c>
      <c r="E56" s="100">
        <v>18412.8</v>
      </c>
      <c r="F56" s="100">
        <v>15</v>
      </c>
      <c r="G56" s="100">
        <v>17262</v>
      </c>
      <c r="H56" s="100">
        <v>12</v>
      </c>
      <c r="I56" s="100">
        <v>13809.599999999999</v>
      </c>
      <c r="J56" s="100">
        <v>15</v>
      </c>
      <c r="K56" s="100">
        <v>17262</v>
      </c>
      <c r="L56" s="100">
        <v>14.590243691806496</v>
      </c>
      <c r="M56" s="100">
        <v>16790.452440530913</v>
      </c>
      <c r="N56" s="100">
        <v>9</v>
      </c>
      <c r="O56" s="100">
        <v>10357.199999999999</v>
      </c>
      <c r="P56" s="100">
        <v>11.573800702932248</v>
      </c>
      <c r="Q56" s="100">
        <v>13319.12984893443</v>
      </c>
      <c r="R56" s="100">
        <v>11.707291744271643</v>
      </c>
      <c r="S56" s="100">
        <v>13472.751339307806</v>
      </c>
      <c r="T56" s="100">
        <v>8.4390197022828524</v>
      </c>
      <c r="U56" s="100">
        <v>9711.6238733871069</v>
      </c>
      <c r="V56" s="100">
        <v>13.022183816947535</v>
      </c>
      <c r="W56" s="100">
        <v>14985.929136543224</v>
      </c>
      <c r="X56" s="100">
        <v>10.282351441385828</v>
      </c>
      <c r="Y56" s="100">
        <v>11832.93003874681</v>
      </c>
      <c r="Z56" s="100">
        <v>16</v>
      </c>
      <c r="AA56" s="100">
        <v>18412.8</v>
      </c>
      <c r="AB56" s="100">
        <v>12.301828353866643</v>
      </c>
      <c r="AC56" s="100">
        <v>14156.944069629732</v>
      </c>
      <c r="AD56" s="100">
        <v>11.200668980165521</v>
      </c>
      <c r="AE56" s="100">
        <v>12889.729862374481</v>
      </c>
      <c r="AF56" s="100">
        <v>9.5554213905384824</v>
      </c>
      <c r="AG56" s="100">
        <v>10996.378936231686</v>
      </c>
      <c r="AH56" s="100">
        <v>13.90030482557238</v>
      </c>
      <c r="AI56" s="100">
        <v>15996.470793268694</v>
      </c>
      <c r="AJ56" s="100">
        <v>9.5767175685622306</v>
      </c>
      <c r="AK56" s="100">
        <v>11020.886577901414</v>
      </c>
      <c r="AL56" s="100">
        <v>16.68161612283939</v>
      </c>
      <c r="AM56" s="100">
        <v>19197.203834163571</v>
      </c>
      <c r="AN56" s="100">
        <v>12.200128825973374</v>
      </c>
      <c r="AO56" s="100">
        <v>14039.90825293016</v>
      </c>
      <c r="AP56" s="100">
        <v>12.397296398891967</v>
      </c>
      <c r="AQ56" s="100">
        <v>14266.808695844875</v>
      </c>
      <c r="AR56" s="100">
        <v>17.281352113249611</v>
      </c>
      <c r="AS56" s="100">
        <v>19887.380011927649</v>
      </c>
      <c r="AT56" s="100">
        <v>15.20480665314615</v>
      </c>
      <c r="AU56" s="100">
        <v>17497.691496440588</v>
      </c>
      <c r="AV56" s="100">
        <v>9.2678670933919669</v>
      </c>
      <c r="AW56" s="100">
        <v>10665.461451075475</v>
      </c>
      <c r="AX56" s="100">
        <v>10.678345916058859</v>
      </c>
      <c r="AY56" s="100">
        <v>12288.640480200535</v>
      </c>
      <c r="AZ56" s="100">
        <v>15.209138451453873</v>
      </c>
      <c r="BA56" s="100">
        <v>17502.676529933116</v>
      </c>
      <c r="BB56" s="100">
        <v>11.747538291180115</v>
      </c>
      <c r="BC56" s="100">
        <v>13519.067065490077</v>
      </c>
      <c r="BD56" s="100">
        <v>9.7119288445432836</v>
      </c>
      <c r="BE56" s="100">
        <v>11176.487714300411</v>
      </c>
      <c r="BF56" s="100">
        <v>9.4595933158122882</v>
      </c>
      <c r="BG56" s="100">
        <v>10886.09998783678</v>
      </c>
      <c r="BH56" s="100">
        <v>13.613181918899809</v>
      </c>
      <c r="BI56" s="100">
        <v>15666.049752269899</v>
      </c>
      <c r="BJ56" s="100">
        <v>15.529720635844658</v>
      </c>
      <c r="BK56" s="100">
        <v>17871.602507730033</v>
      </c>
      <c r="BL56" s="100">
        <v>13.403578951405752</v>
      </c>
      <c r="BM56" s="100">
        <v>15424.838657277738</v>
      </c>
      <c r="BN56" s="100">
        <v>14.010076063408492</v>
      </c>
      <c r="BO56" s="100">
        <v>16122.795533770492</v>
      </c>
      <c r="BP56" s="100">
        <v>15.07696858682182</v>
      </c>
      <c r="BQ56" s="100">
        <v>17350.57544971455</v>
      </c>
      <c r="BR56" s="100">
        <v>15.874681767808141</v>
      </c>
      <c r="BS56" s="100">
        <v>18268.583778393608</v>
      </c>
      <c r="BT56" s="100">
        <v>15.461653510915355</v>
      </c>
      <c r="BU56" s="100">
        <v>17793.27086036139</v>
      </c>
      <c r="BV56" s="100">
        <v>14.197812199610439</v>
      </c>
      <c r="BW56" s="100">
        <v>16338.842279311693</v>
      </c>
      <c r="BX56" s="100">
        <v>11.6679042237704</v>
      </c>
      <c r="BY56" s="100">
        <v>13427.424180714976</v>
      </c>
      <c r="BZ56" s="100">
        <v>14.892803241544909</v>
      </c>
      <c r="CA56" s="100">
        <v>17138.63797036988</v>
      </c>
      <c r="CB56" s="100">
        <v>14.517549035596211</v>
      </c>
      <c r="CC56" s="100">
        <v>16706.795430164118</v>
      </c>
      <c r="CD56" s="100">
        <v>13.88204979290194</v>
      </c>
      <c r="CE56" s="100">
        <v>15975.462901671552</v>
      </c>
      <c r="CF56" s="100">
        <v>15.886560366842643</v>
      </c>
      <c r="CG56" s="100">
        <v>18282.253670162514</v>
      </c>
      <c r="CH56" s="100">
        <v>11.141105823779121</v>
      </c>
      <c r="CI56" s="100">
        <v>12821.184582005011</v>
      </c>
      <c r="CJ56" s="100">
        <v>12.889132146714918</v>
      </c>
      <c r="CK56" s="100">
        <v>14832.813274439526</v>
      </c>
      <c r="CL56" s="100">
        <v>12</v>
      </c>
      <c r="CM56" s="100">
        <v>13809.599999999999</v>
      </c>
      <c r="CN56" s="100">
        <v>16.617162549328093</v>
      </c>
      <c r="CO56" s="100">
        <v>19123.03066176677</v>
      </c>
      <c r="CP56" s="100">
        <v>12.764958581430649</v>
      </c>
      <c r="CQ56" s="100">
        <v>14689.914335510392</v>
      </c>
      <c r="CR56" s="100">
        <v>14.710477124019302</v>
      </c>
      <c r="CS56" s="100">
        <v>16928.817074321414</v>
      </c>
      <c r="CT56" s="100">
        <v>12.16031853028116</v>
      </c>
      <c r="CU56" s="100">
        <v>13994.094564647557</v>
      </c>
    </row>
    <row r="57" spans="2:99">
      <c r="C57" s="99" t="s">
        <v>223</v>
      </c>
      <c r="D57" s="100">
        <v>14</v>
      </c>
      <c r="E57" s="100">
        <v>19756.8</v>
      </c>
      <c r="F57" s="100">
        <v>15.164651498801073</v>
      </c>
      <c r="G57" s="100">
        <v>21400.356195108074</v>
      </c>
      <c r="H57" s="100">
        <v>11.40322288986844</v>
      </c>
      <c r="I57" s="100">
        <v>16092.228142182343</v>
      </c>
      <c r="J57" s="100">
        <v>14</v>
      </c>
      <c r="K57" s="100">
        <v>19756.8</v>
      </c>
      <c r="L57" s="100">
        <v>16</v>
      </c>
      <c r="M57" s="100">
        <v>22579.200000000001</v>
      </c>
      <c r="N57" s="100">
        <v>7</v>
      </c>
      <c r="O57" s="100">
        <v>9878.4</v>
      </c>
      <c r="P57" s="100">
        <v>11</v>
      </c>
      <c r="Q57" s="100">
        <v>15523.2</v>
      </c>
      <c r="R57" s="100">
        <v>10</v>
      </c>
      <c r="S57" s="100">
        <v>14112</v>
      </c>
      <c r="T57" s="100">
        <v>8.7912399917413424</v>
      </c>
      <c r="U57" s="100">
        <v>12406.197876345383</v>
      </c>
      <c r="V57" s="100">
        <v>11</v>
      </c>
      <c r="W57" s="100">
        <v>15523.2</v>
      </c>
      <c r="X57" s="100">
        <v>9</v>
      </c>
      <c r="Y57" s="100">
        <v>12700.800000000001</v>
      </c>
      <c r="Z57" s="100">
        <v>15</v>
      </c>
      <c r="AA57" s="100">
        <v>21168</v>
      </c>
      <c r="AB57" s="100">
        <v>12</v>
      </c>
      <c r="AC57" s="100">
        <v>16934.400000000001</v>
      </c>
      <c r="AD57" s="100">
        <v>9</v>
      </c>
      <c r="AE57" s="100">
        <v>12700.800000000001</v>
      </c>
      <c r="AF57" s="100">
        <v>8</v>
      </c>
      <c r="AG57" s="100">
        <v>11289.6</v>
      </c>
      <c r="AH57" s="100">
        <v>14</v>
      </c>
      <c r="AI57" s="100">
        <v>19756.8</v>
      </c>
      <c r="AJ57" s="100">
        <v>7</v>
      </c>
      <c r="AK57" s="100">
        <v>9878.4</v>
      </c>
      <c r="AL57" s="100">
        <v>14</v>
      </c>
      <c r="AM57" s="100">
        <v>19756.8</v>
      </c>
      <c r="AN57" s="100">
        <v>10</v>
      </c>
      <c r="AO57" s="100">
        <v>14112</v>
      </c>
      <c r="AP57" s="100">
        <v>11</v>
      </c>
      <c r="AQ57" s="100">
        <v>15523.2</v>
      </c>
      <c r="AR57" s="100">
        <v>14</v>
      </c>
      <c r="AS57" s="100">
        <v>19756.8</v>
      </c>
      <c r="AT57" s="100">
        <v>14</v>
      </c>
      <c r="AU57" s="100">
        <v>19756.8</v>
      </c>
      <c r="AV57" s="100">
        <v>8</v>
      </c>
      <c r="AW57" s="100">
        <v>11289.6</v>
      </c>
      <c r="AX57" s="100">
        <v>10</v>
      </c>
      <c r="AY57" s="100">
        <v>14112</v>
      </c>
      <c r="AZ57" s="100">
        <v>12</v>
      </c>
      <c r="BA57" s="100">
        <v>16934.400000000001</v>
      </c>
      <c r="BB57" s="100">
        <v>12</v>
      </c>
      <c r="BC57" s="100">
        <v>16934.400000000001</v>
      </c>
      <c r="BD57" s="100">
        <v>8</v>
      </c>
      <c r="BE57" s="100">
        <v>11289.6</v>
      </c>
      <c r="BF57" s="100">
        <v>8</v>
      </c>
      <c r="BG57" s="100">
        <v>11289.6</v>
      </c>
      <c r="BH57" s="100">
        <v>12</v>
      </c>
      <c r="BI57" s="100">
        <v>16934.400000000001</v>
      </c>
      <c r="BJ57" s="100">
        <v>15</v>
      </c>
      <c r="BK57" s="100">
        <v>21168</v>
      </c>
      <c r="BL57" s="100">
        <v>12</v>
      </c>
      <c r="BM57" s="100">
        <v>16934.400000000001</v>
      </c>
      <c r="BN57" s="100">
        <v>15</v>
      </c>
      <c r="BO57" s="100">
        <v>21168</v>
      </c>
      <c r="BP57" s="100">
        <v>14</v>
      </c>
      <c r="BQ57" s="100">
        <v>19756.8</v>
      </c>
      <c r="BR57" s="100">
        <v>16</v>
      </c>
      <c r="BS57" s="100">
        <v>22579.200000000001</v>
      </c>
      <c r="BT57" s="100">
        <v>14</v>
      </c>
      <c r="BU57" s="100">
        <v>19756.8</v>
      </c>
      <c r="BV57" s="100">
        <v>15</v>
      </c>
      <c r="BW57" s="100">
        <v>21168</v>
      </c>
      <c r="BX57" s="100">
        <v>11</v>
      </c>
      <c r="BY57" s="100">
        <v>15523.2</v>
      </c>
      <c r="BZ57" s="100">
        <v>16</v>
      </c>
      <c r="CA57" s="100">
        <v>22579.200000000001</v>
      </c>
      <c r="CB57" s="100">
        <v>15</v>
      </c>
      <c r="CC57" s="100">
        <v>21168</v>
      </c>
      <c r="CD57" s="100">
        <v>14</v>
      </c>
      <c r="CE57" s="100">
        <v>19756.8</v>
      </c>
      <c r="CF57" s="100">
        <v>16</v>
      </c>
      <c r="CG57" s="100">
        <v>22579.200000000001</v>
      </c>
      <c r="CH57" s="100">
        <v>11</v>
      </c>
      <c r="CI57" s="100">
        <v>15523.2</v>
      </c>
      <c r="CJ57" s="100">
        <v>13</v>
      </c>
      <c r="CK57" s="100">
        <v>18345.600000000002</v>
      </c>
      <c r="CL57" s="100">
        <v>12</v>
      </c>
      <c r="CM57" s="100">
        <v>16934.400000000001</v>
      </c>
      <c r="CN57" s="100">
        <v>16</v>
      </c>
      <c r="CO57" s="100">
        <v>22579.200000000001</v>
      </c>
      <c r="CP57" s="100">
        <v>11</v>
      </c>
      <c r="CQ57" s="100">
        <v>15523.2</v>
      </c>
      <c r="CR57" s="100">
        <v>15</v>
      </c>
      <c r="CS57" s="100">
        <v>21168</v>
      </c>
      <c r="CT57" s="100">
        <v>12</v>
      </c>
      <c r="CU57" s="100">
        <v>16934.400000000001</v>
      </c>
    </row>
    <row r="58" spans="2:99">
      <c r="C58" s="99" t="s">
        <v>224</v>
      </c>
      <c r="D58" s="100">
        <v>16</v>
      </c>
      <c r="E58" s="100">
        <v>18835.2</v>
      </c>
      <c r="F58" s="100">
        <v>17</v>
      </c>
      <c r="G58" s="100">
        <v>20012.400000000001</v>
      </c>
      <c r="H58" s="100">
        <v>12</v>
      </c>
      <c r="I58" s="100">
        <v>14126.400000000001</v>
      </c>
      <c r="J58" s="100">
        <v>16</v>
      </c>
      <c r="K58" s="100">
        <v>18835.2</v>
      </c>
      <c r="L58" s="100">
        <v>16.653484087357192</v>
      </c>
      <c r="M58" s="100">
        <v>19604.481467636888</v>
      </c>
      <c r="N58" s="100">
        <v>8</v>
      </c>
      <c r="O58" s="100">
        <v>9417.6</v>
      </c>
      <c r="P58" s="100">
        <v>10.631180773225474</v>
      </c>
      <c r="Q58" s="100">
        <v>12515.026006241027</v>
      </c>
      <c r="R58" s="100">
        <v>10.707291744271643</v>
      </c>
      <c r="S58" s="100">
        <v>12604.623841356579</v>
      </c>
      <c r="T58" s="100">
        <v>8.4390197022828524</v>
      </c>
      <c r="U58" s="100">
        <v>9934.4139935273743</v>
      </c>
      <c r="V58" s="100">
        <v>12.092679252599089</v>
      </c>
      <c r="W58" s="100">
        <v>14235.502016159648</v>
      </c>
      <c r="X58" s="100">
        <v>10.268233869316536</v>
      </c>
      <c r="Y58" s="100">
        <v>12087.764910959426</v>
      </c>
      <c r="Z58" s="100">
        <v>17</v>
      </c>
      <c r="AA58" s="100">
        <v>20012.400000000001</v>
      </c>
      <c r="AB58" s="100">
        <v>12.273082796355533</v>
      </c>
      <c r="AC58" s="100">
        <v>14447.873067869734</v>
      </c>
      <c r="AD58" s="100">
        <v>12.111730537190295</v>
      </c>
      <c r="AE58" s="100">
        <v>14257.929188380416</v>
      </c>
      <c r="AF58" s="100">
        <v>9.5171164670530697</v>
      </c>
      <c r="AG58" s="100">
        <v>11203.549505014875</v>
      </c>
      <c r="AH58" s="100">
        <v>14.838214837601871</v>
      </c>
      <c r="AI58" s="100">
        <v>17467.546506824925</v>
      </c>
      <c r="AJ58" s="100">
        <v>8.5160104560819949</v>
      </c>
      <c r="AK58" s="100">
        <v>10025.047508899725</v>
      </c>
      <c r="AL58" s="100">
        <v>15.656371081252745</v>
      </c>
      <c r="AM58" s="100">
        <v>18430.680036850732</v>
      </c>
      <c r="AN58" s="100">
        <v>11.282896331212918</v>
      </c>
      <c r="AO58" s="100">
        <v>13282.225561103847</v>
      </c>
      <c r="AP58" s="100">
        <v>12.485584487534625</v>
      </c>
      <c r="AQ58" s="100">
        <v>14698.030058725761</v>
      </c>
      <c r="AR58" s="100">
        <v>15.281352113249611</v>
      </c>
      <c r="AS58" s="100">
        <v>17989.207707717444</v>
      </c>
      <c r="AT58" s="100">
        <v>13.16326159614111</v>
      </c>
      <c r="AU58" s="100">
        <v>15495.791550977316</v>
      </c>
      <c r="AV58" s="100">
        <v>8.2678670933919669</v>
      </c>
      <c r="AW58" s="100">
        <v>9732.933142341024</v>
      </c>
      <c r="AX58" s="100">
        <v>10.714048332693535</v>
      </c>
      <c r="AY58" s="100">
        <v>12612.57769724683</v>
      </c>
      <c r="AZ58" s="100">
        <v>13.253921357063275</v>
      </c>
      <c r="BA58" s="100">
        <v>15602.516221534888</v>
      </c>
      <c r="BB58" s="100">
        <v>12.687735227885707</v>
      </c>
      <c r="BC58" s="100">
        <v>14936.001910267054</v>
      </c>
      <c r="BD58" s="100">
        <v>8.6571650872707231</v>
      </c>
      <c r="BE58" s="100">
        <v>10191.214740735095</v>
      </c>
      <c r="BF58" s="100">
        <v>8.4595933158122882</v>
      </c>
      <c r="BG58" s="100">
        <v>9958.6332513742254</v>
      </c>
      <c r="BH58" s="100">
        <v>11.613181918899809</v>
      </c>
      <c r="BI58" s="100">
        <v>13671.037754928855</v>
      </c>
      <c r="BJ58" s="100">
        <v>16.529720635844658</v>
      </c>
      <c r="BK58" s="100">
        <v>19458.787132516332</v>
      </c>
      <c r="BL58" s="100">
        <v>12.45014575349103</v>
      </c>
      <c r="BM58" s="100">
        <v>14656.311581009642</v>
      </c>
      <c r="BN58" s="100">
        <v>16.055988611745242</v>
      </c>
      <c r="BO58" s="100">
        <v>18901.109793746498</v>
      </c>
      <c r="BP58" s="100">
        <v>15.151242282464704</v>
      </c>
      <c r="BQ58" s="100">
        <v>17836.042414917451</v>
      </c>
      <c r="BR58" s="100">
        <v>15.843443133243564</v>
      </c>
      <c r="BS58" s="100">
        <v>18650.901256454326</v>
      </c>
      <c r="BT58" s="100">
        <v>16.490506855347565</v>
      </c>
      <c r="BU58" s="100">
        <v>19412.624670115154</v>
      </c>
      <c r="BV58" s="100">
        <v>15.197812199610439</v>
      </c>
      <c r="BW58" s="100">
        <v>17890.864521381409</v>
      </c>
      <c r="BX58" s="100">
        <v>10.644050501492886</v>
      </c>
      <c r="BY58" s="100">
        <v>12530.176250357426</v>
      </c>
      <c r="BZ58" s="100">
        <v>16.852221276020142</v>
      </c>
      <c r="CA58" s="100">
        <v>19838.434886130912</v>
      </c>
      <c r="CB58" s="100">
        <v>15.546301759796</v>
      </c>
      <c r="CC58" s="100">
        <v>18301.106431631852</v>
      </c>
      <c r="CD58" s="100">
        <v>13.744229512761013</v>
      </c>
      <c r="CE58" s="100">
        <v>16179.706982422265</v>
      </c>
      <c r="CF58" s="100">
        <v>16.886560366842641</v>
      </c>
      <c r="CG58" s="100">
        <v>19878.858863847159</v>
      </c>
      <c r="CH58" s="100">
        <v>10.148945036211295</v>
      </c>
      <c r="CI58" s="100">
        <v>11947.338096627936</v>
      </c>
      <c r="CJ58" s="100">
        <v>13.800218932043425</v>
      </c>
      <c r="CK58" s="100">
        <v>16245.61772680152</v>
      </c>
      <c r="CL58" s="100">
        <v>12</v>
      </c>
      <c r="CM58" s="100">
        <v>14126.400000000001</v>
      </c>
      <c r="CN58" s="100">
        <v>14.651449357624095</v>
      </c>
      <c r="CO58" s="100">
        <v>17247.686183795086</v>
      </c>
      <c r="CP58" s="100">
        <v>13.682998733420224</v>
      </c>
      <c r="CQ58" s="100">
        <v>16107.626108982287</v>
      </c>
      <c r="CR58" s="100">
        <v>17.710477124019302</v>
      </c>
      <c r="CS58" s="100">
        <v>20848.773670395523</v>
      </c>
      <c r="CT58" s="100">
        <v>13.171374980645377</v>
      </c>
      <c r="CU58" s="100">
        <v>15505.342627215738</v>
      </c>
    </row>
    <row r="59" spans="2:99">
      <c r="C59" s="99" t="s">
        <v>225</v>
      </c>
      <c r="D59" s="100">
        <v>17</v>
      </c>
      <c r="E59" s="100">
        <v>5161.2</v>
      </c>
      <c r="F59" s="100">
        <v>16.20581437350134</v>
      </c>
      <c r="G59" s="100">
        <v>4920.0852437950061</v>
      </c>
      <c r="H59" s="100">
        <v>14.508411469834121</v>
      </c>
      <c r="I59" s="100">
        <v>4404.7537222416386</v>
      </c>
      <c r="J59" s="100">
        <v>17</v>
      </c>
      <c r="K59" s="100">
        <v>5161.2</v>
      </c>
      <c r="L59" s="100">
        <v>15</v>
      </c>
      <c r="M59" s="100">
        <v>4553.9999999999991</v>
      </c>
      <c r="N59" s="100">
        <v>9</v>
      </c>
      <c r="O59" s="100">
        <v>2732.3999999999996</v>
      </c>
      <c r="P59" s="100">
        <v>11</v>
      </c>
      <c r="Q59" s="100">
        <v>3339.5999999999995</v>
      </c>
      <c r="R59" s="100">
        <v>13</v>
      </c>
      <c r="S59" s="100">
        <v>3946.7999999999997</v>
      </c>
      <c r="T59" s="100">
        <v>8.7912399917413424</v>
      </c>
      <c r="U59" s="100">
        <v>2669.0204614926711</v>
      </c>
      <c r="V59" s="100">
        <v>12</v>
      </c>
      <c r="W59" s="100">
        <v>3643.2</v>
      </c>
      <c r="X59" s="100">
        <v>10</v>
      </c>
      <c r="Y59" s="100">
        <v>3035.9999999999995</v>
      </c>
      <c r="Z59" s="100">
        <v>16</v>
      </c>
      <c r="AA59" s="100">
        <v>4857.5999999999995</v>
      </c>
      <c r="AB59" s="100">
        <v>13</v>
      </c>
      <c r="AC59" s="100">
        <v>3946.7999999999997</v>
      </c>
      <c r="AD59" s="100">
        <v>11</v>
      </c>
      <c r="AE59" s="100">
        <v>3339.5999999999995</v>
      </c>
      <c r="AF59" s="100">
        <v>9</v>
      </c>
      <c r="AG59" s="100">
        <v>2732.3999999999996</v>
      </c>
      <c r="AH59" s="100">
        <v>16</v>
      </c>
      <c r="AI59" s="100">
        <v>4857.5999999999995</v>
      </c>
      <c r="AJ59" s="100">
        <v>9</v>
      </c>
      <c r="AK59" s="100">
        <v>2732.3999999999996</v>
      </c>
      <c r="AL59" s="100">
        <v>18</v>
      </c>
      <c r="AM59" s="100">
        <v>5464.7999999999993</v>
      </c>
      <c r="AN59" s="100">
        <v>12</v>
      </c>
      <c r="AO59" s="100">
        <v>3643.2</v>
      </c>
      <c r="AP59" s="100">
        <v>13</v>
      </c>
      <c r="AQ59" s="100">
        <v>3946.7999999999997</v>
      </c>
      <c r="AR59" s="100">
        <v>16</v>
      </c>
      <c r="AS59" s="100">
        <v>4857.5999999999995</v>
      </c>
      <c r="AT59" s="100">
        <v>16</v>
      </c>
      <c r="AU59" s="100">
        <v>4857.5999999999995</v>
      </c>
      <c r="AV59" s="100">
        <v>9</v>
      </c>
      <c r="AW59" s="100">
        <v>2732.3999999999996</v>
      </c>
      <c r="AX59" s="100">
        <v>12</v>
      </c>
      <c r="AY59" s="100">
        <v>3643.2</v>
      </c>
      <c r="AZ59" s="100">
        <v>16</v>
      </c>
      <c r="BA59" s="100">
        <v>4857.5999999999995</v>
      </c>
      <c r="BB59" s="100">
        <v>12</v>
      </c>
      <c r="BC59" s="100">
        <v>3643.2</v>
      </c>
      <c r="BD59" s="100">
        <v>10</v>
      </c>
      <c r="BE59" s="100">
        <v>3035.9999999999995</v>
      </c>
      <c r="BF59" s="100">
        <v>9</v>
      </c>
      <c r="BG59" s="100">
        <v>2732.3999999999996</v>
      </c>
      <c r="BH59" s="100">
        <v>14</v>
      </c>
      <c r="BI59" s="100">
        <v>4250.3999999999996</v>
      </c>
      <c r="BJ59" s="100">
        <v>19</v>
      </c>
      <c r="BK59" s="100">
        <v>5768.4</v>
      </c>
      <c r="BL59" s="100">
        <v>13</v>
      </c>
      <c r="BM59" s="100">
        <v>3946.7999999999997</v>
      </c>
      <c r="BN59" s="100">
        <v>17</v>
      </c>
      <c r="BO59" s="100">
        <v>5161.2</v>
      </c>
      <c r="BP59" s="100">
        <v>18</v>
      </c>
      <c r="BQ59" s="100">
        <v>5464.7999999999993</v>
      </c>
      <c r="BR59" s="100">
        <v>18</v>
      </c>
      <c r="BS59" s="100">
        <v>5464.7999999999993</v>
      </c>
      <c r="BT59" s="100">
        <v>17</v>
      </c>
      <c r="BU59" s="100">
        <v>5161.2</v>
      </c>
      <c r="BV59" s="100">
        <v>17</v>
      </c>
      <c r="BW59" s="100">
        <v>5161.2</v>
      </c>
      <c r="BX59" s="100">
        <v>11</v>
      </c>
      <c r="BY59" s="100">
        <v>3339.5999999999995</v>
      </c>
      <c r="BZ59" s="100">
        <v>15</v>
      </c>
      <c r="CA59" s="100">
        <v>4553.9999999999991</v>
      </c>
      <c r="CB59" s="100">
        <v>15</v>
      </c>
      <c r="CC59" s="100">
        <v>4553.9999999999991</v>
      </c>
      <c r="CD59" s="100">
        <v>16</v>
      </c>
      <c r="CE59" s="100">
        <v>4857.5999999999995</v>
      </c>
      <c r="CF59" s="100">
        <v>17</v>
      </c>
      <c r="CG59" s="100">
        <v>5161.2</v>
      </c>
      <c r="CH59" s="100">
        <v>11</v>
      </c>
      <c r="CI59" s="100">
        <v>3339.5999999999995</v>
      </c>
      <c r="CJ59" s="100">
        <v>15</v>
      </c>
      <c r="CK59" s="100">
        <v>4553.9999999999991</v>
      </c>
      <c r="CL59" s="100">
        <v>14</v>
      </c>
      <c r="CM59" s="100">
        <v>4250.3999999999996</v>
      </c>
      <c r="CN59" s="100">
        <v>19</v>
      </c>
      <c r="CO59" s="100">
        <v>5768.4</v>
      </c>
      <c r="CP59" s="100">
        <v>13</v>
      </c>
      <c r="CQ59" s="100">
        <v>3946.7999999999997</v>
      </c>
      <c r="CR59" s="100">
        <v>18</v>
      </c>
      <c r="CS59" s="100">
        <v>5464.7999999999993</v>
      </c>
      <c r="CT59" s="100">
        <v>13</v>
      </c>
      <c r="CU59" s="100">
        <v>3946.7999999999997</v>
      </c>
    </row>
    <row r="60" spans="2:99">
      <c r="C60" s="99" t="s">
        <v>226</v>
      </c>
      <c r="D60" s="100">
        <v>16</v>
      </c>
      <c r="E60" s="100">
        <v>10425.6</v>
      </c>
      <c r="F60" s="100">
        <v>18.20581437350134</v>
      </c>
      <c r="G60" s="100">
        <v>11862.908645773474</v>
      </c>
      <c r="H60" s="100">
        <v>13.438285749857</v>
      </c>
      <c r="I60" s="100">
        <v>8756.3869946068207</v>
      </c>
      <c r="J60" s="100">
        <v>15</v>
      </c>
      <c r="K60" s="100">
        <v>9774</v>
      </c>
      <c r="L60" s="100">
        <v>17</v>
      </c>
      <c r="M60" s="100">
        <v>11077.2</v>
      </c>
      <c r="N60" s="100">
        <v>8</v>
      </c>
      <c r="O60" s="100">
        <v>5212.8</v>
      </c>
      <c r="P60" s="100">
        <v>11</v>
      </c>
      <c r="Q60" s="100">
        <v>7167.6</v>
      </c>
      <c r="R60" s="100">
        <v>12</v>
      </c>
      <c r="S60" s="100">
        <v>7819.2000000000007</v>
      </c>
      <c r="T60" s="100">
        <v>8.8843270495932654</v>
      </c>
      <c r="U60" s="100">
        <v>5789.0275055149723</v>
      </c>
      <c r="V60" s="100">
        <v>11</v>
      </c>
      <c r="W60" s="100">
        <v>7167.6</v>
      </c>
      <c r="X60" s="100">
        <v>10</v>
      </c>
      <c r="Y60" s="100">
        <v>6516</v>
      </c>
      <c r="Z60" s="100">
        <v>17</v>
      </c>
      <c r="AA60" s="100">
        <v>11077.2</v>
      </c>
      <c r="AB60" s="100">
        <v>12</v>
      </c>
      <c r="AC60" s="100">
        <v>7819.2000000000007</v>
      </c>
      <c r="AD60" s="100">
        <v>11</v>
      </c>
      <c r="AE60" s="100">
        <v>7167.6</v>
      </c>
      <c r="AF60" s="100">
        <v>10</v>
      </c>
      <c r="AG60" s="100">
        <v>6516</v>
      </c>
      <c r="AH60" s="100">
        <v>14</v>
      </c>
      <c r="AI60" s="100">
        <v>9122.4</v>
      </c>
      <c r="AJ60" s="100">
        <v>8</v>
      </c>
      <c r="AK60" s="100">
        <v>5212.8</v>
      </c>
      <c r="AL60" s="100">
        <v>16</v>
      </c>
      <c r="AM60" s="100">
        <v>10425.6</v>
      </c>
      <c r="AN60" s="100">
        <v>12</v>
      </c>
      <c r="AO60" s="100">
        <v>7819.2000000000007</v>
      </c>
      <c r="AP60" s="100">
        <v>13</v>
      </c>
      <c r="AQ60" s="100">
        <v>8470.8000000000011</v>
      </c>
      <c r="AR60" s="100">
        <v>16</v>
      </c>
      <c r="AS60" s="100">
        <v>10425.6</v>
      </c>
      <c r="AT60" s="100">
        <v>13</v>
      </c>
      <c r="AU60" s="100">
        <v>8470.8000000000011</v>
      </c>
      <c r="AV60" s="100">
        <v>8</v>
      </c>
      <c r="AW60" s="100">
        <v>5212.8</v>
      </c>
      <c r="AX60" s="100">
        <v>10</v>
      </c>
      <c r="AY60" s="100">
        <v>6516</v>
      </c>
      <c r="AZ60" s="100">
        <v>15</v>
      </c>
      <c r="BA60" s="100">
        <v>9774</v>
      </c>
      <c r="BB60" s="100">
        <v>13</v>
      </c>
      <c r="BC60" s="100">
        <v>8470.8000000000011</v>
      </c>
      <c r="BD60" s="100">
        <v>9</v>
      </c>
      <c r="BE60" s="100">
        <v>5864.4000000000005</v>
      </c>
      <c r="BF60" s="100">
        <v>9</v>
      </c>
      <c r="BG60" s="100">
        <v>5864.4000000000005</v>
      </c>
      <c r="BH60" s="100">
        <v>14</v>
      </c>
      <c r="BI60" s="100">
        <v>9122.4</v>
      </c>
      <c r="BJ60" s="100">
        <v>15</v>
      </c>
      <c r="BK60" s="100">
        <v>9774</v>
      </c>
      <c r="BL60" s="100">
        <v>12</v>
      </c>
      <c r="BM60" s="100">
        <v>7819.2000000000007</v>
      </c>
      <c r="BN60" s="100">
        <v>15</v>
      </c>
      <c r="BO60" s="100">
        <v>9774</v>
      </c>
      <c r="BP60" s="100">
        <v>17</v>
      </c>
      <c r="BQ60" s="100">
        <v>11077.2</v>
      </c>
      <c r="BR60" s="100">
        <v>17</v>
      </c>
      <c r="BS60" s="100">
        <v>11077.2</v>
      </c>
      <c r="BT60" s="100">
        <v>14</v>
      </c>
      <c r="BU60" s="100">
        <v>9122.4</v>
      </c>
      <c r="BV60" s="100">
        <v>16</v>
      </c>
      <c r="BW60" s="100">
        <v>10425.6</v>
      </c>
      <c r="BX60" s="100">
        <v>12</v>
      </c>
      <c r="BY60" s="100">
        <v>7819.2000000000007</v>
      </c>
      <c r="BZ60" s="100">
        <v>16</v>
      </c>
      <c r="CA60" s="100">
        <v>10425.6</v>
      </c>
      <c r="CB60" s="100">
        <v>14</v>
      </c>
      <c r="CC60" s="100">
        <v>9122.4</v>
      </c>
      <c r="CD60" s="100">
        <v>16</v>
      </c>
      <c r="CE60" s="100">
        <v>10425.6</v>
      </c>
      <c r="CF60" s="100">
        <v>17</v>
      </c>
      <c r="CG60" s="100">
        <v>11077.2</v>
      </c>
      <c r="CH60" s="100">
        <v>11</v>
      </c>
      <c r="CI60" s="100">
        <v>7167.6</v>
      </c>
      <c r="CJ60" s="100">
        <v>13</v>
      </c>
      <c r="CK60" s="100">
        <v>8470.8000000000011</v>
      </c>
      <c r="CL60" s="100">
        <v>13</v>
      </c>
      <c r="CM60" s="100">
        <v>8470.8000000000011</v>
      </c>
      <c r="CN60" s="100">
        <v>17</v>
      </c>
      <c r="CO60" s="100">
        <v>11077.2</v>
      </c>
      <c r="CP60" s="100">
        <v>12</v>
      </c>
      <c r="CQ60" s="100">
        <v>7819.2000000000007</v>
      </c>
      <c r="CR60" s="100">
        <v>17</v>
      </c>
      <c r="CS60" s="100">
        <v>11077.2</v>
      </c>
      <c r="CT60" s="100">
        <v>12</v>
      </c>
      <c r="CU60" s="100">
        <v>7819.2000000000007</v>
      </c>
    </row>
    <row r="61" spans="2:99">
      <c r="C61" s="99" t="s">
        <v>227</v>
      </c>
      <c r="D61" s="100">
        <v>16</v>
      </c>
      <c r="E61" s="100">
        <v>15225.599999999999</v>
      </c>
      <c r="F61" s="100">
        <v>16.185232936151209</v>
      </c>
      <c r="G61" s="100">
        <v>15401.86766204149</v>
      </c>
      <c r="H61" s="100">
        <v>12.438285749857</v>
      </c>
      <c r="I61" s="100">
        <v>11836.27271956392</v>
      </c>
      <c r="J61" s="100">
        <v>15</v>
      </c>
      <c r="K61" s="100">
        <v>14273.999999999998</v>
      </c>
      <c r="L61" s="100">
        <v>16</v>
      </c>
      <c r="M61" s="100">
        <v>15225.599999999999</v>
      </c>
      <c r="N61" s="100">
        <v>8</v>
      </c>
      <c r="O61" s="100">
        <v>7612.7999999999993</v>
      </c>
      <c r="P61" s="100">
        <v>11</v>
      </c>
      <c r="Q61" s="100">
        <v>10467.599999999999</v>
      </c>
      <c r="R61" s="100">
        <v>11</v>
      </c>
      <c r="S61" s="100">
        <v>10467.599999999999</v>
      </c>
      <c r="T61" s="100">
        <v>8.8377835206673048</v>
      </c>
      <c r="U61" s="100">
        <v>8410.0347982670064</v>
      </c>
      <c r="V61" s="100">
        <v>12</v>
      </c>
      <c r="W61" s="100">
        <v>11419.199999999999</v>
      </c>
      <c r="X61" s="100">
        <v>10</v>
      </c>
      <c r="Y61" s="100">
        <v>9516</v>
      </c>
      <c r="Z61" s="100">
        <v>15</v>
      </c>
      <c r="AA61" s="100">
        <v>14273.999999999998</v>
      </c>
      <c r="AB61" s="100">
        <v>13</v>
      </c>
      <c r="AC61" s="100">
        <v>12370.8</v>
      </c>
      <c r="AD61" s="100">
        <v>11</v>
      </c>
      <c r="AE61" s="100">
        <v>10467.599999999999</v>
      </c>
      <c r="AF61" s="100">
        <v>10</v>
      </c>
      <c r="AG61" s="100">
        <v>9516</v>
      </c>
      <c r="AH61" s="100">
        <v>14</v>
      </c>
      <c r="AI61" s="100">
        <v>13322.399999999998</v>
      </c>
      <c r="AJ61" s="100">
        <v>8</v>
      </c>
      <c r="AK61" s="100">
        <v>7612.7999999999993</v>
      </c>
      <c r="AL61" s="100">
        <v>16</v>
      </c>
      <c r="AM61" s="100">
        <v>15225.599999999999</v>
      </c>
      <c r="AN61" s="100">
        <v>10</v>
      </c>
      <c r="AO61" s="100">
        <v>9516</v>
      </c>
      <c r="AP61" s="100">
        <v>13</v>
      </c>
      <c r="AQ61" s="100">
        <v>12370.8</v>
      </c>
      <c r="AR61" s="100">
        <v>16</v>
      </c>
      <c r="AS61" s="100">
        <v>15225.599999999999</v>
      </c>
      <c r="AT61" s="100">
        <v>13</v>
      </c>
      <c r="AU61" s="100">
        <v>12370.8</v>
      </c>
      <c r="AV61" s="100">
        <v>9</v>
      </c>
      <c r="AW61" s="100">
        <v>8564.4</v>
      </c>
      <c r="AX61" s="100">
        <v>10</v>
      </c>
      <c r="AY61" s="100">
        <v>9516</v>
      </c>
      <c r="AZ61" s="100">
        <v>13</v>
      </c>
      <c r="BA61" s="100">
        <v>12370.8</v>
      </c>
      <c r="BB61" s="100">
        <v>11</v>
      </c>
      <c r="BC61" s="100">
        <v>10467.599999999999</v>
      </c>
      <c r="BD61" s="100">
        <v>9</v>
      </c>
      <c r="BE61" s="100">
        <v>8564.4</v>
      </c>
      <c r="BF61" s="100">
        <v>9</v>
      </c>
      <c r="BG61" s="100">
        <v>8564.4</v>
      </c>
      <c r="BH61" s="100">
        <v>13</v>
      </c>
      <c r="BI61" s="100">
        <v>12370.8</v>
      </c>
      <c r="BJ61" s="100">
        <v>16</v>
      </c>
      <c r="BK61" s="100">
        <v>15225.599999999999</v>
      </c>
      <c r="BL61" s="100">
        <v>12</v>
      </c>
      <c r="BM61" s="100">
        <v>11419.199999999999</v>
      </c>
      <c r="BN61" s="100">
        <v>16</v>
      </c>
      <c r="BO61" s="100">
        <v>15225.599999999999</v>
      </c>
      <c r="BP61" s="100">
        <v>15</v>
      </c>
      <c r="BQ61" s="100">
        <v>14273.999999999998</v>
      </c>
      <c r="BR61" s="100">
        <v>16</v>
      </c>
      <c r="BS61" s="100">
        <v>15225.599999999999</v>
      </c>
      <c r="BT61" s="100">
        <v>16</v>
      </c>
      <c r="BU61" s="100">
        <v>15225.599999999999</v>
      </c>
      <c r="BV61" s="100">
        <v>13</v>
      </c>
      <c r="BW61" s="100">
        <v>12370.8</v>
      </c>
      <c r="BX61" s="100">
        <v>12</v>
      </c>
      <c r="BY61" s="100">
        <v>11419.199999999999</v>
      </c>
      <c r="BZ61" s="100">
        <v>17</v>
      </c>
      <c r="CA61" s="100">
        <v>16177.199999999999</v>
      </c>
      <c r="CB61" s="100">
        <v>13</v>
      </c>
      <c r="CC61" s="100">
        <v>12370.8</v>
      </c>
      <c r="CD61" s="100">
        <v>15</v>
      </c>
      <c r="CE61" s="100">
        <v>14273.999999999998</v>
      </c>
      <c r="CF61" s="100">
        <v>18</v>
      </c>
      <c r="CG61" s="100">
        <v>17128.8</v>
      </c>
      <c r="CH61" s="100">
        <v>10</v>
      </c>
      <c r="CI61" s="100">
        <v>9516</v>
      </c>
      <c r="CJ61" s="100">
        <v>13</v>
      </c>
      <c r="CK61" s="100">
        <v>12370.8</v>
      </c>
      <c r="CL61" s="100">
        <v>12</v>
      </c>
      <c r="CM61" s="100">
        <v>11419.199999999999</v>
      </c>
      <c r="CN61" s="100">
        <v>15</v>
      </c>
      <c r="CO61" s="100">
        <v>14273.999999999998</v>
      </c>
      <c r="CP61" s="100">
        <v>13</v>
      </c>
      <c r="CQ61" s="100">
        <v>12370.8</v>
      </c>
      <c r="CR61" s="100">
        <v>18</v>
      </c>
      <c r="CS61" s="100">
        <v>17128.8</v>
      </c>
      <c r="CT61" s="100">
        <v>13</v>
      </c>
      <c r="CU61" s="100">
        <v>12370.8</v>
      </c>
    </row>
    <row r="62" spans="2:99">
      <c r="C62" s="99" t="s">
        <v>228</v>
      </c>
      <c r="D62" s="100">
        <v>16</v>
      </c>
      <c r="E62" s="100">
        <v>27283.200000000001</v>
      </c>
      <c r="F62" s="100">
        <v>15.164651498801073</v>
      </c>
      <c r="G62" s="100">
        <v>25858.76373575559</v>
      </c>
      <c r="H62" s="100">
        <v>12.40322288986844</v>
      </c>
      <c r="I62" s="100">
        <v>21149.975671803662</v>
      </c>
      <c r="J62" s="100">
        <v>16</v>
      </c>
      <c r="K62" s="100">
        <v>27283.200000000001</v>
      </c>
      <c r="L62" s="100">
        <v>15</v>
      </c>
      <c r="M62" s="100">
        <v>25578</v>
      </c>
      <c r="N62" s="100">
        <v>8</v>
      </c>
      <c r="O62" s="100">
        <v>13641.6</v>
      </c>
      <c r="P62" s="100">
        <v>11</v>
      </c>
      <c r="Q62" s="100">
        <v>18757.2</v>
      </c>
      <c r="R62" s="100">
        <v>10</v>
      </c>
      <c r="S62" s="100">
        <v>17052</v>
      </c>
      <c r="T62" s="100">
        <v>8.6981529338894195</v>
      </c>
      <c r="U62" s="100">
        <v>14832.090382868239</v>
      </c>
      <c r="V62" s="100">
        <v>10</v>
      </c>
      <c r="W62" s="100">
        <v>17052</v>
      </c>
      <c r="X62" s="100">
        <v>9</v>
      </c>
      <c r="Y62" s="100">
        <v>15346.800000000001</v>
      </c>
      <c r="Z62" s="100">
        <v>15</v>
      </c>
      <c r="AA62" s="100">
        <v>25578</v>
      </c>
      <c r="AB62" s="100">
        <v>11</v>
      </c>
      <c r="AC62" s="100">
        <v>18757.2</v>
      </c>
      <c r="AD62" s="100">
        <v>9</v>
      </c>
      <c r="AE62" s="100">
        <v>15346.800000000001</v>
      </c>
      <c r="AF62" s="100">
        <v>8</v>
      </c>
      <c r="AG62" s="100">
        <v>13641.6</v>
      </c>
      <c r="AH62" s="100">
        <v>12</v>
      </c>
      <c r="AI62" s="100">
        <v>20462.400000000001</v>
      </c>
      <c r="AJ62" s="100">
        <v>8</v>
      </c>
      <c r="AK62" s="100">
        <v>13641.6</v>
      </c>
      <c r="AL62" s="100">
        <v>14</v>
      </c>
      <c r="AM62" s="100">
        <v>23872.799999999999</v>
      </c>
      <c r="AN62" s="100">
        <v>11</v>
      </c>
      <c r="AO62" s="100">
        <v>18757.2</v>
      </c>
      <c r="AP62" s="100">
        <v>13</v>
      </c>
      <c r="AQ62" s="100">
        <v>22167.600000000002</v>
      </c>
      <c r="AR62" s="100">
        <v>15</v>
      </c>
      <c r="AS62" s="100">
        <v>25578</v>
      </c>
      <c r="AT62" s="100">
        <v>12</v>
      </c>
      <c r="AU62" s="100">
        <v>20462.400000000001</v>
      </c>
      <c r="AV62" s="100">
        <v>8</v>
      </c>
      <c r="AW62" s="100">
        <v>13641.6</v>
      </c>
      <c r="AX62" s="100">
        <v>10</v>
      </c>
      <c r="AY62" s="100">
        <v>17052</v>
      </c>
      <c r="AZ62" s="100">
        <v>13</v>
      </c>
      <c r="BA62" s="100">
        <v>22167.600000000002</v>
      </c>
      <c r="BB62" s="100">
        <v>12</v>
      </c>
      <c r="BC62" s="100">
        <v>20462.400000000001</v>
      </c>
      <c r="BD62" s="100">
        <v>8</v>
      </c>
      <c r="BE62" s="100">
        <v>13641.6</v>
      </c>
      <c r="BF62" s="100">
        <v>8</v>
      </c>
      <c r="BG62" s="100">
        <v>13641.6</v>
      </c>
      <c r="BH62" s="100">
        <v>11</v>
      </c>
      <c r="BI62" s="100">
        <v>18757.2</v>
      </c>
      <c r="BJ62" s="100">
        <v>16</v>
      </c>
      <c r="BK62" s="100">
        <v>27283.200000000001</v>
      </c>
      <c r="BL62" s="100">
        <v>11</v>
      </c>
      <c r="BM62" s="100">
        <v>18757.2</v>
      </c>
      <c r="BN62" s="100">
        <v>13</v>
      </c>
      <c r="BO62" s="100">
        <v>22167.600000000002</v>
      </c>
      <c r="BP62" s="100">
        <v>14</v>
      </c>
      <c r="BQ62" s="100">
        <v>23872.799999999999</v>
      </c>
      <c r="BR62" s="100">
        <v>14</v>
      </c>
      <c r="BS62" s="100">
        <v>23872.799999999999</v>
      </c>
      <c r="BT62" s="100">
        <v>14</v>
      </c>
      <c r="BU62" s="100">
        <v>23872.799999999999</v>
      </c>
      <c r="BV62" s="100">
        <v>13</v>
      </c>
      <c r="BW62" s="100">
        <v>22167.600000000002</v>
      </c>
      <c r="BX62" s="100">
        <v>10</v>
      </c>
      <c r="BY62" s="100">
        <v>17052</v>
      </c>
      <c r="BZ62" s="100">
        <v>14</v>
      </c>
      <c r="CA62" s="100">
        <v>23872.799999999999</v>
      </c>
      <c r="CB62" s="100">
        <v>13</v>
      </c>
      <c r="CC62" s="100">
        <v>22167.600000000002</v>
      </c>
      <c r="CD62" s="100">
        <v>12</v>
      </c>
      <c r="CE62" s="100">
        <v>20462.400000000001</v>
      </c>
      <c r="CF62" s="100">
        <v>16</v>
      </c>
      <c r="CG62" s="100">
        <v>27283.200000000001</v>
      </c>
      <c r="CH62" s="100">
        <v>10</v>
      </c>
      <c r="CI62" s="100">
        <v>17052</v>
      </c>
      <c r="CJ62" s="100">
        <v>13</v>
      </c>
      <c r="CK62" s="100">
        <v>22167.600000000002</v>
      </c>
      <c r="CL62" s="100">
        <v>11</v>
      </c>
      <c r="CM62" s="100">
        <v>18757.2</v>
      </c>
      <c r="CN62" s="100">
        <v>14</v>
      </c>
      <c r="CO62" s="100">
        <v>23872.799999999999</v>
      </c>
      <c r="CP62" s="100">
        <v>12</v>
      </c>
      <c r="CQ62" s="100">
        <v>20462.400000000001</v>
      </c>
      <c r="CR62" s="100">
        <v>13</v>
      </c>
      <c r="CS62" s="100">
        <v>22167.600000000002</v>
      </c>
      <c r="CT62" s="100">
        <v>12</v>
      </c>
      <c r="CU62" s="100">
        <v>20462.400000000001</v>
      </c>
    </row>
    <row r="63" spans="2:99">
      <c r="C63" s="99" t="s">
        <v>229</v>
      </c>
      <c r="D63" s="100">
        <v>15</v>
      </c>
      <c r="E63" s="100">
        <v>11934</v>
      </c>
      <c r="F63" s="100">
        <v>16.19895389438463</v>
      </c>
      <c r="G63" s="100">
        <v>12887.887718372413</v>
      </c>
      <c r="H63" s="100">
        <v>13.42075431986272</v>
      </c>
      <c r="I63" s="100">
        <v>10677.552136882779</v>
      </c>
      <c r="J63" s="100">
        <v>17</v>
      </c>
      <c r="K63" s="100">
        <v>13525.2</v>
      </c>
      <c r="L63" s="100">
        <v>15</v>
      </c>
      <c r="M63" s="100">
        <v>11934</v>
      </c>
      <c r="N63" s="100">
        <v>9</v>
      </c>
      <c r="O63" s="100">
        <v>7160.4000000000005</v>
      </c>
      <c r="P63" s="100">
        <v>10</v>
      </c>
      <c r="Q63" s="100">
        <v>7956</v>
      </c>
      <c r="R63" s="100">
        <v>10</v>
      </c>
      <c r="S63" s="100">
        <v>7956</v>
      </c>
      <c r="T63" s="100">
        <v>9.8377835206673048</v>
      </c>
      <c r="U63" s="100">
        <v>7826.9405690429076</v>
      </c>
      <c r="V63" s="100">
        <v>11</v>
      </c>
      <c r="W63" s="100">
        <v>8751.6</v>
      </c>
      <c r="X63" s="100">
        <v>9</v>
      </c>
      <c r="Y63" s="100">
        <v>7160.4000000000005</v>
      </c>
      <c r="Z63" s="100">
        <v>15</v>
      </c>
      <c r="AA63" s="100">
        <v>11934</v>
      </c>
      <c r="AB63" s="100">
        <v>13</v>
      </c>
      <c r="AC63" s="100">
        <v>10342.800000000001</v>
      </c>
      <c r="AD63" s="100">
        <v>10</v>
      </c>
      <c r="AE63" s="100">
        <v>7956</v>
      </c>
      <c r="AF63" s="100">
        <v>9</v>
      </c>
      <c r="AG63" s="100">
        <v>7160.4000000000005</v>
      </c>
      <c r="AH63" s="100">
        <v>13</v>
      </c>
      <c r="AI63" s="100">
        <v>10342.800000000001</v>
      </c>
      <c r="AJ63" s="100">
        <v>8</v>
      </c>
      <c r="AK63" s="100">
        <v>6364.8</v>
      </c>
      <c r="AL63" s="100">
        <v>16</v>
      </c>
      <c r="AM63" s="100">
        <v>12729.6</v>
      </c>
      <c r="AN63" s="100">
        <v>13</v>
      </c>
      <c r="AO63" s="100">
        <v>10342.800000000001</v>
      </c>
      <c r="AP63" s="100">
        <v>12</v>
      </c>
      <c r="AQ63" s="100">
        <v>9547.2000000000007</v>
      </c>
      <c r="AR63" s="100">
        <v>18</v>
      </c>
      <c r="AS63" s="100">
        <v>14320.800000000001</v>
      </c>
      <c r="AT63" s="100">
        <v>14</v>
      </c>
      <c r="AU63" s="100">
        <v>11138.4</v>
      </c>
      <c r="AV63" s="100">
        <v>9</v>
      </c>
      <c r="AW63" s="100">
        <v>7160.4000000000005</v>
      </c>
      <c r="AX63" s="100">
        <v>11</v>
      </c>
      <c r="AY63" s="100">
        <v>8751.6</v>
      </c>
      <c r="AZ63" s="100">
        <v>14</v>
      </c>
      <c r="BA63" s="100">
        <v>11138.4</v>
      </c>
      <c r="BB63" s="100">
        <v>13</v>
      </c>
      <c r="BC63" s="100">
        <v>10342.800000000001</v>
      </c>
      <c r="BD63" s="100">
        <v>8</v>
      </c>
      <c r="BE63" s="100">
        <v>6364.8</v>
      </c>
      <c r="BF63" s="100">
        <v>8</v>
      </c>
      <c r="BG63" s="100">
        <v>6364.8</v>
      </c>
      <c r="BH63" s="100">
        <v>12</v>
      </c>
      <c r="BI63" s="100">
        <v>9547.2000000000007</v>
      </c>
      <c r="BJ63" s="100">
        <v>16</v>
      </c>
      <c r="BK63" s="100">
        <v>12729.6</v>
      </c>
      <c r="BL63" s="100">
        <v>12</v>
      </c>
      <c r="BM63" s="100">
        <v>9547.2000000000007</v>
      </c>
      <c r="BN63" s="100">
        <v>17</v>
      </c>
      <c r="BO63" s="100">
        <v>13525.2</v>
      </c>
      <c r="BP63" s="100">
        <v>15</v>
      </c>
      <c r="BQ63" s="100">
        <v>11934</v>
      </c>
      <c r="BR63" s="100">
        <v>16</v>
      </c>
      <c r="BS63" s="100">
        <v>12729.6</v>
      </c>
      <c r="BT63" s="100">
        <v>14</v>
      </c>
      <c r="BU63" s="100">
        <v>11138.4</v>
      </c>
      <c r="BV63" s="100">
        <v>13</v>
      </c>
      <c r="BW63" s="100">
        <v>10342.800000000001</v>
      </c>
      <c r="BX63" s="100">
        <v>12</v>
      </c>
      <c r="BY63" s="100">
        <v>9547.2000000000007</v>
      </c>
      <c r="BZ63" s="100">
        <v>18</v>
      </c>
      <c r="CA63" s="100">
        <v>14320.800000000001</v>
      </c>
      <c r="CB63" s="100">
        <v>16</v>
      </c>
      <c r="CC63" s="100">
        <v>12729.6</v>
      </c>
      <c r="CD63" s="100">
        <v>14</v>
      </c>
      <c r="CE63" s="100">
        <v>11138.4</v>
      </c>
      <c r="CF63" s="100">
        <v>15</v>
      </c>
      <c r="CG63" s="100">
        <v>11934</v>
      </c>
      <c r="CH63" s="100">
        <v>11</v>
      </c>
      <c r="CI63" s="100">
        <v>8751.6</v>
      </c>
      <c r="CJ63" s="100">
        <v>15</v>
      </c>
      <c r="CK63" s="100">
        <v>11934</v>
      </c>
      <c r="CL63" s="100">
        <v>14</v>
      </c>
      <c r="CM63" s="100">
        <v>11138.4</v>
      </c>
      <c r="CN63" s="100">
        <v>16</v>
      </c>
      <c r="CO63" s="100">
        <v>12729.6</v>
      </c>
      <c r="CP63" s="100">
        <v>13</v>
      </c>
      <c r="CQ63" s="100">
        <v>10342.800000000001</v>
      </c>
      <c r="CR63" s="100">
        <v>16</v>
      </c>
      <c r="CS63" s="100">
        <v>12729.6</v>
      </c>
      <c r="CT63" s="100">
        <v>13</v>
      </c>
      <c r="CU63" s="100">
        <v>10342.800000000001</v>
      </c>
    </row>
    <row r="64" spans="2:99">
      <c r="C64" s="99" t="s">
        <v>230</v>
      </c>
      <c r="D64" s="100">
        <v>14</v>
      </c>
      <c r="E64" s="100">
        <v>14128.799999999997</v>
      </c>
      <c r="F64" s="100">
        <v>15.205814373501342</v>
      </c>
      <c r="G64" s="100">
        <v>15345.707865737551</v>
      </c>
      <c r="H64" s="100">
        <v>13.438285749857</v>
      </c>
      <c r="I64" s="100">
        <v>13561.917978755682</v>
      </c>
      <c r="J64" s="100">
        <v>14</v>
      </c>
      <c r="K64" s="100">
        <v>14128.799999999997</v>
      </c>
      <c r="L64" s="100">
        <v>15</v>
      </c>
      <c r="M64" s="100">
        <v>15137.999999999996</v>
      </c>
      <c r="N64" s="100">
        <v>8</v>
      </c>
      <c r="O64" s="100">
        <v>8073.5999999999985</v>
      </c>
      <c r="P64" s="100">
        <v>10</v>
      </c>
      <c r="Q64" s="100">
        <v>10091.999999999998</v>
      </c>
      <c r="R64" s="100">
        <v>11</v>
      </c>
      <c r="S64" s="100">
        <v>11101.199999999997</v>
      </c>
      <c r="T64" s="100">
        <v>8.8377835206673048</v>
      </c>
      <c r="U64" s="100">
        <v>8919.0911290574422</v>
      </c>
      <c r="V64" s="100">
        <v>11</v>
      </c>
      <c r="W64" s="100">
        <v>11101.199999999997</v>
      </c>
      <c r="X64" s="100">
        <v>9</v>
      </c>
      <c r="Y64" s="100">
        <v>9082.7999999999993</v>
      </c>
      <c r="Z64" s="100">
        <v>15</v>
      </c>
      <c r="AA64" s="100">
        <v>15137.999999999996</v>
      </c>
      <c r="AB64" s="100">
        <v>13</v>
      </c>
      <c r="AC64" s="100">
        <v>13119.599999999999</v>
      </c>
      <c r="AD64" s="100">
        <v>10</v>
      </c>
      <c r="AE64" s="100">
        <v>10091.999999999998</v>
      </c>
      <c r="AF64" s="100">
        <v>10</v>
      </c>
      <c r="AG64" s="100">
        <v>10091.999999999998</v>
      </c>
      <c r="AH64" s="100">
        <v>15</v>
      </c>
      <c r="AI64" s="100">
        <v>15137.999999999996</v>
      </c>
      <c r="AJ64" s="100">
        <v>8</v>
      </c>
      <c r="AK64" s="100">
        <v>8073.5999999999985</v>
      </c>
      <c r="AL64" s="100">
        <v>14</v>
      </c>
      <c r="AM64" s="100">
        <v>14128.799999999997</v>
      </c>
      <c r="AN64" s="100">
        <v>11</v>
      </c>
      <c r="AO64" s="100">
        <v>11101.199999999997</v>
      </c>
      <c r="AP64" s="100">
        <v>13</v>
      </c>
      <c r="AQ64" s="100">
        <v>13119.599999999999</v>
      </c>
      <c r="AR64" s="100">
        <v>15</v>
      </c>
      <c r="AS64" s="100">
        <v>15137.999999999996</v>
      </c>
      <c r="AT64" s="100">
        <v>14</v>
      </c>
      <c r="AU64" s="100">
        <v>14128.799999999997</v>
      </c>
      <c r="AV64" s="100">
        <v>9</v>
      </c>
      <c r="AW64" s="100">
        <v>9082.7999999999993</v>
      </c>
      <c r="AX64" s="100">
        <v>10</v>
      </c>
      <c r="AY64" s="100">
        <v>10091.999999999998</v>
      </c>
      <c r="AZ64" s="100">
        <v>13</v>
      </c>
      <c r="BA64" s="100">
        <v>13119.599999999999</v>
      </c>
      <c r="BB64" s="100">
        <v>12</v>
      </c>
      <c r="BC64" s="100">
        <v>12110.399999999998</v>
      </c>
      <c r="BD64" s="100">
        <v>8</v>
      </c>
      <c r="BE64" s="100">
        <v>8073.5999999999985</v>
      </c>
      <c r="BF64" s="100">
        <v>9</v>
      </c>
      <c r="BG64" s="100">
        <v>9082.7999999999993</v>
      </c>
      <c r="BH64" s="100">
        <v>13</v>
      </c>
      <c r="BI64" s="100">
        <v>13119.599999999999</v>
      </c>
      <c r="BJ64" s="100">
        <v>17</v>
      </c>
      <c r="BK64" s="100">
        <v>17156.399999999998</v>
      </c>
      <c r="BL64" s="100">
        <v>11</v>
      </c>
      <c r="BM64" s="100">
        <v>11101.199999999997</v>
      </c>
      <c r="BN64" s="100">
        <v>15</v>
      </c>
      <c r="BO64" s="100">
        <v>15137.999999999996</v>
      </c>
      <c r="BP64" s="100">
        <v>14</v>
      </c>
      <c r="BQ64" s="100">
        <v>14128.799999999997</v>
      </c>
      <c r="BR64" s="100">
        <v>15</v>
      </c>
      <c r="BS64" s="100">
        <v>15137.999999999996</v>
      </c>
      <c r="BT64" s="100">
        <v>16</v>
      </c>
      <c r="BU64" s="100">
        <v>16147.199999999997</v>
      </c>
      <c r="BV64" s="100">
        <v>13</v>
      </c>
      <c r="BW64" s="100">
        <v>13119.599999999999</v>
      </c>
      <c r="BX64" s="100">
        <v>10</v>
      </c>
      <c r="BY64" s="100">
        <v>10091.999999999998</v>
      </c>
      <c r="BZ64" s="100">
        <v>16</v>
      </c>
      <c r="CA64" s="100">
        <v>16147.199999999997</v>
      </c>
      <c r="CB64" s="100">
        <v>15</v>
      </c>
      <c r="CC64" s="100">
        <v>15137.999999999996</v>
      </c>
      <c r="CD64" s="100">
        <v>13</v>
      </c>
      <c r="CE64" s="100">
        <v>13119.599999999999</v>
      </c>
      <c r="CF64" s="100">
        <v>17</v>
      </c>
      <c r="CG64" s="100">
        <v>17156.399999999998</v>
      </c>
      <c r="CH64" s="100">
        <v>10</v>
      </c>
      <c r="CI64" s="100">
        <v>10091.999999999998</v>
      </c>
      <c r="CJ64" s="100">
        <v>15</v>
      </c>
      <c r="CK64" s="100">
        <v>15137.999999999996</v>
      </c>
      <c r="CL64" s="100">
        <v>13</v>
      </c>
      <c r="CM64" s="100">
        <v>13119.599999999999</v>
      </c>
      <c r="CN64" s="100">
        <v>14</v>
      </c>
      <c r="CO64" s="100">
        <v>14128.799999999997</v>
      </c>
      <c r="CP64" s="100">
        <v>12</v>
      </c>
      <c r="CQ64" s="100">
        <v>12110.399999999998</v>
      </c>
      <c r="CR64" s="100">
        <v>17</v>
      </c>
      <c r="CS64" s="100">
        <v>17156.399999999998</v>
      </c>
      <c r="CT64" s="100">
        <v>12</v>
      </c>
      <c r="CU64" s="100">
        <v>12110.399999999998</v>
      </c>
    </row>
    <row r="65" spans="2:99">
      <c r="C65" s="99" t="s">
        <v>231</v>
      </c>
      <c r="D65" s="100">
        <v>16</v>
      </c>
      <c r="E65" s="100">
        <v>16416</v>
      </c>
      <c r="F65" s="100">
        <v>16.178372457034495</v>
      </c>
      <c r="G65" s="100">
        <v>16599.010140917391</v>
      </c>
      <c r="H65" s="100">
        <v>13.42075431986272</v>
      </c>
      <c r="I65" s="100">
        <v>13769.693932179151</v>
      </c>
      <c r="J65" s="100">
        <v>15</v>
      </c>
      <c r="K65" s="100">
        <v>15390</v>
      </c>
      <c r="L65" s="100">
        <v>15</v>
      </c>
      <c r="M65" s="100">
        <v>15390</v>
      </c>
      <c r="N65" s="100">
        <v>9</v>
      </c>
      <c r="O65" s="100">
        <v>9234</v>
      </c>
      <c r="P65" s="100">
        <v>11</v>
      </c>
      <c r="Q65" s="100">
        <v>11286</v>
      </c>
      <c r="R65" s="100">
        <v>11</v>
      </c>
      <c r="S65" s="100">
        <v>11286</v>
      </c>
      <c r="T65" s="100">
        <v>8.7912399917413424</v>
      </c>
      <c r="U65" s="100">
        <v>9019.8122315266173</v>
      </c>
      <c r="V65" s="100">
        <v>12</v>
      </c>
      <c r="W65" s="100">
        <v>12312</v>
      </c>
      <c r="X65" s="100">
        <v>9</v>
      </c>
      <c r="Y65" s="100">
        <v>9234</v>
      </c>
      <c r="Z65" s="100">
        <v>15</v>
      </c>
      <c r="AA65" s="100">
        <v>15390</v>
      </c>
      <c r="AB65" s="100">
        <v>11</v>
      </c>
      <c r="AC65" s="100">
        <v>11286</v>
      </c>
      <c r="AD65" s="100">
        <v>10</v>
      </c>
      <c r="AE65" s="100">
        <v>10260</v>
      </c>
      <c r="AF65" s="100">
        <v>8</v>
      </c>
      <c r="AG65" s="100">
        <v>8208</v>
      </c>
      <c r="AH65" s="100">
        <v>15</v>
      </c>
      <c r="AI65" s="100">
        <v>15390</v>
      </c>
      <c r="AJ65" s="100">
        <v>8</v>
      </c>
      <c r="AK65" s="100">
        <v>8208</v>
      </c>
      <c r="AL65" s="100">
        <v>15</v>
      </c>
      <c r="AM65" s="100">
        <v>15390</v>
      </c>
      <c r="AN65" s="100">
        <v>12</v>
      </c>
      <c r="AO65" s="100">
        <v>12312</v>
      </c>
      <c r="AP65" s="100">
        <v>13</v>
      </c>
      <c r="AQ65" s="100">
        <v>13338</v>
      </c>
      <c r="AR65" s="100">
        <v>15</v>
      </c>
      <c r="AS65" s="100">
        <v>15390</v>
      </c>
      <c r="AT65" s="100">
        <v>13</v>
      </c>
      <c r="AU65" s="100">
        <v>13338</v>
      </c>
      <c r="AV65" s="100">
        <v>8</v>
      </c>
      <c r="AW65" s="100">
        <v>8208</v>
      </c>
      <c r="AX65" s="100">
        <v>11</v>
      </c>
      <c r="AY65" s="100">
        <v>11286</v>
      </c>
      <c r="AZ65" s="100">
        <v>13</v>
      </c>
      <c r="BA65" s="100">
        <v>13338</v>
      </c>
      <c r="BB65" s="100">
        <v>12</v>
      </c>
      <c r="BC65" s="100">
        <v>12312</v>
      </c>
      <c r="BD65" s="100">
        <v>8</v>
      </c>
      <c r="BE65" s="100">
        <v>8208</v>
      </c>
      <c r="BF65" s="100">
        <v>8</v>
      </c>
      <c r="BG65" s="100">
        <v>8208</v>
      </c>
      <c r="BH65" s="100">
        <v>12</v>
      </c>
      <c r="BI65" s="100">
        <v>12312</v>
      </c>
      <c r="BJ65" s="100">
        <v>15</v>
      </c>
      <c r="BK65" s="100">
        <v>15390</v>
      </c>
      <c r="BL65" s="100">
        <v>11</v>
      </c>
      <c r="BM65" s="100">
        <v>11286</v>
      </c>
      <c r="BN65" s="100">
        <v>15</v>
      </c>
      <c r="BO65" s="100">
        <v>15390</v>
      </c>
      <c r="BP65" s="100">
        <v>15</v>
      </c>
      <c r="BQ65" s="100">
        <v>15390</v>
      </c>
      <c r="BR65" s="100">
        <v>16</v>
      </c>
      <c r="BS65" s="100">
        <v>16416</v>
      </c>
      <c r="BT65" s="100">
        <v>14</v>
      </c>
      <c r="BU65" s="100">
        <v>14364</v>
      </c>
      <c r="BV65" s="100">
        <v>15</v>
      </c>
      <c r="BW65" s="100">
        <v>15390</v>
      </c>
      <c r="BX65" s="100">
        <v>12</v>
      </c>
      <c r="BY65" s="100">
        <v>12312</v>
      </c>
      <c r="BZ65" s="100">
        <v>17</v>
      </c>
      <c r="CA65" s="100">
        <v>17442</v>
      </c>
      <c r="CB65" s="100">
        <v>15</v>
      </c>
      <c r="CC65" s="100">
        <v>15390</v>
      </c>
      <c r="CD65" s="100">
        <v>14</v>
      </c>
      <c r="CE65" s="100">
        <v>14364</v>
      </c>
      <c r="CF65" s="100">
        <v>18</v>
      </c>
      <c r="CG65" s="100">
        <v>18468</v>
      </c>
      <c r="CH65" s="100">
        <v>10</v>
      </c>
      <c r="CI65" s="100">
        <v>10260</v>
      </c>
      <c r="CJ65" s="100">
        <v>13</v>
      </c>
      <c r="CK65" s="100">
        <v>13338</v>
      </c>
      <c r="CL65" s="100">
        <v>12</v>
      </c>
      <c r="CM65" s="100">
        <v>12312</v>
      </c>
      <c r="CN65" s="100">
        <v>16</v>
      </c>
      <c r="CO65" s="100">
        <v>16416</v>
      </c>
      <c r="CP65" s="100">
        <v>12</v>
      </c>
      <c r="CQ65" s="100">
        <v>12312</v>
      </c>
      <c r="CR65" s="100">
        <v>15</v>
      </c>
      <c r="CS65" s="100">
        <v>15390</v>
      </c>
      <c r="CT65" s="100">
        <v>14</v>
      </c>
      <c r="CU65" s="100">
        <v>14364</v>
      </c>
    </row>
    <row r="66" spans="2:99">
      <c r="C66" s="99" t="s">
        <v>232</v>
      </c>
      <c r="D66" s="100">
        <v>16</v>
      </c>
      <c r="E66" s="100">
        <v>19046.399999999998</v>
      </c>
      <c r="F66" s="100">
        <v>15.185232936151207</v>
      </c>
      <c r="G66" s="100">
        <v>18076.501287194395</v>
      </c>
      <c r="H66" s="100">
        <v>12.42075431986272</v>
      </c>
      <c r="I66" s="100">
        <v>14785.66594236458</v>
      </c>
      <c r="J66" s="100">
        <v>15</v>
      </c>
      <c r="K66" s="100">
        <v>17855.999999999996</v>
      </c>
      <c r="L66" s="100">
        <v>14</v>
      </c>
      <c r="M66" s="100">
        <v>16665.599999999999</v>
      </c>
      <c r="N66" s="100">
        <v>8</v>
      </c>
      <c r="O66" s="100">
        <v>9523.1999999999989</v>
      </c>
      <c r="P66" s="100">
        <v>10</v>
      </c>
      <c r="Q66" s="100">
        <v>11903.999999999998</v>
      </c>
      <c r="R66" s="100">
        <v>12</v>
      </c>
      <c r="S66" s="100">
        <v>14284.8</v>
      </c>
      <c r="T66" s="100">
        <v>8.8377835206673048</v>
      </c>
      <c r="U66" s="100">
        <v>10520.497503002358</v>
      </c>
      <c r="V66" s="100">
        <v>12</v>
      </c>
      <c r="W66" s="100">
        <v>14284.8</v>
      </c>
      <c r="X66" s="100">
        <v>9</v>
      </c>
      <c r="Y66" s="100">
        <v>10713.599999999999</v>
      </c>
      <c r="Z66" s="100">
        <v>16</v>
      </c>
      <c r="AA66" s="100">
        <v>19046.399999999998</v>
      </c>
      <c r="AB66" s="100">
        <v>12</v>
      </c>
      <c r="AC66" s="100">
        <v>14284.8</v>
      </c>
      <c r="AD66" s="100">
        <v>11</v>
      </c>
      <c r="AE66" s="100">
        <v>13094.399999999998</v>
      </c>
      <c r="AF66" s="100">
        <v>9</v>
      </c>
      <c r="AG66" s="100">
        <v>10713.599999999999</v>
      </c>
      <c r="AH66" s="100">
        <v>14</v>
      </c>
      <c r="AI66" s="100">
        <v>16665.599999999999</v>
      </c>
      <c r="AJ66" s="100">
        <v>9</v>
      </c>
      <c r="AK66" s="100">
        <v>10713.599999999999</v>
      </c>
      <c r="AL66" s="100">
        <v>16</v>
      </c>
      <c r="AM66" s="100">
        <v>19046.399999999998</v>
      </c>
      <c r="AN66" s="100">
        <v>10</v>
      </c>
      <c r="AO66" s="100">
        <v>11903.999999999998</v>
      </c>
      <c r="AP66" s="100">
        <v>11</v>
      </c>
      <c r="AQ66" s="100">
        <v>13094.399999999998</v>
      </c>
      <c r="AR66" s="100">
        <v>15</v>
      </c>
      <c r="AS66" s="100">
        <v>17855.999999999996</v>
      </c>
      <c r="AT66" s="100">
        <v>13</v>
      </c>
      <c r="AU66" s="100">
        <v>15475.199999999999</v>
      </c>
      <c r="AV66" s="100">
        <v>9</v>
      </c>
      <c r="AW66" s="100">
        <v>10713.599999999999</v>
      </c>
      <c r="AX66" s="100">
        <v>11</v>
      </c>
      <c r="AY66" s="100">
        <v>13094.399999999998</v>
      </c>
      <c r="AZ66" s="100">
        <v>15</v>
      </c>
      <c r="BA66" s="100">
        <v>17855.999999999996</v>
      </c>
      <c r="BB66" s="100">
        <v>12</v>
      </c>
      <c r="BC66" s="100">
        <v>14284.8</v>
      </c>
      <c r="BD66" s="100">
        <v>9</v>
      </c>
      <c r="BE66" s="100">
        <v>10713.599999999999</v>
      </c>
      <c r="BF66" s="100">
        <v>8</v>
      </c>
      <c r="BG66" s="100">
        <v>9523.1999999999989</v>
      </c>
      <c r="BH66" s="100">
        <v>12</v>
      </c>
      <c r="BI66" s="100">
        <v>14284.8</v>
      </c>
      <c r="BJ66" s="100">
        <v>16</v>
      </c>
      <c r="BK66" s="100">
        <v>19046.399999999998</v>
      </c>
      <c r="BL66" s="100">
        <v>11</v>
      </c>
      <c r="BM66" s="100">
        <v>13094.399999999998</v>
      </c>
      <c r="BN66" s="100">
        <v>16</v>
      </c>
      <c r="BO66" s="100">
        <v>19046.399999999998</v>
      </c>
      <c r="BP66" s="100">
        <v>15</v>
      </c>
      <c r="BQ66" s="100">
        <v>17855.999999999996</v>
      </c>
      <c r="BR66" s="100">
        <v>16</v>
      </c>
      <c r="BS66" s="100">
        <v>19046.399999999998</v>
      </c>
      <c r="BT66" s="100">
        <v>14</v>
      </c>
      <c r="BU66" s="100">
        <v>16665.599999999999</v>
      </c>
      <c r="BV66" s="100">
        <v>16</v>
      </c>
      <c r="BW66" s="100">
        <v>19046.399999999998</v>
      </c>
      <c r="BX66" s="100">
        <v>11</v>
      </c>
      <c r="BY66" s="100">
        <v>13094.399999999998</v>
      </c>
      <c r="BZ66" s="100">
        <v>16</v>
      </c>
      <c r="CA66" s="100">
        <v>19046.399999999998</v>
      </c>
      <c r="CB66" s="100">
        <v>15</v>
      </c>
      <c r="CC66" s="100">
        <v>17855.999999999996</v>
      </c>
      <c r="CD66" s="100">
        <v>13</v>
      </c>
      <c r="CE66" s="100">
        <v>15475.199999999999</v>
      </c>
      <c r="CF66" s="100">
        <v>17</v>
      </c>
      <c r="CG66" s="100">
        <v>20236.8</v>
      </c>
      <c r="CH66" s="100">
        <v>10</v>
      </c>
      <c r="CI66" s="100">
        <v>11903.999999999998</v>
      </c>
      <c r="CJ66" s="100">
        <v>13</v>
      </c>
      <c r="CK66" s="100">
        <v>15475.199999999999</v>
      </c>
      <c r="CL66" s="100">
        <v>12</v>
      </c>
      <c r="CM66" s="100">
        <v>14284.8</v>
      </c>
      <c r="CN66" s="100">
        <v>14</v>
      </c>
      <c r="CO66" s="100">
        <v>16665.599999999999</v>
      </c>
      <c r="CP66" s="100">
        <v>13</v>
      </c>
      <c r="CQ66" s="100">
        <v>15475.199999999999</v>
      </c>
      <c r="CR66" s="100">
        <v>17</v>
      </c>
      <c r="CS66" s="100">
        <v>20236.8</v>
      </c>
      <c r="CT66" s="100">
        <v>12</v>
      </c>
      <c r="CU66" s="100">
        <v>14284.8</v>
      </c>
    </row>
    <row r="67" spans="2:99">
      <c r="C67" s="99" t="s">
        <v>233</v>
      </c>
      <c r="D67" s="100">
        <v>16</v>
      </c>
      <c r="E67" s="100">
        <v>17971.2</v>
      </c>
      <c r="F67" s="100">
        <v>16.19895389438463</v>
      </c>
      <c r="G67" s="100">
        <v>18194.665014172817</v>
      </c>
      <c r="H67" s="100">
        <v>12.47334860984556</v>
      </c>
      <c r="I67" s="100">
        <v>14010.065158578534</v>
      </c>
      <c r="J67" s="100">
        <v>15</v>
      </c>
      <c r="K67" s="100">
        <v>16848</v>
      </c>
      <c r="L67" s="100">
        <v>14</v>
      </c>
      <c r="M67" s="100">
        <v>15724.800000000001</v>
      </c>
      <c r="N67" s="100">
        <v>8</v>
      </c>
      <c r="O67" s="100">
        <v>8985.6</v>
      </c>
      <c r="P67" s="100">
        <v>10</v>
      </c>
      <c r="Q67" s="100">
        <v>11232</v>
      </c>
      <c r="R67" s="100">
        <v>12</v>
      </c>
      <c r="S67" s="100">
        <v>13478.400000000001</v>
      </c>
      <c r="T67" s="100">
        <v>8.7446964628153818</v>
      </c>
      <c r="U67" s="100">
        <v>9822.0430670342375</v>
      </c>
      <c r="V67" s="100">
        <v>12</v>
      </c>
      <c r="W67" s="100">
        <v>13478.400000000001</v>
      </c>
      <c r="X67" s="100">
        <v>10</v>
      </c>
      <c r="Y67" s="100">
        <v>11232</v>
      </c>
      <c r="Z67" s="100">
        <v>15</v>
      </c>
      <c r="AA67" s="100">
        <v>16848</v>
      </c>
      <c r="AB67" s="100">
        <v>11</v>
      </c>
      <c r="AC67" s="100">
        <v>12355.2</v>
      </c>
      <c r="AD67" s="100">
        <v>10</v>
      </c>
      <c r="AE67" s="100">
        <v>11232</v>
      </c>
      <c r="AF67" s="100">
        <v>8</v>
      </c>
      <c r="AG67" s="100">
        <v>8985.6</v>
      </c>
      <c r="AH67" s="100">
        <v>14</v>
      </c>
      <c r="AI67" s="100">
        <v>15724.800000000001</v>
      </c>
      <c r="AJ67" s="100">
        <v>8</v>
      </c>
      <c r="AK67" s="100">
        <v>8985.6</v>
      </c>
      <c r="AL67" s="100">
        <v>16</v>
      </c>
      <c r="AM67" s="100">
        <v>17971.2</v>
      </c>
      <c r="AN67" s="100">
        <v>11</v>
      </c>
      <c r="AO67" s="100">
        <v>12355.2</v>
      </c>
      <c r="AP67" s="100">
        <v>11</v>
      </c>
      <c r="AQ67" s="100">
        <v>12355.2</v>
      </c>
      <c r="AR67" s="100">
        <v>14</v>
      </c>
      <c r="AS67" s="100">
        <v>15724.800000000001</v>
      </c>
      <c r="AT67" s="100">
        <v>13</v>
      </c>
      <c r="AU67" s="100">
        <v>14601.6</v>
      </c>
      <c r="AV67" s="100">
        <v>8</v>
      </c>
      <c r="AW67" s="100">
        <v>8985.6</v>
      </c>
      <c r="AX67" s="100">
        <v>9</v>
      </c>
      <c r="AY67" s="100">
        <v>10108.800000000001</v>
      </c>
      <c r="AZ67" s="100">
        <v>14</v>
      </c>
      <c r="BA67" s="100">
        <v>15724.800000000001</v>
      </c>
      <c r="BB67" s="100">
        <v>11</v>
      </c>
      <c r="BC67" s="100">
        <v>12355.2</v>
      </c>
      <c r="BD67" s="100">
        <v>8</v>
      </c>
      <c r="BE67" s="100">
        <v>8985.6</v>
      </c>
      <c r="BF67" s="100">
        <v>8</v>
      </c>
      <c r="BG67" s="100">
        <v>8985.6</v>
      </c>
      <c r="BH67" s="100">
        <v>11</v>
      </c>
      <c r="BI67" s="100">
        <v>12355.2</v>
      </c>
      <c r="BJ67" s="100">
        <v>15</v>
      </c>
      <c r="BK67" s="100">
        <v>16848</v>
      </c>
      <c r="BL67" s="100">
        <v>11</v>
      </c>
      <c r="BM67" s="100">
        <v>12355.2</v>
      </c>
      <c r="BN67" s="100">
        <v>16</v>
      </c>
      <c r="BO67" s="100">
        <v>17971.2</v>
      </c>
      <c r="BP67" s="100">
        <v>16</v>
      </c>
      <c r="BQ67" s="100">
        <v>17971.2</v>
      </c>
      <c r="BR67" s="100">
        <v>15</v>
      </c>
      <c r="BS67" s="100">
        <v>16848</v>
      </c>
      <c r="BT67" s="100">
        <v>14</v>
      </c>
      <c r="BU67" s="100">
        <v>15724.800000000001</v>
      </c>
      <c r="BV67" s="100">
        <v>14</v>
      </c>
      <c r="BW67" s="100">
        <v>15724.800000000001</v>
      </c>
      <c r="BX67" s="100">
        <v>12</v>
      </c>
      <c r="BY67" s="100">
        <v>13478.400000000001</v>
      </c>
      <c r="BZ67" s="100">
        <v>17</v>
      </c>
      <c r="CA67" s="100">
        <v>19094.400000000001</v>
      </c>
      <c r="CB67" s="100">
        <v>15</v>
      </c>
      <c r="CC67" s="100">
        <v>16848</v>
      </c>
      <c r="CD67" s="100">
        <v>14</v>
      </c>
      <c r="CE67" s="100">
        <v>15724.800000000001</v>
      </c>
      <c r="CF67" s="100">
        <v>15</v>
      </c>
      <c r="CG67" s="100">
        <v>16848</v>
      </c>
      <c r="CH67" s="100">
        <v>11</v>
      </c>
      <c r="CI67" s="100">
        <v>12355.2</v>
      </c>
      <c r="CJ67" s="100">
        <v>14</v>
      </c>
      <c r="CK67" s="100">
        <v>15724.800000000001</v>
      </c>
      <c r="CL67" s="100">
        <v>12</v>
      </c>
      <c r="CM67" s="100">
        <v>13478.400000000001</v>
      </c>
      <c r="CN67" s="100">
        <v>15</v>
      </c>
      <c r="CO67" s="100">
        <v>16848</v>
      </c>
      <c r="CP67" s="100">
        <v>13</v>
      </c>
      <c r="CQ67" s="100">
        <v>14601.6</v>
      </c>
      <c r="CR67" s="100">
        <v>16</v>
      </c>
      <c r="CS67" s="100">
        <v>17971.2</v>
      </c>
      <c r="CT67" s="100">
        <v>12</v>
      </c>
      <c r="CU67" s="100">
        <v>13478.400000000001</v>
      </c>
    </row>
    <row r="68" spans="2:99">
      <c r="C68" s="99" t="s">
        <v>234</v>
      </c>
      <c r="D68" s="100">
        <v>14</v>
      </c>
      <c r="E68" s="100">
        <v>14464.800000000001</v>
      </c>
      <c r="F68" s="100">
        <v>17.19895389438463</v>
      </c>
      <c r="G68" s="100">
        <v>17769.959163678199</v>
      </c>
      <c r="H68" s="100">
        <v>13.42075431986272</v>
      </c>
      <c r="I68" s="100">
        <v>13866.323363282163</v>
      </c>
      <c r="J68" s="100">
        <v>17</v>
      </c>
      <c r="K68" s="100">
        <v>17564.400000000001</v>
      </c>
      <c r="L68" s="100">
        <v>16</v>
      </c>
      <c r="M68" s="100">
        <v>16531.2</v>
      </c>
      <c r="N68" s="100">
        <v>9</v>
      </c>
      <c r="O68" s="100">
        <v>9298.8000000000011</v>
      </c>
      <c r="P68" s="100">
        <v>10</v>
      </c>
      <c r="Q68" s="100">
        <v>10332</v>
      </c>
      <c r="R68" s="100">
        <v>10</v>
      </c>
      <c r="S68" s="100">
        <v>10332</v>
      </c>
      <c r="T68" s="100">
        <v>9.7912399917413424</v>
      </c>
      <c r="U68" s="100">
        <v>10116.309159467155</v>
      </c>
      <c r="V68" s="100">
        <v>11</v>
      </c>
      <c r="W68" s="100">
        <v>11365.2</v>
      </c>
      <c r="X68" s="100">
        <v>9</v>
      </c>
      <c r="Y68" s="100">
        <v>9298.8000000000011</v>
      </c>
      <c r="Z68" s="100">
        <v>16</v>
      </c>
      <c r="AA68" s="100">
        <v>16531.2</v>
      </c>
      <c r="AB68" s="100">
        <v>13</v>
      </c>
      <c r="AC68" s="100">
        <v>13431.6</v>
      </c>
      <c r="AD68" s="100">
        <v>10</v>
      </c>
      <c r="AE68" s="100">
        <v>10332</v>
      </c>
      <c r="AF68" s="100">
        <v>9</v>
      </c>
      <c r="AG68" s="100">
        <v>9298.8000000000011</v>
      </c>
      <c r="AH68" s="100">
        <v>12</v>
      </c>
      <c r="AI68" s="100">
        <v>12398.400000000001</v>
      </c>
      <c r="AJ68" s="100">
        <v>8</v>
      </c>
      <c r="AK68" s="100">
        <v>8265.6</v>
      </c>
      <c r="AL68" s="100">
        <v>14</v>
      </c>
      <c r="AM68" s="100">
        <v>14464.800000000001</v>
      </c>
      <c r="AN68" s="100">
        <v>10</v>
      </c>
      <c r="AO68" s="100">
        <v>10332</v>
      </c>
      <c r="AP68" s="100">
        <v>12</v>
      </c>
      <c r="AQ68" s="100">
        <v>12398.400000000001</v>
      </c>
      <c r="AR68" s="100">
        <v>17</v>
      </c>
      <c r="AS68" s="100">
        <v>17564.400000000001</v>
      </c>
      <c r="AT68" s="100">
        <v>15</v>
      </c>
      <c r="AU68" s="100">
        <v>15498</v>
      </c>
      <c r="AV68" s="100">
        <v>8</v>
      </c>
      <c r="AW68" s="100">
        <v>8265.6</v>
      </c>
      <c r="AX68" s="100">
        <v>10</v>
      </c>
      <c r="AY68" s="100">
        <v>10332</v>
      </c>
      <c r="AZ68" s="100">
        <v>15</v>
      </c>
      <c r="BA68" s="100">
        <v>15498</v>
      </c>
      <c r="BB68" s="100">
        <v>11</v>
      </c>
      <c r="BC68" s="100">
        <v>11365.2</v>
      </c>
      <c r="BD68" s="100">
        <v>10</v>
      </c>
      <c r="BE68" s="100">
        <v>10332</v>
      </c>
      <c r="BF68" s="100">
        <v>8</v>
      </c>
      <c r="BG68" s="100">
        <v>8265.6</v>
      </c>
      <c r="BH68" s="100">
        <v>12</v>
      </c>
      <c r="BI68" s="100">
        <v>12398.400000000001</v>
      </c>
      <c r="BJ68" s="100">
        <v>16</v>
      </c>
      <c r="BK68" s="100">
        <v>16531.2</v>
      </c>
      <c r="BL68" s="100">
        <v>13</v>
      </c>
      <c r="BM68" s="100">
        <v>13431.6</v>
      </c>
      <c r="BN68" s="100">
        <v>14</v>
      </c>
      <c r="BO68" s="100">
        <v>14464.800000000001</v>
      </c>
      <c r="BP68" s="100">
        <v>16</v>
      </c>
      <c r="BQ68" s="100">
        <v>16531.2</v>
      </c>
      <c r="BR68" s="100">
        <v>16</v>
      </c>
      <c r="BS68" s="100">
        <v>16531.2</v>
      </c>
      <c r="BT68" s="100">
        <v>13</v>
      </c>
      <c r="BU68" s="100">
        <v>13431.6</v>
      </c>
      <c r="BV68" s="100">
        <v>15</v>
      </c>
      <c r="BW68" s="100">
        <v>15498</v>
      </c>
      <c r="BX68" s="100">
        <v>10</v>
      </c>
      <c r="BY68" s="100">
        <v>10332</v>
      </c>
      <c r="BZ68" s="100">
        <v>16</v>
      </c>
      <c r="CA68" s="100">
        <v>16531.2</v>
      </c>
      <c r="CB68" s="100">
        <v>14</v>
      </c>
      <c r="CC68" s="100">
        <v>14464.800000000001</v>
      </c>
      <c r="CD68" s="100">
        <v>14</v>
      </c>
      <c r="CE68" s="100">
        <v>14464.800000000001</v>
      </c>
      <c r="CF68" s="100">
        <v>18</v>
      </c>
      <c r="CG68" s="100">
        <v>18597.600000000002</v>
      </c>
      <c r="CH68" s="100">
        <v>12</v>
      </c>
      <c r="CI68" s="100">
        <v>12398.400000000001</v>
      </c>
      <c r="CJ68" s="100">
        <v>14</v>
      </c>
      <c r="CK68" s="100">
        <v>14464.800000000001</v>
      </c>
      <c r="CL68" s="100">
        <v>11</v>
      </c>
      <c r="CM68" s="100">
        <v>11365.2</v>
      </c>
      <c r="CN68" s="100">
        <v>17</v>
      </c>
      <c r="CO68" s="100">
        <v>17564.400000000001</v>
      </c>
      <c r="CP68" s="100">
        <v>12</v>
      </c>
      <c r="CQ68" s="100">
        <v>12398.400000000001</v>
      </c>
      <c r="CR68" s="100">
        <v>15</v>
      </c>
      <c r="CS68" s="100">
        <v>15498</v>
      </c>
      <c r="CT68" s="100">
        <v>12</v>
      </c>
      <c r="CU68" s="100">
        <v>12398.400000000001</v>
      </c>
    </row>
    <row r="69" spans="2:99">
      <c r="C69" s="99" t="s">
        <v>235</v>
      </c>
      <c r="D69" s="100">
        <v>16</v>
      </c>
      <c r="E69" s="100">
        <v>12134.4</v>
      </c>
      <c r="F69" s="100">
        <v>18.185232936151209</v>
      </c>
      <c r="G69" s="100">
        <v>13791.680658777077</v>
      </c>
      <c r="H69" s="100">
        <v>13.45581717985128</v>
      </c>
      <c r="I69" s="100">
        <v>10204.891749199211</v>
      </c>
      <c r="J69" s="100">
        <v>17</v>
      </c>
      <c r="K69" s="100">
        <v>12892.8</v>
      </c>
      <c r="L69" s="100">
        <v>15</v>
      </c>
      <c r="M69" s="100">
        <v>11376</v>
      </c>
      <c r="N69" s="100">
        <v>8</v>
      </c>
      <c r="O69" s="100">
        <v>6067.2</v>
      </c>
      <c r="P69" s="100">
        <v>11</v>
      </c>
      <c r="Q69" s="100">
        <v>8342.4</v>
      </c>
      <c r="R69" s="100">
        <v>12</v>
      </c>
      <c r="S69" s="100">
        <v>9100.7999999999993</v>
      </c>
      <c r="T69" s="100">
        <v>8.8377835206673048</v>
      </c>
      <c r="U69" s="100">
        <v>6702.5750220740838</v>
      </c>
      <c r="V69" s="100">
        <v>12</v>
      </c>
      <c r="W69" s="100">
        <v>9100.7999999999993</v>
      </c>
      <c r="X69" s="100">
        <v>9</v>
      </c>
      <c r="Y69" s="100">
        <v>6825.5999999999995</v>
      </c>
      <c r="Z69" s="100">
        <v>15</v>
      </c>
      <c r="AA69" s="100">
        <v>11376</v>
      </c>
      <c r="AB69" s="100">
        <v>13</v>
      </c>
      <c r="AC69" s="100">
        <v>9859.1999999999989</v>
      </c>
      <c r="AD69" s="100">
        <v>10</v>
      </c>
      <c r="AE69" s="100">
        <v>7584</v>
      </c>
      <c r="AF69" s="100">
        <v>10</v>
      </c>
      <c r="AG69" s="100">
        <v>7584</v>
      </c>
      <c r="AH69" s="100">
        <v>13</v>
      </c>
      <c r="AI69" s="100">
        <v>9859.1999999999989</v>
      </c>
      <c r="AJ69" s="100">
        <v>8</v>
      </c>
      <c r="AK69" s="100">
        <v>6067.2</v>
      </c>
      <c r="AL69" s="100">
        <v>16</v>
      </c>
      <c r="AM69" s="100">
        <v>12134.4</v>
      </c>
      <c r="AN69" s="100">
        <v>12</v>
      </c>
      <c r="AO69" s="100">
        <v>9100.7999999999993</v>
      </c>
      <c r="AP69" s="100">
        <v>13</v>
      </c>
      <c r="AQ69" s="100">
        <v>9859.1999999999989</v>
      </c>
      <c r="AR69" s="100">
        <v>17</v>
      </c>
      <c r="AS69" s="100">
        <v>12892.8</v>
      </c>
      <c r="AT69" s="100">
        <v>13</v>
      </c>
      <c r="AU69" s="100">
        <v>9859.1999999999989</v>
      </c>
      <c r="AV69" s="100">
        <v>8</v>
      </c>
      <c r="AW69" s="100">
        <v>6067.2</v>
      </c>
      <c r="AX69" s="100">
        <v>11</v>
      </c>
      <c r="AY69" s="100">
        <v>8342.4</v>
      </c>
      <c r="AZ69" s="100">
        <v>15</v>
      </c>
      <c r="BA69" s="100">
        <v>11376</v>
      </c>
      <c r="BB69" s="100">
        <v>13</v>
      </c>
      <c r="BC69" s="100">
        <v>9859.1999999999989</v>
      </c>
      <c r="BD69" s="100">
        <v>8</v>
      </c>
      <c r="BE69" s="100">
        <v>6067.2</v>
      </c>
      <c r="BF69" s="100">
        <v>10</v>
      </c>
      <c r="BG69" s="100">
        <v>7584</v>
      </c>
      <c r="BH69" s="100">
        <v>14</v>
      </c>
      <c r="BI69" s="100">
        <v>10617.6</v>
      </c>
      <c r="BJ69" s="100">
        <v>18</v>
      </c>
      <c r="BK69" s="100">
        <v>13651.199999999999</v>
      </c>
      <c r="BL69" s="100">
        <v>12</v>
      </c>
      <c r="BM69" s="100">
        <v>9100.7999999999993</v>
      </c>
      <c r="BN69" s="100">
        <v>15</v>
      </c>
      <c r="BO69" s="100">
        <v>11376</v>
      </c>
      <c r="BP69" s="100">
        <v>15</v>
      </c>
      <c r="BQ69" s="100">
        <v>11376</v>
      </c>
      <c r="BR69" s="100">
        <v>18</v>
      </c>
      <c r="BS69" s="100">
        <v>13651.199999999999</v>
      </c>
      <c r="BT69" s="100">
        <v>14</v>
      </c>
      <c r="BU69" s="100">
        <v>10617.6</v>
      </c>
      <c r="BV69" s="100">
        <v>15</v>
      </c>
      <c r="BW69" s="100">
        <v>11376</v>
      </c>
      <c r="BX69" s="100">
        <v>11</v>
      </c>
      <c r="BY69" s="100">
        <v>8342.4</v>
      </c>
      <c r="BZ69" s="100">
        <v>18</v>
      </c>
      <c r="CA69" s="100">
        <v>13651.199999999999</v>
      </c>
      <c r="CB69" s="100">
        <v>15</v>
      </c>
      <c r="CC69" s="100">
        <v>11376</v>
      </c>
      <c r="CD69" s="100">
        <v>15</v>
      </c>
      <c r="CE69" s="100">
        <v>11376</v>
      </c>
      <c r="CF69" s="100">
        <v>18</v>
      </c>
      <c r="CG69" s="100">
        <v>13651.199999999999</v>
      </c>
      <c r="CH69" s="100">
        <v>12</v>
      </c>
      <c r="CI69" s="100">
        <v>9100.7999999999993</v>
      </c>
      <c r="CJ69" s="100">
        <v>14</v>
      </c>
      <c r="CK69" s="100">
        <v>10617.6</v>
      </c>
      <c r="CL69" s="100">
        <v>14</v>
      </c>
      <c r="CM69" s="100">
        <v>10617.6</v>
      </c>
      <c r="CN69" s="100">
        <v>15</v>
      </c>
      <c r="CO69" s="100">
        <v>11376</v>
      </c>
      <c r="CP69" s="100">
        <v>13</v>
      </c>
      <c r="CQ69" s="100">
        <v>9859.1999999999989</v>
      </c>
      <c r="CR69" s="100">
        <v>18</v>
      </c>
      <c r="CS69" s="100">
        <v>13651.199999999999</v>
      </c>
      <c r="CT69" s="100">
        <v>12</v>
      </c>
      <c r="CU69" s="100">
        <v>9100.7999999999993</v>
      </c>
    </row>
    <row r="70" spans="2:99">
      <c r="C70" s="99" t="s">
        <v>236</v>
      </c>
      <c r="D70" s="100">
        <v>16</v>
      </c>
      <c r="E70" s="100">
        <v>8563.1999999999989</v>
      </c>
      <c r="F70" s="100">
        <v>16.20581437350134</v>
      </c>
      <c r="G70" s="100">
        <v>8673.3518526979169</v>
      </c>
      <c r="H70" s="100">
        <v>12.438285749857</v>
      </c>
      <c r="I70" s="100">
        <v>6656.970533323466</v>
      </c>
      <c r="J70" s="100">
        <v>17</v>
      </c>
      <c r="K70" s="100">
        <v>9098.4</v>
      </c>
      <c r="L70" s="100">
        <v>15</v>
      </c>
      <c r="M70" s="100">
        <v>8027.9999999999991</v>
      </c>
      <c r="N70" s="100">
        <v>10</v>
      </c>
      <c r="O70" s="100">
        <v>5351.9999999999991</v>
      </c>
      <c r="P70" s="100">
        <v>10</v>
      </c>
      <c r="Q70" s="100">
        <v>5351.9999999999991</v>
      </c>
      <c r="R70" s="100">
        <v>13</v>
      </c>
      <c r="S70" s="100">
        <v>6957.5999999999995</v>
      </c>
      <c r="T70" s="100">
        <v>8.7912399917413424</v>
      </c>
      <c r="U70" s="100">
        <v>4705.0716435799659</v>
      </c>
      <c r="V70" s="100">
        <v>12</v>
      </c>
      <c r="W70" s="100">
        <v>6422.4</v>
      </c>
      <c r="X70" s="100">
        <v>10</v>
      </c>
      <c r="Y70" s="100">
        <v>5351.9999999999991</v>
      </c>
      <c r="Z70" s="100">
        <v>16</v>
      </c>
      <c r="AA70" s="100">
        <v>8563.1999999999989</v>
      </c>
      <c r="AB70" s="100">
        <v>13</v>
      </c>
      <c r="AC70" s="100">
        <v>6957.5999999999995</v>
      </c>
      <c r="AD70" s="100">
        <v>11</v>
      </c>
      <c r="AE70" s="100">
        <v>5887.1999999999989</v>
      </c>
      <c r="AF70" s="100">
        <v>10</v>
      </c>
      <c r="AG70" s="100">
        <v>5351.9999999999991</v>
      </c>
      <c r="AH70" s="100">
        <v>14</v>
      </c>
      <c r="AI70" s="100">
        <v>7492.7999999999993</v>
      </c>
      <c r="AJ70" s="100">
        <v>8</v>
      </c>
      <c r="AK70" s="100">
        <v>4281.5999999999995</v>
      </c>
      <c r="AL70" s="100">
        <v>15</v>
      </c>
      <c r="AM70" s="100">
        <v>8027.9999999999991</v>
      </c>
      <c r="AN70" s="100">
        <v>11</v>
      </c>
      <c r="AO70" s="100">
        <v>5887.1999999999989</v>
      </c>
      <c r="AP70" s="100">
        <v>14</v>
      </c>
      <c r="AQ70" s="100">
        <v>7492.7999999999993</v>
      </c>
      <c r="AR70" s="100">
        <v>18</v>
      </c>
      <c r="AS70" s="100">
        <v>9633.5999999999985</v>
      </c>
      <c r="AT70" s="100">
        <v>14</v>
      </c>
      <c r="AU70" s="100">
        <v>7492.7999999999993</v>
      </c>
      <c r="AV70" s="100">
        <v>10</v>
      </c>
      <c r="AW70" s="100">
        <v>5351.9999999999991</v>
      </c>
      <c r="AX70" s="100">
        <v>10</v>
      </c>
      <c r="AY70" s="100">
        <v>5351.9999999999991</v>
      </c>
      <c r="AZ70" s="100">
        <v>16</v>
      </c>
      <c r="BA70" s="100">
        <v>8563.1999999999989</v>
      </c>
      <c r="BB70" s="100">
        <v>11</v>
      </c>
      <c r="BC70" s="100">
        <v>5887.1999999999989</v>
      </c>
      <c r="BD70" s="100">
        <v>9</v>
      </c>
      <c r="BE70" s="100">
        <v>4816.7999999999993</v>
      </c>
      <c r="BF70" s="100">
        <v>9</v>
      </c>
      <c r="BG70" s="100">
        <v>4816.7999999999993</v>
      </c>
      <c r="BH70" s="100">
        <v>13</v>
      </c>
      <c r="BI70" s="100">
        <v>6957.5999999999995</v>
      </c>
      <c r="BJ70" s="100">
        <v>16</v>
      </c>
      <c r="BK70" s="100">
        <v>8563.1999999999989</v>
      </c>
      <c r="BL70" s="100">
        <v>11</v>
      </c>
      <c r="BM70" s="100">
        <v>5887.1999999999989</v>
      </c>
      <c r="BN70" s="100">
        <v>16</v>
      </c>
      <c r="BO70" s="100">
        <v>8563.1999999999989</v>
      </c>
      <c r="BP70" s="100">
        <v>18</v>
      </c>
      <c r="BQ70" s="100">
        <v>9633.5999999999985</v>
      </c>
      <c r="BR70" s="100">
        <v>16</v>
      </c>
      <c r="BS70" s="100">
        <v>8563.1999999999989</v>
      </c>
      <c r="BT70" s="100">
        <v>15</v>
      </c>
      <c r="BU70" s="100">
        <v>8027.9999999999991</v>
      </c>
      <c r="BV70" s="100">
        <v>16</v>
      </c>
      <c r="BW70" s="100">
        <v>8563.1999999999989</v>
      </c>
      <c r="BX70" s="100">
        <v>12</v>
      </c>
      <c r="BY70" s="100">
        <v>6422.4</v>
      </c>
      <c r="BZ70" s="100">
        <v>18</v>
      </c>
      <c r="CA70" s="100">
        <v>9633.5999999999985</v>
      </c>
      <c r="CB70" s="100">
        <v>14</v>
      </c>
      <c r="CC70" s="100">
        <v>7492.7999999999993</v>
      </c>
      <c r="CD70" s="100">
        <v>16</v>
      </c>
      <c r="CE70" s="100">
        <v>8563.1999999999989</v>
      </c>
      <c r="CF70" s="100">
        <v>17</v>
      </c>
      <c r="CG70" s="100">
        <v>9098.4</v>
      </c>
      <c r="CH70" s="100">
        <v>11</v>
      </c>
      <c r="CI70" s="100">
        <v>5887.1999999999989</v>
      </c>
      <c r="CJ70" s="100">
        <v>13</v>
      </c>
      <c r="CK70" s="100">
        <v>6957.5999999999995</v>
      </c>
      <c r="CL70" s="100">
        <v>14</v>
      </c>
      <c r="CM70" s="100">
        <v>7492.7999999999993</v>
      </c>
      <c r="CN70" s="100">
        <v>16</v>
      </c>
      <c r="CO70" s="100">
        <v>8563.1999999999989</v>
      </c>
      <c r="CP70" s="100">
        <v>12</v>
      </c>
      <c r="CQ70" s="100">
        <v>6422.4</v>
      </c>
      <c r="CR70" s="100">
        <v>18</v>
      </c>
      <c r="CS70" s="100">
        <v>9633.5999999999985</v>
      </c>
      <c r="CT70" s="100">
        <v>14</v>
      </c>
      <c r="CU70" s="100">
        <v>7492.7999999999993</v>
      </c>
    </row>
    <row r="71" spans="2:99">
      <c r="B71" s="99" t="s">
        <v>130</v>
      </c>
      <c r="C71" s="99" t="s">
        <v>237</v>
      </c>
      <c r="D71" s="100">
        <v>16</v>
      </c>
      <c r="E71" s="100">
        <v>9024</v>
      </c>
      <c r="F71" s="100">
        <v>11</v>
      </c>
      <c r="G71" s="100">
        <v>6204</v>
      </c>
      <c r="H71" s="100">
        <v>9</v>
      </c>
      <c r="I71" s="100">
        <v>5076</v>
      </c>
      <c r="J71" s="100">
        <v>12</v>
      </c>
      <c r="K71" s="100">
        <v>6768</v>
      </c>
      <c r="L71" s="100">
        <v>10.927525801410209</v>
      </c>
      <c r="M71" s="100">
        <v>6163.1245519953573</v>
      </c>
      <c r="N71" s="100">
        <v>14.141983126040644</v>
      </c>
      <c r="O71" s="100">
        <v>7976.0784830869234</v>
      </c>
      <c r="P71" s="100">
        <v>8.8224476742028894</v>
      </c>
      <c r="Q71" s="100">
        <v>4975.8604882504296</v>
      </c>
      <c r="R71" s="100">
        <v>15.639630861720626</v>
      </c>
      <c r="S71" s="100">
        <v>8820.7518060104321</v>
      </c>
      <c r="T71" s="100">
        <v>13.853649421105546</v>
      </c>
      <c r="U71" s="100">
        <v>7813.4582735035283</v>
      </c>
      <c r="V71" s="100">
        <v>14.163174688250642</v>
      </c>
      <c r="W71" s="100">
        <v>7988.0305241733622</v>
      </c>
      <c r="X71" s="100">
        <v>9.5082325944944905</v>
      </c>
      <c r="Y71" s="100">
        <v>5362.6431832948929</v>
      </c>
      <c r="Z71" s="100">
        <v>15.413104679036396</v>
      </c>
      <c r="AA71" s="100">
        <v>8692.9910389765264</v>
      </c>
      <c r="AB71" s="100">
        <v>12.359319468888859</v>
      </c>
      <c r="AC71" s="100">
        <v>6970.6561804533167</v>
      </c>
      <c r="AD71" s="100">
        <v>16.511953530578804</v>
      </c>
      <c r="AE71" s="100">
        <v>9312.7417912464462</v>
      </c>
      <c r="AF71" s="100">
        <v>16.97677554887802</v>
      </c>
      <c r="AG71" s="100">
        <v>9574.9014095672028</v>
      </c>
      <c r="AH71" s="100">
        <v>17.210754765424927</v>
      </c>
      <c r="AI71" s="100">
        <v>9706.8656876996592</v>
      </c>
      <c r="AJ71" s="100">
        <v>16.214142249604695</v>
      </c>
      <c r="AK71" s="100">
        <v>9144.7762287770474</v>
      </c>
      <c r="AL71" s="100">
        <v>10.858331413945898</v>
      </c>
      <c r="AM71" s="100">
        <v>6124.098917465486</v>
      </c>
      <c r="AN71" s="100">
        <v>14.282896331212918</v>
      </c>
      <c r="AO71" s="100">
        <v>8055.5535308040853</v>
      </c>
      <c r="AP71" s="100">
        <v>8.7945927977839329</v>
      </c>
      <c r="AQ71" s="100">
        <v>4960.1503379501382</v>
      </c>
      <c r="AR71" s="100">
        <v>14.464230986861857</v>
      </c>
      <c r="AS71" s="100">
        <v>8157.8262765900872</v>
      </c>
      <c r="AT71" s="100">
        <v>15.329441824161268</v>
      </c>
      <c r="AU71" s="100">
        <v>8645.8051888269547</v>
      </c>
      <c r="AV71" s="100">
        <v>12.546448870519612</v>
      </c>
      <c r="AW71" s="100">
        <v>7076.1971629730615</v>
      </c>
      <c r="AX71" s="100">
        <v>16</v>
      </c>
      <c r="AY71" s="100">
        <v>9024</v>
      </c>
      <c r="AZ71" s="100">
        <v>15.343487168282081</v>
      </c>
      <c r="BA71" s="100">
        <v>8653.7267629110938</v>
      </c>
      <c r="BB71" s="100">
        <v>17.405371987418615</v>
      </c>
      <c r="BC71" s="100">
        <v>9816.6298009040984</v>
      </c>
      <c r="BD71" s="100">
        <v>14.369093931814007</v>
      </c>
      <c r="BE71" s="100">
        <v>8104.1689775430996</v>
      </c>
      <c r="BF71" s="100">
        <v>14.407504529675132</v>
      </c>
      <c r="BG71" s="100">
        <v>8125.832554736774</v>
      </c>
      <c r="BH71" s="100">
        <v>17.090101189155217</v>
      </c>
      <c r="BI71" s="100">
        <v>9638.8170706835426</v>
      </c>
      <c r="BJ71" s="100">
        <v>8.7370026237838712</v>
      </c>
      <c r="BK71" s="100">
        <v>4927.6694798141034</v>
      </c>
      <c r="BL71" s="100">
        <v>15.481190288214551</v>
      </c>
      <c r="BM71" s="100">
        <v>8731.3913225530068</v>
      </c>
      <c r="BN71" s="100">
        <v>14</v>
      </c>
      <c r="BO71" s="100">
        <v>7896</v>
      </c>
      <c r="BP71" s="100">
        <v>10.151242282464704</v>
      </c>
      <c r="BQ71" s="100">
        <v>5725.3006473100932</v>
      </c>
      <c r="BR71" s="100">
        <v>11.968397671501869</v>
      </c>
      <c r="BS71" s="100">
        <v>6750.1762867270536</v>
      </c>
      <c r="BT71" s="100">
        <v>8.865600332966288</v>
      </c>
      <c r="BU71" s="100">
        <v>5000.1985877929865</v>
      </c>
      <c r="BV71" s="100">
        <v>12.505520065671123</v>
      </c>
      <c r="BW71" s="100">
        <v>7053.1133170385128</v>
      </c>
      <c r="BX71" s="100">
        <v>9.5963430569378563</v>
      </c>
      <c r="BY71" s="100">
        <v>5412.3374841129507</v>
      </c>
      <c r="BZ71" s="100">
        <v>15.17687700021829</v>
      </c>
      <c r="CA71" s="100">
        <v>8559.7586281231161</v>
      </c>
      <c r="CB71" s="100">
        <v>9.1501089679915797</v>
      </c>
      <c r="CC71" s="100">
        <v>5160.6614579472507</v>
      </c>
      <c r="CD71" s="100">
        <v>16.295510633324724</v>
      </c>
      <c r="CE71" s="100">
        <v>9190.6679971951453</v>
      </c>
      <c r="CF71" s="100">
        <v>11.149244919981202</v>
      </c>
      <c r="CG71" s="100">
        <v>6288.1741348693977</v>
      </c>
      <c r="CH71" s="100">
        <v>12.446835108633884</v>
      </c>
      <c r="CI71" s="100">
        <v>7020.0150012695103</v>
      </c>
      <c r="CJ71" s="100">
        <v>14.555981256751105</v>
      </c>
      <c r="CK71" s="100">
        <v>8209.5734288076237</v>
      </c>
      <c r="CL71" s="100">
        <v>12</v>
      </c>
      <c r="CM71" s="100">
        <v>6768</v>
      </c>
      <c r="CN71" s="100">
        <v>12.097177865472162</v>
      </c>
      <c r="CO71" s="100">
        <v>6822.8083161262994</v>
      </c>
      <c r="CP71" s="100">
        <v>16.447957314850871</v>
      </c>
      <c r="CQ71" s="100">
        <v>9276.6479255758913</v>
      </c>
      <c r="CR71" s="100">
        <v>15.815663761382662</v>
      </c>
      <c r="CS71" s="100">
        <v>8920.0343614198209</v>
      </c>
      <c r="CT71" s="100">
        <v>12.243241908012793</v>
      </c>
      <c r="CU71" s="100">
        <v>6905.1884361192151</v>
      </c>
    </row>
    <row r="72" spans="2:99">
      <c r="C72" s="99" t="s">
        <v>238</v>
      </c>
      <c r="D72" s="100">
        <v>16</v>
      </c>
      <c r="E72" s="100">
        <v>1190.3999999999999</v>
      </c>
      <c r="F72" s="100">
        <v>12</v>
      </c>
      <c r="G72" s="100">
        <v>892.8</v>
      </c>
      <c r="H72" s="100">
        <v>10</v>
      </c>
      <c r="I72" s="100">
        <v>743.99999999999989</v>
      </c>
      <c r="J72" s="100">
        <v>11</v>
      </c>
      <c r="K72" s="100">
        <v>818.39999999999986</v>
      </c>
      <c r="L72" s="100">
        <v>11.84320527400928</v>
      </c>
      <c r="M72" s="100">
        <v>881.13447238629033</v>
      </c>
      <c r="N72" s="100">
        <v>15.405517693588486</v>
      </c>
      <c r="O72" s="100">
        <v>1146.1705164029831</v>
      </c>
      <c r="P72" s="100">
        <v>9.9180811246915965</v>
      </c>
      <c r="Q72" s="100">
        <v>737.90523567705475</v>
      </c>
      <c r="R72" s="100">
        <v>15.639630861720626</v>
      </c>
      <c r="S72" s="100">
        <v>1163.5885361120145</v>
      </c>
      <c r="T72" s="100">
        <v>15.926819371486022</v>
      </c>
      <c r="U72" s="100">
        <v>1184.95536123856</v>
      </c>
      <c r="V72" s="100">
        <v>16.304165559553752</v>
      </c>
      <c r="W72" s="100">
        <v>1213.029917630799</v>
      </c>
      <c r="X72" s="100">
        <v>10.479997450355906</v>
      </c>
      <c r="Y72" s="100">
        <v>779.71181030647938</v>
      </c>
      <c r="Z72" s="100">
        <v>15.595440766653995</v>
      </c>
      <c r="AA72" s="100">
        <v>1160.3007930390572</v>
      </c>
      <c r="AB72" s="100">
        <v>11.416810583911078</v>
      </c>
      <c r="AC72" s="100">
        <v>849.41070744298406</v>
      </c>
      <c r="AD72" s="100">
        <v>15.734299638016861</v>
      </c>
      <c r="AE72" s="100">
        <v>1170.6318930684542</v>
      </c>
      <c r="AF72" s="100">
        <v>15.97677554887802</v>
      </c>
      <c r="AG72" s="100">
        <v>1188.6721008365246</v>
      </c>
      <c r="AH72" s="100">
        <v>18.428069723321705</v>
      </c>
      <c r="AI72" s="100">
        <v>1371.0483874151348</v>
      </c>
      <c r="AJ72" s="100">
        <v>17.18378869336458</v>
      </c>
      <c r="AK72" s="100">
        <v>1278.4738787863246</v>
      </c>
      <c r="AL72" s="100">
        <v>10.908821497119185</v>
      </c>
      <c r="AM72" s="100">
        <v>811.61631938566723</v>
      </c>
      <c r="AN72" s="100">
        <v>17.282896331212918</v>
      </c>
      <c r="AO72" s="100">
        <v>1285.847487042241</v>
      </c>
      <c r="AP72" s="100">
        <v>8.8166648199445987</v>
      </c>
      <c r="AQ72" s="100">
        <v>655.95986260387804</v>
      </c>
      <c r="AR72" s="100">
        <v>16.464230986861857</v>
      </c>
      <c r="AS72" s="100">
        <v>1224.938785422522</v>
      </c>
      <c r="AT72" s="100">
        <v>16.537167109186466</v>
      </c>
      <c r="AU72" s="100">
        <v>1230.3652329234731</v>
      </c>
      <c r="AV72" s="100">
        <v>12.567878237990968</v>
      </c>
      <c r="AW72" s="100">
        <v>935.05014090652787</v>
      </c>
      <c r="AX72" s="100">
        <v>17.392394248752392</v>
      </c>
      <c r="AY72" s="100">
        <v>1293.9941321071778</v>
      </c>
      <c r="AZ72" s="100">
        <v>16.52261879071969</v>
      </c>
      <c r="BA72" s="100">
        <v>1229.2828380295448</v>
      </c>
      <c r="BB72" s="100">
        <v>18.285765860829798</v>
      </c>
      <c r="BC72" s="100">
        <v>1360.4609800457367</v>
      </c>
      <c r="BD72" s="100">
        <v>16.478621446359128</v>
      </c>
      <c r="BE72" s="100">
        <v>1226.009435609119</v>
      </c>
      <c r="BF72" s="100">
        <v>14.551127440866471</v>
      </c>
      <c r="BG72" s="100">
        <v>1082.6038816004655</v>
      </c>
      <c r="BH72" s="100">
        <v>16.158232513477415</v>
      </c>
      <c r="BI72" s="100">
        <v>1202.1724990027196</v>
      </c>
      <c r="BJ72" s="100">
        <v>9.8291279517568544</v>
      </c>
      <c r="BK72" s="100">
        <v>731.28711961070985</v>
      </c>
      <c r="BL72" s="100">
        <v>15.512234822938069</v>
      </c>
      <c r="BM72" s="100">
        <v>1154.1102708265921</v>
      </c>
      <c r="BN72" s="100">
        <v>14</v>
      </c>
      <c r="BO72" s="100">
        <v>1041.5999999999999</v>
      </c>
      <c r="BP72" s="100">
        <v>12.114105434643262</v>
      </c>
      <c r="BQ72" s="100">
        <v>901.28944433745858</v>
      </c>
      <c r="BR72" s="100">
        <v>11.905920402372717</v>
      </c>
      <c r="BS72" s="100">
        <v>885.80047793653</v>
      </c>
      <c r="BT72" s="100">
        <v>8.8944536773984986</v>
      </c>
      <c r="BU72" s="100">
        <v>661.74735359844817</v>
      </c>
      <c r="BV72" s="100">
        <v>13.560467898896245</v>
      </c>
      <c r="BW72" s="100">
        <v>1008.8988116778805</v>
      </c>
      <c r="BX72" s="100">
        <v>11.6679042237704</v>
      </c>
      <c r="BY72" s="100">
        <v>868.09207424851763</v>
      </c>
      <c r="BZ72" s="100">
        <v>15.420368793366903</v>
      </c>
      <c r="CA72" s="100">
        <v>1147.2754382264975</v>
      </c>
      <c r="CB72" s="100">
        <v>9.1788616921913686</v>
      </c>
      <c r="CC72" s="100">
        <v>682.90730989903773</v>
      </c>
      <c r="CD72" s="100">
        <v>15.378202801409282</v>
      </c>
      <c r="CE72" s="100">
        <v>1144.1382884248505</v>
      </c>
      <c r="CF72" s="100">
        <v>12.116409350838882</v>
      </c>
      <c r="CG72" s="100">
        <v>901.4608557024128</v>
      </c>
      <c r="CH72" s="100">
        <v>12.46251353349823</v>
      </c>
      <c r="CI72" s="100">
        <v>927.21100689226819</v>
      </c>
      <c r="CJ72" s="100">
        <v>15.644894471422596</v>
      </c>
      <c r="CK72" s="100">
        <v>1163.9801486738411</v>
      </c>
      <c r="CL72" s="100">
        <v>13</v>
      </c>
      <c r="CM72" s="100">
        <v>967.19999999999993</v>
      </c>
      <c r="CN72" s="100">
        <v>13.062891057176156</v>
      </c>
      <c r="CO72" s="100">
        <v>971.8790946539059</v>
      </c>
      <c r="CP72" s="100">
        <v>18.557237112198109</v>
      </c>
      <c r="CQ72" s="100">
        <v>1380.6584411475392</v>
      </c>
      <c r="CR72" s="100">
        <v>16.93407661538588</v>
      </c>
      <c r="CS72" s="100">
        <v>1259.8953001847094</v>
      </c>
      <c r="CT72" s="100">
        <v>13.248770133194903</v>
      </c>
      <c r="CU72" s="100">
        <v>985.70849790970067</v>
      </c>
    </row>
    <row r="73" spans="2:99">
      <c r="C73" s="99" t="s">
        <v>239</v>
      </c>
      <c r="D73" s="100">
        <v>13</v>
      </c>
      <c r="E73" s="100">
        <v>7269.5999999999995</v>
      </c>
      <c r="F73" s="100">
        <v>12</v>
      </c>
      <c r="G73" s="100">
        <v>6710.4</v>
      </c>
      <c r="H73" s="100">
        <v>9</v>
      </c>
      <c r="I73" s="100">
        <v>5032.7999999999993</v>
      </c>
      <c r="J73" s="100">
        <v>12.327131985252542</v>
      </c>
      <c r="K73" s="100">
        <v>6893.3322061532208</v>
      </c>
      <c r="L73" s="100">
        <v>12.864285405859512</v>
      </c>
      <c r="M73" s="100">
        <v>7193.7083989566381</v>
      </c>
      <c r="N73" s="100">
        <v>13.273750409814564</v>
      </c>
      <c r="O73" s="100">
        <v>7422.6812291683036</v>
      </c>
      <c r="P73" s="100">
        <v>8.8415743643006302</v>
      </c>
      <c r="Q73" s="100">
        <v>4944.2083845169118</v>
      </c>
      <c r="R73" s="100">
        <v>15.639630861720626</v>
      </c>
      <c r="S73" s="100">
        <v>8745.6815778741729</v>
      </c>
      <c r="T73" s="100">
        <v>15.829259437645387</v>
      </c>
      <c r="U73" s="100">
        <v>8851.7218775312995</v>
      </c>
      <c r="V73" s="100">
        <v>15.268917841727975</v>
      </c>
      <c r="W73" s="100">
        <v>8538.3788570942816</v>
      </c>
      <c r="X73" s="100">
        <v>10.437644734148034</v>
      </c>
      <c r="Y73" s="100">
        <v>5836.7309353355795</v>
      </c>
      <c r="Z73" s="100">
        <v>16.367520657131998</v>
      </c>
      <c r="AA73" s="100">
        <v>9152.7175514682112</v>
      </c>
      <c r="AB73" s="100">
        <v>11.359319468888859</v>
      </c>
      <c r="AC73" s="100">
        <v>6352.1314470026491</v>
      </c>
      <c r="AD73" s="100">
        <v>15.734299638016861</v>
      </c>
      <c r="AE73" s="100">
        <v>8798.6203575790278</v>
      </c>
      <c r="AF73" s="100">
        <v>15.88101324016449</v>
      </c>
      <c r="AG73" s="100">
        <v>8880.6626038999821</v>
      </c>
      <c r="AH73" s="100">
        <v>15.303889747380689</v>
      </c>
      <c r="AI73" s="100">
        <v>8557.9351467352808</v>
      </c>
      <c r="AJ73" s="100">
        <v>14.305202918325048</v>
      </c>
      <c r="AK73" s="100">
        <v>7999.4694719273657</v>
      </c>
      <c r="AL73" s="100">
        <v>10.883576455532541</v>
      </c>
      <c r="AM73" s="100">
        <v>6086.0959539337964</v>
      </c>
      <c r="AN73" s="100">
        <v>14.407047589072231</v>
      </c>
      <c r="AO73" s="100">
        <v>8056.4210118091905</v>
      </c>
      <c r="AP73" s="100">
        <v>8.7945927977839329</v>
      </c>
      <c r="AQ73" s="100">
        <v>4917.9362925207743</v>
      </c>
      <c r="AR73" s="100">
        <v>16.478298592524336</v>
      </c>
      <c r="AS73" s="100">
        <v>9214.6645729396078</v>
      </c>
      <c r="AT73" s="100">
        <v>16.28789676715623</v>
      </c>
      <c r="AU73" s="100">
        <v>9108.1918721937618</v>
      </c>
      <c r="AV73" s="100">
        <v>12.610736972933683</v>
      </c>
      <c r="AW73" s="100">
        <v>7051.9241152645145</v>
      </c>
      <c r="AX73" s="100">
        <v>14</v>
      </c>
      <c r="AY73" s="100">
        <v>7828.7999999999993</v>
      </c>
      <c r="AZ73" s="100">
        <v>14.433052979500886</v>
      </c>
      <c r="BA73" s="100">
        <v>8070.9632261368943</v>
      </c>
      <c r="BB73" s="100">
        <v>18.255864329182593</v>
      </c>
      <c r="BC73" s="100">
        <v>10208.679332878904</v>
      </c>
      <c r="BD73" s="100">
        <v>13.478621446359126</v>
      </c>
      <c r="BE73" s="100">
        <v>7537.245112804022</v>
      </c>
      <c r="BF73" s="100">
        <v>14.263881618483792</v>
      </c>
      <c r="BG73" s="100">
        <v>7976.3626010561356</v>
      </c>
      <c r="BH73" s="100">
        <v>16.158232513477415</v>
      </c>
      <c r="BI73" s="100">
        <v>9035.6836215365693</v>
      </c>
      <c r="BJ73" s="100">
        <v>8.7600339557771161</v>
      </c>
      <c r="BK73" s="100">
        <v>4898.6109880705626</v>
      </c>
      <c r="BL73" s="100">
        <v>15.481190288214551</v>
      </c>
      <c r="BM73" s="100">
        <v>8657.081609169576</v>
      </c>
      <c r="BN73" s="100">
        <v>12</v>
      </c>
      <c r="BO73" s="100">
        <v>6710.4</v>
      </c>
      <c r="BP73" s="100">
        <v>10.188379130286146</v>
      </c>
      <c r="BQ73" s="100">
        <v>5697.3416096560122</v>
      </c>
      <c r="BR73" s="100">
        <v>10.999636306066446</v>
      </c>
      <c r="BS73" s="100">
        <v>6150.9966223523561</v>
      </c>
      <c r="BT73" s="100">
        <v>8.8367469885340793</v>
      </c>
      <c r="BU73" s="100">
        <v>4941.5089159882564</v>
      </c>
      <c r="BV73" s="100">
        <v>11.604426165476342</v>
      </c>
      <c r="BW73" s="100">
        <v>6489.1951117343697</v>
      </c>
      <c r="BX73" s="100">
        <v>9.6201967792153713</v>
      </c>
      <c r="BY73" s="100">
        <v>5379.6140389372349</v>
      </c>
      <c r="BZ73" s="100">
        <v>14.136295034693521</v>
      </c>
      <c r="CA73" s="100">
        <v>7905.0161834006158</v>
      </c>
      <c r="CB73" s="100">
        <v>9.1788616921913686</v>
      </c>
      <c r="CC73" s="100">
        <v>5132.8194582734131</v>
      </c>
      <c r="CD73" s="100">
        <v>14.323074689352911</v>
      </c>
      <c r="CE73" s="100">
        <v>8009.463366286147</v>
      </c>
      <c r="CF73" s="100">
        <v>10.985067074269603</v>
      </c>
      <c r="CG73" s="100">
        <v>6142.8495079315608</v>
      </c>
      <c r="CH73" s="100">
        <v>12.384121409176496</v>
      </c>
      <c r="CI73" s="100">
        <v>6925.2006920114954</v>
      </c>
      <c r="CJ73" s="100">
        <v>12.51152464941536</v>
      </c>
      <c r="CK73" s="100">
        <v>6996.444583953069</v>
      </c>
      <c r="CL73" s="100">
        <v>11</v>
      </c>
      <c r="CM73" s="100">
        <v>6151.1999999999989</v>
      </c>
      <c r="CN73" s="100">
        <v>13.131464673768168</v>
      </c>
      <c r="CO73" s="100">
        <v>7343.1150455711586</v>
      </c>
      <c r="CP73" s="100">
        <v>17.28403761883002</v>
      </c>
      <c r="CQ73" s="100">
        <v>9665.2338364497464</v>
      </c>
      <c r="CR73" s="100">
        <v>14.65777995604504</v>
      </c>
      <c r="CS73" s="100">
        <v>8196.630551420385</v>
      </c>
      <c r="CT73" s="100">
        <v>12.226657232466467</v>
      </c>
      <c r="CU73" s="100">
        <v>6837.1467243952475</v>
      </c>
    </row>
    <row r="74" spans="2:99">
      <c r="C74" s="99" t="s">
        <v>240</v>
      </c>
      <c r="D74" s="100">
        <v>15</v>
      </c>
      <c r="E74" s="100">
        <v>6048</v>
      </c>
      <c r="F74" s="100">
        <v>11</v>
      </c>
      <c r="G74" s="100">
        <v>4435.2</v>
      </c>
      <c r="H74" s="100">
        <v>8</v>
      </c>
      <c r="I74" s="100">
        <v>3225.6</v>
      </c>
      <c r="J74" s="100">
        <v>12.277978948761707</v>
      </c>
      <c r="K74" s="100">
        <v>4950.4811121407201</v>
      </c>
      <c r="L74" s="100">
        <v>12.969686065110672</v>
      </c>
      <c r="M74" s="100">
        <v>5229.3774214526229</v>
      </c>
      <c r="N74" s="100">
        <v>14.273750409814564</v>
      </c>
      <c r="O74" s="100">
        <v>5755.1761652372325</v>
      </c>
      <c r="P74" s="100">
        <v>9.9563345048870797</v>
      </c>
      <c r="Q74" s="100">
        <v>4014.3940723704704</v>
      </c>
      <c r="R74" s="100">
        <v>14.543181987501766</v>
      </c>
      <c r="S74" s="100">
        <v>5863.8109773607121</v>
      </c>
      <c r="T74" s="100">
        <v>14.95120935494618</v>
      </c>
      <c r="U74" s="100">
        <v>6028.3276119142993</v>
      </c>
      <c r="V74" s="100">
        <v>17.127926970424866</v>
      </c>
      <c r="W74" s="100">
        <v>6905.9801544753054</v>
      </c>
      <c r="X74" s="100">
        <v>9.4941150224251984</v>
      </c>
      <c r="Y74" s="100">
        <v>3828.0271770418399</v>
      </c>
      <c r="Z74" s="100">
        <v>15.549856744749595</v>
      </c>
      <c r="AA74" s="100">
        <v>6269.7022394830365</v>
      </c>
      <c r="AB74" s="100">
        <v>11.373692247644414</v>
      </c>
      <c r="AC74" s="100">
        <v>4585.8727142502275</v>
      </c>
      <c r="AD74" s="100">
        <v>15.823238080992086</v>
      </c>
      <c r="AE74" s="100">
        <v>6379.9295942560084</v>
      </c>
      <c r="AF74" s="100">
        <v>15.995928010620727</v>
      </c>
      <c r="AG74" s="100">
        <v>6449.5581738822766</v>
      </c>
      <c r="AH74" s="100">
        <v>16.241799759410181</v>
      </c>
      <c r="AI74" s="100">
        <v>6548.6936629941847</v>
      </c>
      <c r="AJ74" s="100">
        <v>14.305202918325048</v>
      </c>
      <c r="AK74" s="100">
        <v>5767.8578166686593</v>
      </c>
      <c r="AL74" s="100">
        <v>10.833086372359253</v>
      </c>
      <c r="AM74" s="100">
        <v>4367.9004253352505</v>
      </c>
      <c r="AN74" s="100">
        <v>15.448431341692004</v>
      </c>
      <c r="AO74" s="100">
        <v>6228.8075169702161</v>
      </c>
      <c r="AP74" s="100">
        <v>7.7283767313019389</v>
      </c>
      <c r="AQ74" s="100">
        <v>3116.0814980609416</v>
      </c>
      <c r="AR74" s="100">
        <v>15.478298592524338</v>
      </c>
      <c r="AS74" s="100">
        <v>6240.8499925058131</v>
      </c>
      <c r="AT74" s="100">
        <v>16.246351710151188</v>
      </c>
      <c r="AU74" s="100">
        <v>6550.5290095329592</v>
      </c>
      <c r="AV74" s="100">
        <v>12.55716355425529</v>
      </c>
      <c r="AW74" s="100">
        <v>5063.0483450757329</v>
      </c>
      <c r="AX74" s="100">
        <v>15</v>
      </c>
      <c r="AY74" s="100">
        <v>6048</v>
      </c>
      <c r="AZ74" s="100">
        <v>14.433052979500886</v>
      </c>
      <c r="BA74" s="100">
        <v>5819.4069613347574</v>
      </c>
      <c r="BB74" s="100">
        <v>16.43527351906582</v>
      </c>
      <c r="BC74" s="100">
        <v>6626.7022828873387</v>
      </c>
      <c r="BD74" s="100">
        <v>14.396475810450287</v>
      </c>
      <c r="BE74" s="100">
        <v>5804.6590467735559</v>
      </c>
      <c r="BF74" s="100">
        <v>15.522402858628205</v>
      </c>
      <c r="BG74" s="100">
        <v>6258.6328325988916</v>
      </c>
      <c r="BH74" s="100">
        <v>17.294495162121819</v>
      </c>
      <c r="BI74" s="100">
        <v>6973.1404493675172</v>
      </c>
      <c r="BJ74" s="100">
        <v>9.8521592837501011</v>
      </c>
      <c r="BK74" s="100">
        <v>3972.3906232080408</v>
      </c>
      <c r="BL74" s="100">
        <v>15.45014575349103</v>
      </c>
      <c r="BM74" s="100">
        <v>6229.4987678075831</v>
      </c>
      <c r="BN74" s="100">
        <v>13</v>
      </c>
      <c r="BO74" s="100">
        <v>5241.5999999999995</v>
      </c>
      <c r="BP74" s="100">
        <v>10.039831739000377</v>
      </c>
      <c r="BQ74" s="100">
        <v>4048.0601571649518</v>
      </c>
      <c r="BR74" s="100">
        <v>11.968397671501869</v>
      </c>
      <c r="BS74" s="100">
        <v>4825.6579411495532</v>
      </c>
      <c r="BT74" s="100">
        <v>8.9810137106951267</v>
      </c>
      <c r="BU74" s="100">
        <v>3621.1447281522751</v>
      </c>
      <c r="BV74" s="100">
        <v>12.549478332251221</v>
      </c>
      <c r="BW74" s="100">
        <v>5059.9496635636924</v>
      </c>
      <c r="BX74" s="100">
        <v>9.6201967792153713</v>
      </c>
      <c r="BY74" s="100">
        <v>3878.8633413796374</v>
      </c>
      <c r="BZ74" s="100">
        <v>17.17687700021829</v>
      </c>
      <c r="CA74" s="100">
        <v>6925.7168064880143</v>
      </c>
      <c r="CB74" s="100">
        <v>10.351378037390106</v>
      </c>
      <c r="CC74" s="100">
        <v>4173.6756246756904</v>
      </c>
      <c r="CD74" s="100">
        <v>15.405766857437467</v>
      </c>
      <c r="CE74" s="100">
        <v>6211.6051969187865</v>
      </c>
      <c r="CF74" s="100">
        <v>12.182080489123523</v>
      </c>
      <c r="CG74" s="100">
        <v>4911.8148532146042</v>
      </c>
      <c r="CH74" s="100">
        <v>13.478191958362578</v>
      </c>
      <c r="CI74" s="100">
        <v>5434.4069976117908</v>
      </c>
      <c r="CJ74" s="100">
        <v>14.51152464941536</v>
      </c>
      <c r="CK74" s="100">
        <v>5851.0467386442733</v>
      </c>
      <c r="CL74" s="100">
        <v>13</v>
      </c>
      <c r="CM74" s="100">
        <v>5241.5999999999995</v>
      </c>
      <c r="CN74" s="100">
        <v>11.994317440584146</v>
      </c>
      <c r="CO74" s="100">
        <v>4836.1087920435275</v>
      </c>
      <c r="CP74" s="100">
        <v>17.447957314850871</v>
      </c>
      <c r="CQ74" s="100">
        <v>7035.0163893478712</v>
      </c>
      <c r="CR74" s="100">
        <v>15.855134712717067</v>
      </c>
      <c r="CS74" s="100">
        <v>6392.7903161675213</v>
      </c>
      <c r="CT74" s="100">
        <v>11.248770133194903</v>
      </c>
      <c r="CU74" s="100">
        <v>4535.5041177041849</v>
      </c>
    </row>
    <row r="75" spans="2:99">
      <c r="C75" s="99" t="s">
        <v>241</v>
      </c>
      <c r="D75" s="100">
        <v>13</v>
      </c>
      <c r="E75" s="100">
        <v>8361.5999999999985</v>
      </c>
      <c r="F75" s="100">
        <v>12</v>
      </c>
      <c r="G75" s="100">
        <v>7718.4</v>
      </c>
      <c r="H75" s="100">
        <v>8</v>
      </c>
      <c r="I75" s="100">
        <v>5145.5999999999995</v>
      </c>
      <c r="J75" s="100">
        <v>13.228825912270873</v>
      </c>
      <c r="K75" s="100">
        <v>8508.780826772625</v>
      </c>
      <c r="L75" s="100">
        <v>10.84320527400928</v>
      </c>
      <c r="M75" s="100">
        <v>6974.3496322427682</v>
      </c>
      <c r="N75" s="100">
        <v>13.273750409814564</v>
      </c>
      <c r="O75" s="100">
        <v>8537.6762635927262</v>
      </c>
      <c r="P75" s="100">
        <v>9.8607010543983726</v>
      </c>
      <c r="Q75" s="100">
        <v>6342.4029181890328</v>
      </c>
      <c r="R75" s="100">
        <v>14.543181987501766</v>
      </c>
      <c r="S75" s="100">
        <v>9354.1746543611353</v>
      </c>
      <c r="T75" s="100">
        <v>14.780479470725071</v>
      </c>
      <c r="U75" s="100">
        <v>9506.8043955703652</v>
      </c>
      <c r="V75" s="100">
        <v>15.092679252599089</v>
      </c>
      <c r="W75" s="100">
        <v>9707.6112952717322</v>
      </c>
      <c r="X75" s="100">
        <v>10.494115022425198</v>
      </c>
      <c r="Y75" s="100">
        <v>6749.8147824238868</v>
      </c>
      <c r="Z75" s="100">
        <v>16.504272722845197</v>
      </c>
      <c r="AA75" s="100">
        <v>10615.548215334029</v>
      </c>
      <c r="AB75" s="100">
        <v>11.402437805155524</v>
      </c>
      <c r="AC75" s="100">
        <v>7334.0479962760319</v>
      </c>
      <c r="AD75" s="100">
        <v>15.467484309091191</v>
      </c>
      <c r="AE75" s="100">
        <v>9948.6859076074525</v>
      </c>
      <c r="AF75" s="100">
        <v>14.88101324016449</v>
      </c>
      <c r="AG75" s="100">
        <v>9571.4677160737992</v>
      </c>
      <c r="AH75" s="100">
        <v>16.303889747380687</v>
      </c>
      <c r="AI75" s="100">
        <v>10486.661885515257</v>
      </c>
      <c r="AJ75" s="100">
        <v>14.274849362084931</v>
      </c>
      <c r="AK75" s="100">
        <v>9181.5831096930269</v>
      </c>
      <c r="AL75" s="100">
        <v>9.9340665387058298</v>
      </c>
      <c r="AM75" s="100">
        <v>6389.5915976955894</v>
      </c>
      <c r="AN75" s="100">
        <v>15.365663836452461</v>
      </c>
      <c r="AO75" s="100">
        <v>9883.1949796062218</v>
      </c>
      <c r="AP75" s="100">
        <v>7.706304709141274</v>
      </c>
      <c r="AQ75" s="100">
        <v>4956.6951889196671</v>
      </c>
      <c r="AR75" s="100">
        <v>16.422028169874416</v>
      </c>
      <c r="AS75" s="100">
        <v>10562.648518863223</v>
      </c>
      <c r="AT75" s="100">
        <v>15.28789676715623</v>
      </c>
      <c r="AU75" s="100">
        <v>9833.175200634887</v>
      </c>
      <c r="AV75" s="100">
        <v>10.578592921726647</v>
      </c>
      <c r="AW75" s="100">
        <v>6804.150967254579</v>
      </c>
      <c r="AX75" s="100">
        <v>15.499501498656423</v>
      </c>
      <c r="AY75" s="100">
        <v>9969.2793639358097</v>
      </c>
      <c r="AZ75" s="100">
        <v>15.343487168282081</v>
      </c>
      <c r="BA75" s="100">
        <v>9868.9309466390332</v>
      </c>
      <c r="BB75" s="100">
        <v>16.225962797535388</v>
      </c>
      <c r="BC75" s="100">
        <v>10436.539271374761</v>
      </c>
      <c r="BD75" s="100">
        <v>13.478621446359126</v>
      </c>
      <c r="BE75" s="100">
        <v>8669.4493142981883</v>
      </c>
      <c r="BF75" s="100">
        <v>15.378779947436865</v>
      </c>
      <c r="BG75" s="100">
        <v>9891.6312621913912</v>
      </c>
      <c r="BH75" s="100">
        <v>16.226363837799617</v>
      </c>
      <c r="BI75" s="100">
        <v>10436.797220472712</v>
      </c>
      <c r="BJ75" s="100">
        <v>8.7600339557771161</v>
      </c>
      <c r="BK75" s="100">
        <v>5634.4538403558408</v>
      </c>
      <c r="BL75" s="100">
        <v>16.419101218767512</v>
      </c>
      <c r="BM75" s="100">
        <v>10560.765903911262</v>
      </c>
      <c r="BN75" s="100">
        <v>14</v>
      </c>
      <c r="BO75" s="100">
        <v>9004.7999999999993</v>
      </c>
      <c r="BP75" s="100">
        <v>11.07696858682182</v>
      </c>
      <c r="BQ75" s="100">
        <v>7124.7061950437937</v>
      </c>
      <c r="BR75" s="100">
        <v>12.999636306066446</v>
      </c>
      <c r="BS75" s="100">
        <v>8361.3660720619373</v>
      </c>
      <c r="BT75" s="100">
        <v>7.9233070218307073</v>
      </c>
      <c r="BU75" s="100">
        <v>5096.2710764415106</v>
      </c>
      <c r="BV75" s="100">
        <v>11.560467898896245</v>
      </c>
      <c r="BW75" s="100">
        <v>7435.6929525700643</v>
      </c>
      <c r="BX75" s="100">
        <v>9.6440505014928863</v>
      </c>
      <c r="BY75" s="100">
        <v>6203.053282560224</v>
      </c>
      <c r="BZ75" s="100">
        <v>15.258040931267828</v>
      </c>
      <c r="CA75" s="100">
        <v>9813.9719269914658</v>
      </c>
      <c r="CB75" s="100">
        <v>10.322625313190315</v>
      </c>
      <c r="CC75" s="100">
        <v>6639.5126014440102</v>
      </c>
      <c r="CD75" s="100">
        <v>16.295510633324724</v>
      </c>
      <c r="CE75" s="100">
        <v>10481.272439354461</v>
      </c>
      <c r="CF75" s="100">
        <v>11.050738212554242</v>
      </c>
      <c r="CG75" s="100">
        <v>7107.8348183148873</v>
      </c>
      <c r="CH75" s="100">
        <v>11.43899589620171</v>
      </c>
      <c r="CI75" s="100">
        <v>7357.5621604369389</v>
      </c>
      <c r="CJ75" s="100">
        <v>13.51152464941536</v>
      </c>
      <c r="CK75" s="100">
        <v>8690.6126545039588</v>
      </c>
      <c r="CL75" s="100">
        <v>12</v>
      </c>
      <c r="CM75" s="100">
        <v>7718.4</v>
      </c>
      <c r="CN75" s="100">
        <v>11.097177865472162</v>
      </c>
      <c r="CO75" s="100">
        <v>7137.7048030716933</v>
      </c>
      <c r="CP75" s="100">
        <v>15.420637365514063</v>
      </c>
      <c r="CQ75" s="100">
        <v>9918.5539534986438</v>
      </c>
      <c r="CR75" s="100">
        <v>14.697250907379445</v>
      </c>
      <c r="CS75" s="100">
        <v>9453.2717836264583</v>
      </c>
      <c r="CT75" s="100">
        <v>10.254298358377012</v>
      </c>
      <c r="CU75" s="100">
        <v>6595.5647041080938</v>
      </c>
    </row>
    <row r="76" spans="2:99">
      <c r="C76" s="99" t="s">
        <v>242</v>
      </c>
      <c r="D76" s="100">
        <v>14</v>
      </c>
      <c r="E76" s="100">
        <v>10903.199999999999</v>
      </c>
      <c r="F76" s="100">
        <v>10</v>
      </c>
      <c r="G76" s="100">
        <v>7788</v>
      </c>
      <c r="H76" s="100">
        <v>9</v>
      </c>
      <c r="I76" s="100">
        <v>7009.2</v>
      </c>
      <c r="J76" s="100">
        <v>11</v>
      </c>
      <c r="K76" s="100">
        <v>8566.7999999999993</v>
      </c>
      <c r="L76" s="100">
        <v>11.906445669559977</v>
      </c>
      <c r="M76" s="100">
        <v>9272.7398874533101</v>
      </c>
      <c r="N76" s="100">
        <v>14.229827981889924</v>
      </c>
      <c r="O76" s="100">
        <v>11082.190032295872</v>
      </c>
      <c r="P76" s="100">
        <v>8.8798277444961133</v>
      </c>
      <c r="Q76" s="100">
        <v>6915.6098474135724</v>
      </c>
      <c r="R76" s="100">
        <v>15.703930111199867</v>
      </c>
      <c r="S76" s="100">
        <v>12230.220770602456</v>
      </c>
      <c r="T76" s="100">
        <v>14.853649421105546</v>
      </c>
      <c r="U76" s="100">
        <v>11568.022169156999</v>
      </c>
      <c r="V76" s="100">
        <v>16.09267925259909</v>
      </c>
      <c r="W76" s="100">
        <v>12532.978601924171</v>
      </c>
      <c r="X76" s="100">
        <v>10.465879878286616</v>
      </c>
      <c r="Y76" s="100">
        <v>8150.8272492096157</v>
      </c>
      <c r="Z76" s="100">
        <v>15</v>
      </c>
      <c r="AA76" s="100">
        <v>11682</v>
      </c>
      <c r="AB76" s="100">
        <v>10.416810583911078</v>
      </c>
      <c r="AC76" s="100">
        <v>8112.6120827499471</v>
      </c>
      <c r="AD76" s="100">
        <v>15.467484309091191</v>
      </c>
      <c r="AE76" s="100">
        <v>12046.076779920219</v>
      </c>
      <c r="AF76" s="100">
        <v>14.861860778421782</v>
      </c>
      <c r="AG76" s="100">
        <v>11574.417174234883</v>
      </c>
      <c r="AH76" s="100">
        <v>15.303889747380689</v>
      </c>
      <c r="AI76" s="100">
        <v>11918.66933526008</v>
      </c>
      <c r="AJ76" s="100">
        <v>16.18378869336458</v>
      </c>
      <c r="AK76" s="100">
        <v>12603.934634392333</v>
      </c>
      <c r="AL76" s="100">
        <v>10.858331413945898</v>
      </c>
      <c r="AM76" s="100">
        <v>8456.4685051810648</v>
      </c>
      <c r="AN76" s="100">
        <v>15</v>
      </c>
      <c r="AO76" s="100">
        <v>11682</v>
      </c>
      <c r="AP76" s="100">
        <v>8.7725207756232688</v>
      </c>
      <c r="AQ76" s="100">
        <v>6832.0391800554016</v>
      </c>
      <c r="AR76" s="100">
        <v>15.478298592524338</v>
      </c>
      <c r="AS76" s="100">
        <v>12054.498943857954</v>
      </c>
      <c r="AT76" s="100">
        <v>15.329441824161268</v>
      </c>
      <c r="AU76" s="100">
        <v>11938.569292656795</v>
      </c>
      <c r="AV76" s="100">
        <v>11.546448870519612</v>
      </c>
      <c r="AW76" s="100">
        <v>8992.374380360674</v>
      </c>
      <c r="AX76" s="100">
        <v>15</v>
      </c>
      <c r="AY76" s="100">
        <v>11682</v>
      </c>
      <c r="AZ76" s="100">
        <v>14.343487168282081</v>
      </c>
      <c r="BA76" s="100">
        <v>11170.707806658083</v>
      </c>
      <c r="BB76" s="100">
        <v>15.255864329182593</v>
      </c>
      <c r="BC76" s="100">
        <v>11881.267139567402</v>
      </c>
      <c r="BD76" s="100">
        <v>13.314330174541446</v>
      </c>
      <c r="BE76" s="100">
        <v>10369.200339932877</v>
      </c>
      <c r="BF76" s="100">
        <v>14.29260620072206</v>
      </c>
      <c r="BG76" s="100">
        <v>11131.08170912234</v>
      </c>
      <c r="BH76" s="100">
        <v>16.192298175638516</v>
      </c>
      <c r="BI76" s="100">
        <v>12610.561819187276</v>
      </c>
      <c r="BJ76" s="100">
        <v>9.7830652877703628</v>
      </c>
      <c r="BK76" s="100">
        <v>7619.0512461155577</v>
      </c>
      <c r="BL76" s="100">
        <v>15.465668020852791</v>
      </c>
      <c r="BM76" s="100">
        <v>12044.662254640152</v>
      </c>
      <c r="BN76" s="100">
        <v>14</v>
      </c>
      <c r="BO76" s="100">
        <v>10903.199999999999</v>
      </c>
      <c r="BP76" s="100">
        <v>11.114105434643262</v>
      </c>
      <c r="BQ76" s="100">
        <v>8655.6653125001721</v>
      </c>
      <c r="BR76" s="100">
        <v>11.812204498678987</v>
      </c>
      <c r="BS76" s="100">
        <v>9199.3448635711957</v>
      </c>
      <c r="BT76" s="100">
        <v>8.8944536773984986</v>
      </c>
      <c r="BU76" s="100">
        <v>6927.0005239579505</v>
      </c>
      <c r="BV76" s="100">
        <v>10.538488765606196</v>
      </c>
      <c r="BW76" s="100">
        <v>8207.3750506541055</v>
      </c>
      <c r="BX76" s="100">
        <v>9.6679042237703996</v>
      </c>
      <c r="BY76" s="100">
        <v>7529.3638094723865</v>
      </c>
      <c r="BZ76" s="100">
        <v>16.17687700021829</v>
      </c>
      <c r="CA76" s="100">
        <v>12598.551807770004</v>
      </c>
      <c r="CB76" s="100">
        <v>9.0926035195920001</v>
      </c>
      <c r="CC76" s="100">
        <v>7081.3196210582491</v>
      </c>
      <c r="CD76" s="100">
        <v>16.433330913465653</v>
      </c>
      <c r="CE76" s="100">
        <v>12798.278115407051</v>
      </c>
      <c r="CF76" s="100">
        <v>11.149244919981202</v>
      </c>
      <c r="CG76" s="100">
        <v>8683.0319436813588</v>
      </c>
      <c r="CH76" s="100">
        <v>13.46251353349823</v>
      </c>
      <c r="CI76" s="100">
        <v>10484.60553988842</v>
      </c>
      <c r="CJ76" s="100">
        <v>14.422611434743867</v>
      </c>
      <c r="CK76" s="100">
        <v>11232.329785378523</v>
      </c>
      <c r="CL76" s="100">
        <v>13</v>
      </c>
      <c r="CM76" s="100">
        <v>10124.4</v>
      </c>
      <c r="CN76" s="100">
        <v>12.028604248880152</v>
      </c>
      <c r="CO76" s="100">
        <v>9367.8769890278618</v>
      </c>
      <c r="CP76" s="100">
        <v>16.338677517503637</v>
      </c>
      <c r="CQ76" s="100">
        <v>12724.562050631832</v>
      </c>
      <c r="CR76" s="100">
        <v>13.618309004710634</v>
      </c>
      <c r="CS76" s="100">
        <v>10605.939052868642</v>
      </c>
      <c r="CT76" s="100">
        <v>11.226657232466467</v>
      </c>
      <c r="CU76" s="100">
        <v>8743.320652644883</v>
      </c>
    </row>
    <row r="77" spans="2:99">
      <c r="C77" s="99" t="s">
        <v>243</v>
      </c>
      <c r="D77" s="100">
        <v>15</v>
      </c>
      <c r="E77" s="100">
        <v>4176</v>
      </c>
      <c r="F77" s="100">
        <v>13</v>
      </c>
      <c r="G77" s="100">
        <v>3619.2</v>
      </c>
      <c r="H77" s="100">
        <v>10</v>
      </c>
      <c r="I77" s="100">
        <v>2784</v>
      </c>
      <c r="J77" s="100">
        <v>11</v>
      </c>
      <c r="K77" s="100">
        <v>3062.3999999999996</v>
      </c>
      <c r="L77" s="100">
        <v>10.864285405859512</v>
      </c>
      <c r="M77" s="100">
        <v>3024.6170569912879</v>
      </c>
      <c r="N77" s="100">
        <v>16.317672837739206</v>
      </c>
      <c r="O77" s="100">
        <v>4542.8401180265946</v>
      </c>
      <c r="P77" s="100">
        <v>9.8224476742028894</v>
      </c>
      <c r="Q77" s="100">
        <v>2734.5694324980841</v>
      </c>
      <c r="R77" s="100">
        <v>17.768229360679108</v>
      </c>
      <c r="S77" s="100">
        <v>4946.6750540130633</v>
      </c>
      <c r="T77" s="100">
        <v>14.902429388025864</v>
      </c>
      <c r="U77" s="100">
        <v>4148.8363416264001</v>
      </c>
      <c r="V77" s="100">
        <v>17.09267925259909</v>
      </c>
      <c r="W77" s="100">
        <v>4758.6019039235862</v>
      </c>
      <c r="X77" s="100">
        <v>10.451762306217324</v>
      </c>
      <c r="Y77" s="100">
        <v>2909.7706260509026</v>
      </c>
      <c r="Z77" s="100">
        <v>14</v>
      </c>
      <c r="AA77" s="100">
        <v>3897.5999999999995</v>
      </c>
      <c r="AB77" s="100">
        <v>10.388065026399968</v>
      </c>
      <c r="AC77" s="100">
        <v>2892.0373033497508</v>
      </c>
      <c r="AD77" s="100">
        <v>15.734299638016861</v>
      </c>
      <c r="AE77" s="100">
        <v>4380.4290192238941</v>
      </c>
      <c r="AF77" s="100">
        <v>15.97677554887802</v>
      </c>
      <c r="AG77" s="100">
        <v>4447.9343128076407</v>
      </c>
      <c r="AH77" s="100">
        <v>18.241799759410181</v>
      </c>
      <c r="AI77" s="100">
        <v>5078.5170530197938</v>
      </c>
      <c r="AJ77" s="100">
        <v>16.274849362084929</v>
      </c>
      <c r="AK77" s="100">
        <v>4530.9180624044438</v>
      </c>
      <c r="AL77" s="100">
        <v>10.883576455532541</v>
      </c>
      <c r="AM77" s="100">
        <v>3029.9876852202592</v>
      </c>
      <c r="AN77" s="100">
        <v>16.365663836452459</v>
      </c>
      <c r="AO77" s="100">
        <v>4556.200812068364</v>
      </c>
      <c r="AP77" s="100">
        <v>7.7945927977839338</v>
      </c>
      <c r="AQ77" s="100">
        <v>2170.014634903047</v>
      </c>
      <c r="AR77" s="100">
        <v>16.436095775536895</v>
      </c>
      <c r="AS77" s="100">
        <v>4575.8090639094717</v>
      </c>
      <c r="AT77" s="100">
        <v>17.28789676715623</v>
      </c>
      <c r="AU77" s="100">
        <v>4812.950459976294</v>
      </c>
      <c r="AV77" s="100">
        <v>12.546448870519612</v>
      </c>
      <c r="AW77" s="100">
        <v>3492.9313655526598</v>
      </c>
      <c r="AX77" s="100">
        <v>16</v>
      </c>
      <c r="AY77" s="100">
        <v>4454.3999999999996</v>
      </c>
      <c r="AZ77" s="100">
        <v>14.388270073891483</v>
      </c>
      <c r="BA77" s="100">
        <v>4005.6943885713886</v>
      </c>
      <c r="BB77" s="100">
        <v>18.345568924124208</v>
      </c>
      <c r="BC77" s="100">
        <v>5107.406388476179</v>
      </c>
      <c r="BD77" s="100">
        <v>14.369093931814007</v>
      </c>
      <c r="BE77" s="100">
        <v>4000.3557506170191</v>
      </c>
      <c r="BF77" s="100">
        <v>15.29260620072206</v>
      </c>
      <c r="BG77" s="100">
        <v>4257.4615662810211</v>
      </c>
      <c r="BH77" s="100">
        <v>16.192298175638516</v>
      </c>
      <c r="BI77" s="100">
        <v>4507.9358120977622</v>
      </c>
      <c r="BJ77" s="100">
        <v>9.7830652877703628</v>
      </c>
      <c r="BK77" s="100">
        <v>2723.6053761152689</v>
      </c>
      <c r="BL77" s="100">
        <v>16.450145753491032</v>
      </c>
      <c r="BM77" s="100">
        <v>4579.7205777719028</v>
      </c>
      <c r="BN77" s="100">
        <v>14</v>
      </c>
      <c r="BO77" s="100">
        <v>3897.5999999999995</v>
      </c>
      <c r="BP77" s="100">
        <v>10.07696858682182</v>
      </c>
      <c r="BQ77" s="100">
        <v>2805.4280545711945</v>
      </c>
      <c r="BR77" s="100">
        <v>13.030874940631023</v>
      </c>
      <c r="BS77" s="100">
        <v>3627.7955834716763</v>
      </c>
      <c r="BT77" s="100">
        <v>9.038720399559546</v>
      </c>
      <c r="BU77" s="100">
        <v>2516.3797592373776</v>
      </c>
      <c r="BV77" s="100">
        <v>12.604426165476342</v>
      </c>
      <c r="BW77" s="100">
        <v>3509.0722444686135</v>
      </c>
      <c r="BX77" s="100">
        <v>9.7156116683254279</v>
      </c>
      <c r="BY77" s="100">
        <v>2704.8262884617989</v>
      </c>
      <c r="BZ77" s="100">
        <v>18.339204862317366</v>
      </c>
      <c r="CA77" s="100">
        <v>5105.634633669154</v>
      </c>
      <c r="CB77" s="100">
        <v>9.1788616921913686</v>
      </c>
      <c r="CC77" s="100">
        <v>2555.395095106077</v>
      </c>
      <c r="CD77" s="100">
        <v>17.405766857437467</v>
      </c>
      <c r="CE77" s="100">
        <v>4845.7654931105899</v>
      </c>
      <c r="CF77" s="100">
        <v>13.247751627408164</v>
      </c>
      <c r="CG77" s="100">
        <v>3688.1740530704324</v>
      </c>
      <c r="CH77" s="100">
        <v>13.415478258905189</v>
      </c>
      <c r="CI77" s="100">
        <v>3734.8691472792043</v>
      </c>
      <c r="CJ77" s="100">
        <v>15.467068042079614</v>
      </c>
      <c r="CK77" s="100">
        <v>4306.0317429149645</v>
      </c>
      <c r="CL77" s="100">
        <v>13</v>
      </c>
      <c r="CM77" s="100">
        <v>3619.2</v>
      </c>
      <c r="CN77" s="100">
        <v>12.131464673768168</v>
      </c>
      <c r="CO77" s="100">
        <v>3377.3997651770578</v>
      </c>
      <c r="CP77" s="100">
        <v>18.338677517503637</v>
      </c>
      <c r="CQ77" s="100">
        <v>5105.4878208730124</v>
      </c>
      <c r="CR77" s="100">
        <v>15.815663761382662</v>
      </c>
      <c r="CS77" s="100">
        <v>4403.0807911689326</v>
      </c>
      <c r="CT77" s="100">
        <v>11.232185457648576</v>
      </c>
      <c r="CU77" s="100">
        <v>3127.0404314093635</v>
      </c>
    </row>
    <row r="78" spans="2:99">
      <c r="C78" s="99" t="s">
        <v>244</v>
      </c>
      <c r="D78" s="100">
        <v>15</v>
      </c>
      <c r="E78" s="100">
        <v>8280</v>
      </c>
      <c r="F78" s="100">
        <v>12</v>
      </c>
      <c r="G78" s="100">
        <v>6624</v>
      </c>
      <c r="H78" s="100">
        <v>9</v>
      </c>
      <c r="I78" s="100">
        <v>4968</v>
      </c>
      <c r="J78" s="100">
        <v>11</v>
      </c>
      <c r="K78" s="100">
        <v>6072</v>
      </c>
      <c r="L78" s="100">
        <v>10.927525801410209</v>
      </c>
      <c r="M78" s="100">
        <v>6031.994242378435</v>
      </c>
      <c r="N78" s="100">
        <v>14.141983126040644</v>
      </c>
      <c r="O78" s="100">
        <v>7806.3746855744357</v>
      </c>
      <c r="P78" s="100">
        <v>8.9563345048870797</v>
      </c>
      <c r="Q78" s="100">
        <v>4943.8966466976681</v>
      </c>
      <c r="R78" s="100">
        <v>15.671780486460246</v>
      </c>
      <c r="S78" s="100">
        <v>8650.8228285260557</v>
      </c>
      <c r="T78" s="100">
        <v>15.902429388025864</v>
      </c>
      <c r="U78" s="100">
        <v>8778.141022190277</v>
      </c>
      <c r="V78" s="100">
        <v>16.268917841727973</v>
      </c>
      <c r="W78" s="100">
        <v>8980.4426486338416</v>
      </c>
      <c r="X78" s="100">
        <v>9.5082325944944905</v>
      </c>
      <c r="Y78" s="100">
        <v>5248.5443921609585</v>
      </c>
      <c r="Z78" s="100">
        <v>14.367520657131998</v>
      </c>
      <c r="AA78" s="100">
        <v>7930.8714027368624</v>
      </c>
      <c r="AB78" s="100">
        <v>12.416810583911078</v>
      </c>
      <c r="AC78" s="100">
        <v>6854.0794423189145</v>
      </c>
      <c r="AD78" s="100">
        <v>16.778768859504474</v>
      </c>
      <c r="AE78" s="100">
        <v>9261.8804104464689</v>
      </c>
      <c r="AF78" s="100">
        <v>15.900165701907195</v>
      </c>
      <c r="AG78" s="100">
        <v>8776.8914674527714</v>
      </c>
      <c r="AH78" s="100">
        <v>16.303889747380687</v>
      </c>
      <c r="AI78" s="100">
        <v>8999.7471405541401</v>
      </c>
      <c r="AJ78" s="100">
        <v>15.183788693364578</v>
      </c>
      <c r="AK78" s="100">
        <v>8381.4513587372476</v>
      </c>
      <c r="AL78" s="100">
        <v>10.93406653870583</v>
      </c>
      <c r="AM78" s="100">
        <v>6035.6047293656184</v>
      </c>
      <c r="AN78" s="100">
        <v>14.241512578593145</v>
      </c>
      <c r="AO78" s="100">
        <v>7861.314943383416</v>
      </c>
      <c r="AP78" s="100">
        <v>8.8166648199445987</v>
      </c>
      <c r="AQ78" s="100">
        <v>4866.7989806094183</v>
      </c>
      <c r="AR78" s="100">
        <v>16.478298592524336</v>
      </c>
      <c r="AS78" s="100">
        <v>9096.0208230734333</v>
      </c>
      <c r="AT78" s="100">
        <v>14.28789676715623</v>
      </c>
      <c r="AU78" s="100">
        <v>7886.9190154702392</v>
      </c>
      <c r="AV78" s="100">
        <v>12.514304819312576</v>
      </c>
      <c r="AW78" s="100">
        <v>6907.8962602605416</v>
      </c>
      <c r="AX78" s="100">
        <v>16.42809666538707</v>
      </c>
      <c r="AY78" s="100">
        <v>9068.3093592936621</v>
      </c>
      <c r="AZ78" s="100">
        <v>14.522618790719692</v>
      </c>
      <c r="BA78" s="100">
        <v>8016.4855724772697</v>
      </c>
      <c r="BB78" s="100">
        <v>17.225962797535388</v>
      </c>
      <c r="BC78" s="100">
        <v>9508.731464239534</v>
      </c>
      <c r="BD78" s="100">
        <v>14.259566417268886</v>
      </c>
      <c r="BE78" s="100">
        <v>7871.280662332425</v>
      </c>
      <c r="BF78" s="100">
        <v>16.407504529675133</v>
      </c>
      <c r="BG78" s="100">
        <v>9056.9425003806737</v>
      </c>
      <c r="BH78" s="100">
        <v>16.260429499960718</v>
      </c>
      <c r="BI78" s="100">
        <v>8975.7570839783166</v>
      </c>
      <c r="BJ78" s="100">
        <v>8.7139712917906245</v>
      </c>
      <c r="BK78" s="100">
        <v>4810.112153068425</v>
      </c>
      <c r="BL78" s="100">
        <v>15.481190288214551</v>
      </c>
      <c r="BM78" s="100">
        <v>8545.6170390944317</v>
      </c>
      <c r="BN78" s="100">
        <v>14</v>
      </c>
      <c r="BO78" s="100">
        <v>7728</v>
      </c>
      <c r="BP78" s="100">
        <v>11.114105434643262</v>
      </c>
      <c r="BQ78" s="100">
        <v>6134.9861999230807</v>
      </c>
      <c r="BR78" s="100">
        <v>12.968397671501869</v>
      </c>
      <c r="BS78" s="100">
        <v>7158.5555146690313</v>
      </c>
      <c r="BT78" s="100">
        <v>9.9810137106951267</v>
      </c>
      <c r="BU78" s="100">
        <v>5509.51956830371</v>
      </c>
      <c r="BV78" s="100">
        <v>12.516509632316147</v>
      </c>
      <c r="BW78" s="100">
        <v>6909.1133170385128</v>
      </c>
      <c r="BX78" s="100">
        <v>9.6201967792153713</v>
      </c>
      <c r="BY78" s="100">
        <v>5310.3486221268849</v>
      </c>
      <c r="BZ78" s="100">
        <v>15.298622896792596</v>
      </c>
      <c r="CA78" s="100">
        <v>8444.8398390295133</v>
      </c>
      <c r="CB78" s="100">
        <v>9.121356243791789</v>
      </c>
      <c r="CC78" s="100">
        <v>5034.9886465730679</v>
      </c>
      <c r="CD78" s="100">
        <v>15.378202801409282</v>
      </c>
      <c r="CE78" s="100">
        <v>8488.7679463779241</v>
      </c>
      <c r="CF78" s="100">
        <v>12.182080489123523</v>
      </c>
      <c r="CG78" s="100">
        <v>6724.5084299961845</v>
      </c>
      <c r="CH78" s="100">
        <v>14.454674321066056</v>
      </c>
      <c r="CI78" s="100">
        <v>7978.9802252284626</v>
      </c>
      <c r="CJ78" s="100">
        <v>12.600437864086851</v>
      </c>
      <c r="CK78" s="100">
        <v>6955.4417009759418</v>
      </c>
      <c r="CL78" s="100">
        <v>11</v>
      </c>
      <c r="CM78" s="100">
        <v>6072</v>
      </c>
      <c r="CN78" s="100">
        <v>12.028604248880152</v>
      </c>
      <c r="CO78" s="100">
        <v>6639.7895453818437</v>
      </c>
      <c r="CP78" s="100">
        <v>15.529917162861299</v>
      </c>
      <c r="CQ78" s="100">
        <v>8572.5142738994364</v>
      </c>
      <c r="CR78" s="100">
        <v>14.697250907379445</v>
      </c>
      <c r="CS78" s="100">
        <v>8112.8825008734539</v>
      </c>
      <c r="CT78" s="100">
        <v>11.21007255692014</v>
      </c>
      <c r="CU78" s="100">
        <v>6187.9600514199174</v>
      </c>
    </row>
    <row r="79" spans="2:99">
      <c r="C79" s="99" t="s">
        <v>245</v>
      </c>
      <c r="D79" s="100">
        <v>13</v>
      </c>
      <c r="E79" s="100">
        <v>9843.5999999999985</v>
      </c>
      <c r="F79" s="100">
        <v>11</v>
      </c>
      <c r="G79" s="100">
        <v>8329.1999999999989</v>
      </c>
      <c r="H79" s="100">
        <v>9</v>
      </c>
      <c r="I79" s="100">
        <v>6814.7999999999993</v>
      </c>
      <c r="J79" s="100">
        <v>12.228825912270873</v>
      </c>
      <c r="K79" s="100">
        <v>9259.6669807715043</v>
      </c>
      <c r="L79" s="100">
        <v>11.864285405859512</v>
      </c>
      <c r="M79" s="100">
        <v>8983.6369093168214</v>
      </c>
      <c r="N79" s="100">
        <v>13.317672837739206</v>
      </c>
      <c r="O79" s="100">
        <v>10084.141872736125</v>
      </c>
      <c r="P79" s="100">
        <v>8.8224476742028894</v>
      </c>
      <c r="Q79" s="100">
        <v>6680.3573789064276</v>
      </c>
      <c r="R79" s="100">
        <v>14.639630861720626</v>
      </c>
      <c r="S79" s="100">
        <v>11085.128488494856</v>
      </c>
      <c r="T79" s="100">
        <v>14.853649421105546</v>
      </c>
      <c r="U79" s="100">
        <v>11247.183341661119</v>
      </c>
      <c r="V79" s="100">
        <v>15.057431534773311</v>
      </c>
      <c r="W79" s="100">
        <v>11401.487158130351</v>
      </c>
      <c r="X79" s="100">
        <v>8.465879878286616</v>
      </c>
      <c r="Y79" s="100">
        <v>6410.364243838625</v>
      </c>
      <c r="Z79" s="100">
        <v>16.458688700940797</v>
      </c>
      <c r="AA79" s="100">
        <v>12462.519084352371</v>
      </c>
      <c r="AB79" s="100">
        <v>10.359319468888859</v>
      </c>
      <c r="AC79" s="100">
        <v>7844.0767018426441</v>
      </c>
      <c r="AD79" s="100">
        <v>15.467484309091191</v>
      </c>
      <c r="AE79" s="100">
        <v>11711.979118843848</v>
      </c>
      <c r="AF79" s="100">
        <v>13.938470625392608</v>
      </c>
      <c r="AG79" s="100">
        <v>10554.209957547282</v>
      </c>
      <c r="AH79" s="100">
        <v>15.303889747380689</v>
      </c>
      <c r="AI79" s="100">
        <v>11588.105316716656</v>
      </c>
      <c r="AJ79" s="100">
        <v>15.092728024644225</v>
      </c>
      <c r="AK79" s="100">
        <v>11428.213660260606</v>
      </c>
      <c r="AL79" s="100">
        <v>9.8583314139458977</v>
      </c>
      <c r="AM79" s="100">
        <v>7464.7285466398334</v>
      </c>
      <c r="AN79" s="100">
        <v>15.282896331212918</v>
      </c>
      <c r="AO79" s="100">
        <v>11572.20910199442</v>
      </c>
      <c r="AP79" s="100">
        <v>8.750448753462603</v>
      </c>
      <c r="AQ79" s="100">
        <v>6625.8397961218825</v>
      </c>
      <c r="AR79" s="100">
        <v>16.464230986861857</v>
      </c>
      <c r="AS79" s="100">
        <v>12466.715703251797</v>
      </c>
      <c r="AT79" s="100">
        <v>16.329441824161268</v>
      </c>
      <c r="AU79" s="100">
        <v>12364.653349254912</v>
      </c>
      <c r="AV79" s="100">
        <v>10.514304819312576</v>
      </c>
      <c r="AW79" s="100">
        <v>7961.4316091834817</v>
      </c>
      <c r="AX79" s="100">
        <v>15.42809666538707</v>
      </c>
      <c r="AY79" s="100">
        <v>11682.154795031089</v>
      </c>
      <c r="AZ79" s="100">
        <v>15.298704262672679</v>
      </c>
      <c r="BA79" s="100">
        <v>11584.178867695751</v>
      </c>
      <c r="BB79" s="100">
        <v>17.285765860829798</v>
      </c>
      <c r="BC79" s="100">
        <v>13088.781909820322</v>
      </c>
      <c r="BD79" s="100">
        <v>13.396475810450287</v>
      </c>
      <c r="BE79" s="100">
        <v>10143.811483672956</v>
      </c>
      <c r="BF79" s="100">
        <v>15.4362291119134</v>
      </c>
      <c r="BG79" s="100">
        <v>11688.312683540826</v>
      </c>
      <c r="BH79" s="100">
        <v>15.294495162121819</v>
      </c>
      <c r="BI79" s="100">
        <v>11580.99173675864</v>
      </c>
      <c r="BJ79" s="100">
        <v>8.7600339557771161</v>
      </c>
      <c r="BK79" s="100">
        <v>6633.0977113144318</v>
      </c>
      <c r="BL79" s="100">
        <v>15.403578951405752</v>
      </c>
      <c r="BM79" s="100">
        <v>11663.589982004434</v>
      </c>
      <c r="BN79" s="100">
        <v>12</v>
      </c>
      <c r="BO79" s="100">
        <v>9086.4</v>
      </c>
      <c r="BP79" s="100">
        <v>11.07696858682182</v>
      </c>
      <c r="BQ79" s="100">
        <v>8387.4806139414814</v>
      </c>
      <c r="BR79" s="100">
        <v>10.968397671501869</v>
      </c>
      <c r="BS79" s="100">
        <v>8305.2707168612142</v>
      </c>
      <c r="BT79" s="100">
        <v>9.9233070218307073</v>
      </c>
      <c r="BU79" s="100">
        <v>7513.9280769302113</v>
      </c>
      <c r="BV79" s="100">
        <v>11.582447032186293</v>
      </c>
      <c r="BW79" s="100">
        <v>8770.2288927714599</v>
      </c>
      <c r="BX79" s="100">
        <v>9.6440505014928863</v>
      </c>
      <c r="BY79" s="100">
        <v>7302.4750397304133</v>
      </c>
      <c r="BZ79" s="100">
        <v>15.217458965743059</v>
      </c>
      <c r="CA79" s="100">
        <v>11522.659928860643</v>
      </c>
      <c r="CB79" s="100">
        <v>10.236367140590946</v>
      </c>
      <c r="CC79" s="100">
        <v>7750.9771988554639</v>
      </c>
      <c r="CD79" s="100">
        <v>14.405766857437467</v>
      </c>
      <c r="CE79" s="100">
        <v>10908.046664451649</v>
      </c>
      <c r="CF79" s="100">
        <v>12.149244919981202</v>
      </c>
      <c r="CG79" s="100">
        <v>9199.4082534097652</v>
      </c>
      <c r="CH79" s="100">
        <v>11.407639046473017</v>
      </c>
      <c r="CI79" s="100">
        <v>8637.864285989368</v>
      </c>
      <c r="CJ79" s="100">
        <v>13.555981256751105</v>
      </c>
      <c r="CK79" s="100">
        <v>10264.589007611936</v>
      </c>
      <c r="CL79" s="100">
        <v>11</v>
      </c>
      <c r="CM79" s="100">
        <v>8329.1999999999989</v>
      </c>
      <c r="CN79" s="100">
        <v>11.097177865472162</v>
      </c>
      <c r="CO79" s="100">
        <v>8402.78307973552</v>
      </c>
      <c r="CP79" s="100">
        <v>17.338677517503637</v>
      </c>
      <c r="CQ79" s="100">
        <v>13128.846616253753</v>
      </c>
      <c r="CR79" s="100">
        <v>13.578838053376229</v>
      </c>
      <c r="CS79" s="100">
        <v>10281.89617401648</v>
      </c>
      <c r="CT79" s="100">
        <v>11.232185457648576</v>
      </c>
      <c r="CU79" s="100">
        <v>8505.0108285315018</v>
      </c>
    </row>
    <row r="80" spans="2:99">
      <c r="C80" s="99" t="s">
        <v>246</v>
      </c>
      <c r="D80" s="100">
        <v>15</v>
      </c>
      <c r="E80" s="100">
        <v>12077.999999999998</v>
      </c>
      <c r="F80" s="100">
        <v>12</v>
      </c>
      <c r="G80" s="100">
        <v>9662.4</v>
      </c>
      <c r="H80" s="100">
        <v>9</v>
      </c>
      <c r="I80" s="100">
        <v>7246.7999999999993</v>
      </c>
      <c r="J80" s="100">
        <v>12</v>
      </c>
      <c r="K80" s="100">
        <v>9662.4</v>
      </c>
      <c r="L80" s="100">
        <v>11.927525801410209</v>
      </c>
      <c r="M80" s="100">
        <v>9604.0437752954986</v>
      </c>
      <c r="N80" s="100">
        <v>14.273750409814564</v>
      </c>
      <c r="O80" s="100">
        <v>11493.223829982686</v>
      </c>
      <c r="P80" s="100">
        <v>9.8989544345938558</v>
      </c>
      <c r="Q80" s="100">
        <v>7970.6381107349716</v>
      </c>
      <c r="R80" s="100">
        <v>16.543181987501764</v>
      </c>
      <c r="S80" s="100">
        <v>13320.570136336421</v>
      </c>
      <c r="T80" s="100">
        <v>13.80486945418523</v>
      </c>
      <c r="U80" s="100">
        <v>11115.680884509946</v>
      </c>
      <c r="V80" s="100">
        <v>15.198422406076419</v>
      </c>
      <c r="W80" s="100">
        <v>12237.769721372732</v>
      </c>
      <c r="X80" s="100">
        <v>9.4799974503559064</v>
      </c>
      <c r="Y80" s="100">
        <v>7633.2939470265756</v>
      </c>
      <c r="Z80" s="100">
        <v>14.413104679036396</v>
      </c>
      <c r="AA80" s="100">
        <v>11605.431887560106</v>
      </c>
      <c r="AB80" s="100">
        <v>10.402437805155524</v>
      </c>
      <c r="AC80" s="100">
        <v>8376.0429207112265</v>
      </c>
      <c r="AD80" s="100">
        <v>16.556422752066414</v>
      </c>
      <c r="AE80" s="100">
        <v>13331.231599963876</v>
      </c>
      <c r="AF80" s="100">
        <v>13.842708316679078</v>
      </c>
      <c r="AG80" s="100">
        <v>11146.148736589992</v>
      </c>
      <c r="AH80" s="100">
        <v>16.179709771439672</v>
      </c>
      <c r="AI80" s="100">
        <v>13027.902307963222</v>
      </c>
      <c r="AJ80" s="100">
        <v>14.153435137124461</v>
      </c>
      <c r="AK80" s="100">
        <v>11396.345972412615</v>
      </c>
      <c r="AL80" s="100">
        <v>10.883576455532541</v>
      </c>
      <c r="AM80" s="100">
        <v>8763.4557619948009</v>
      </c>
      <c r="AN80" s="100">
        <v>14.241512578593145</v>
      </c>
      <c r="AO80" s="100">
        <v>11467.265928283199</v>
      </c>
      <c r="AP80" s="100">
        <v>7.7283767313019389</v>
      </c>
      <c r="AQ80" s="100">
        <v>6222.8889440443209</v>
      </c>
      <c r="AR80" s="100">
        <v>16.450163381199378</v>
      </c>
      <c r="AS80" s="100">
        <v>13245.671554541737</v>
      </c>
      <c r="AT80" s="100">
        <v>13.24635171015119</v>
      </c>
      <c r="AU80" s="100">
        <v>10665.962397013738</v>
      </c>
      <c r="AV80" s="100">
        <v>11.535734186783932</v>
      </c>
      <c r="AW80" s="100">
        <v>9288.5731671984213</v>
      </c>
      <c r="AX80" s="100">
        <v>15.499501498656423</v>
      </c>
      <c r="AY80" s="100">
        <v>12480.198606718151</v>
      </c>
      <c r="AZ80" s="100">
        <v>13.522618790719692</v>
      </c>
      <c r="BA80" s="100">
        <v>10888.412650287495</v>
      </c>
      <c r="BB80" s="100">
        <v>17.405371987418615</v>
      </c>
      <c r="BC80" s="100">
        <v>14014.805524269468</v>
      </c>
      <c r="BD80" s="100">
        <v>13.232184538632605</v>
      </c>
      <c r="BE80" s="100">
        <v>10654.554990506973</v>
      </c>
      <c r="BF80" s="100">
        <v>13.378779947436865</v>
      </c>
      <c r="BG80" s="100">
        <v>10772.593613676163</v>
      </c>
      <c r="BH80" s="100">
        <v>14.124166851316316</v>
      </c>
      <c r="BI80" s="100">
        <v>11372.779148679896</v>
      </c>
      <c r="BJ80" s="100">
        <v>8.7139712917906245</v>
      </c>
      <c r="BK80" s="100">
        <v>7016.4896841498103</v>
      </c>
      <c r="BL80" s="100">
        <v>15.496712555576309</v>
      </c>
      <c r="BM80" s="100">
        <v>12477.952949750043</v>
      </c>
      <c r="BN80" s="100">
        <v>12</v>
      </c>
      <c r="BO80" s="100">
        <v>9662.4</v>
      </c>
      <c r="BP80" s="100">
        <v>9.9655580433574933</v>
      </c>
      <c r="BQ80" s="100">
        <v>8024.2673365114533</v>
      </c>
      <c r="BR80" s="100">
        <v>10.905920402372717</v>
      </c>
      <c r="BS80" s="100">
        <v>8781.4471079905106</v>
      </c>
      <c r="BT80" s="100">
        <v>8.9233070218307073</v>
      </c>
      <c r="BU80" s="100">
        <v>7185.0468139780851</v>
      </c>
      <c r="BV80" s="100">
        <v>11.593436598831317</v>
      </c>
      <c r="BW80" s="100">
        <v>9335.0351493789767</v>
      </c>
      <c r="BX80" s="100">
        <v>10.715611668325428</v>
      </c>
      <c r="BY80" s="100">
        <v>8628.2105153356333</v>
      </c>
      <c r="BZ80" s="100">
        <v>15.258040931267828</v>
      </c>
      <c r="CA80" s="100">
        <v>12285.774557856854</v>
      </c>
      <c r="CB80" s="100">
        <v>10.121356243791789</v>
      </c>
      <c r="CC80" s="100">
        <v>8149.7160475011478</v>
      </c>
      <c r="CD80" s="100">
        <v>15.378202801409282</v>
      </c>
      <c r="CE80" s="100">
        <v>12382.528895694753</v>
      </c>
      <c r="CF80" s="100">
        <v>11.017902643411922</v>
      </c>
      <c r="CG80" s="100">
        <v>8871.6152084752794</v>
      </c>
      <c r="CH80" s="100">
        <v>12.39196062160867</v>
      </c>
      <c r="CI80" s="100">
        <v>9978.0066925193005</v>
      </c>
      <c r="CJ80" s="100">
        <v>12.467068042079614</v>
      </c>
      <c r="CK80" s="100">
        <v>10038.483187482505</v>
      </c>
      <c r="CL80" s="100">
        <v>11</v>
      </c>
      <c r="CM80" s="100">
        <v>8857.1999999999989</v>
      </c>
      <c r="CN80" s="100">
        <v>12.097177865472162</v>
      </c>
      <c r="CO80" s="100">
        <v>9740.647617278184</v>
      </c>
      <c r="CP80" s="100">
        <v>16.28403761883002</v>
      </c>
      <c r="CQ80" s="100">
        <v>13111.907090681931</v>
      </c>
      <c r="CR80" s="100">
        <v>13.736721858713851</v>
      </c>
      <c r="CS80" s="100">
        <v>11060.808440636392</v>
      </c>
      <c r="CT80" s="100">
        <v>11.21007255692014</v>
      </c>
      <c r="CU80" s="100">
        <v>9026.3504228320962</v>
      </c>
    </row>
    <row r="81" spans="2:99">
      <c r="C81" s="99" t="s">
        <v>247</v>
      </c>
      <c r="D81" s="100">
        <v>13</v>
      </c>
      <c r="E81" s="100">
        <v>9796.8000000000011</v>
      </c>
      <c r="F81" s="100">
        <v>11</v>
      </c>
      <c r="G81" s="100">
        <v>8289.6</v>
      </c>
      <c r="H81" s="100">
        <v>9</v>
      </c>
      <c r="I81" s="100">
        <v>6782.4000000000005</v>
      </c>
      <c r="J81" s="100">
        <v>13.277978948761707</v>
      </c>
      <c r="K81" s="100">
        <v>10006.284935786822</v>
      </c>
      <c r="L81" s="100">
        <v>10.801045010308815</v>
      </c>
      <c r="M81" s="100">
        <v>8139.6675197687237</v>
      </c>
      <c r="N81" s="100">
        <v>14.229827981889924</v>
      </c>
      <c r="O81" s="100">
        <v>10723.598367152248</v>
      </c>
      <c r="P81" s="100">
        <v>8.9180811246915965</v>
      </c>
      <c r="Q81" s="100">
        <v>6720.6659355675874</v>
      </c>
      <c r="R81" s="100">
        <v>13.543181987501766</v>
      </c>
      <c r="S81" s="100">
        <v>10206.141945781332</v>
      </c>
      <c r="T81" s="100">
        <v>13.853649421105546</v>
      </c>
      <c r="U81" s="100">
        <v>10440.11020374514</v>
      </c>
      <c r="V81" s="100">
        <v>14.092679252599089</v>
      </c>
      <c r="W81" s="100">
        <v>10620.243084758673</v>
      </c>
      <c r="X81" s="100">
        <v>9.4941150224251984</v>
      </c>
      <c r="Y81" s="100">
        <v>7154.7650808996295</v>
      </c>
      <c r="Z81" s="100">
        <v>16.458688700940797</v>
      </c>
      <c r="AA81" s="100">
        <v>12403.267805028985</v>
      </c>
      <c r="AB81" s="100">
        <v>11.416810583911078</v>
      </c>
      <c r="AC81" s="100">
        <v>8603.7084560353887</v>
      </c>
      <c r="AD81" s="100">
        <v>16.511953530578804</v>
      </c>
      <c r="AE81" s="100">
        <v>12443.408180644186</v>
      </c>
      <c r="AF81" s="100">
        <v>15.900165701907195</v>
      </c>
      <c r="AG81" s="100">
        <v>11982.364872957263</v>
      </c>
      <c r="AH81" s="100">
        <v>17.210754765424927</v>
      </c>
      <c r="AI81" s="100">
        <v>12970.024791224225</v>
      </c>
      <c r="AJ81" s="100">
        <v>15.153435137124461</v>
      </c>
      <c r="AK81" s="100">
        <v>11419.628719336994</v>
      </c>
      <c r="AL81" s="100">
        <v>9.7573512475993205</v>
      </c>
      <c r="AM81" s="100">
        <v>7353.1399001908485</v>
      </c>
      <c r="AN81" s="100">
        <v>15.407047589072231</v>
      </c>
      <c r="AO81" s="100">
        <v>11610.751063124833</v>
      </c>
      <c r="AP81" s="100">
        <v>7.706304709141274</v>
      </c>
      <c r="AQ81" s="100">
        <v>5807.471228808864</v>
      </c>
      <c r="AR81" s="100">
        <v>15.407960564211935</v>
      </c>
      <c r="AS81" s="100">
        <v>11611.439081190114</v>
      </c>
      <c r="AT81" s="100">
        <v>14.37098688116631</v>
      </c>
      <c r="AU81" s="100">
        <v>10829.975713646931</v>
      </c>
      <c r="AV81" s="100">
        <v>12.546448870519612</v>
      </c>
      <c r="AW81" s="100">
        <v>9455.00386882358</v>
      </c>
      <c r="AX81" s="100">
        <v>14.285286998848363</v>
      </c>
      <c r="AY81" s="100">
        <v>10765.392282332126</v>
      </c>
      <c r="AZ81" s="100">
        <v>14.388270073891483</v>
      </c>
      <c r="BA81" s="100">
        <v>10843.000327684622</v>
      </c>
      <c r="BB81" s="100">
        <v>15.255864329182593</v>
      </c>
      <c r="BC81" s="100">
        <v>11496.819358472003</v>
      </c>
      <c r="BD81" s="100">
        <v>14.423857689086566</v>
      </c>
      <c r="BE81" s="100">
        <v>10869.819154495635</v>
      </c>
      <c r="BF81" s="100">
        <v>14.29260620072206</v>
      </c>
      <c r="BG81" s="100">
        <v>10770.908032864145</v>
      </c>
      <c r="BH81" s="100">
        <v>15.124166851316316</v>
      </c>
      <c r="BI81" s="100">
        <v>11397.572139151976</v>
      </c>
      <c r="BJ81" s="100">
        <v>8.8060966197636095</v>
      </c>
      <c r="BK81" s="100">
        <v>6636.2744126538564</v>
      </c>
      <c r="BL81" s="100">
        <v>15.419101218767512</v>
      </c>
      <c r="BM81" s="100">
        <v>11619.834678463198</v>
      </c>
      <c r="BN81" s="100">
        <v>12</v>
      </c>
      <c r="BO81" s="100">
        <v>9043.2000000000007</v>
      </c>
      <c r="BP81" s="100">
        <v>10.07696858682182</v>
      </c>
      <c r="BQ81" s="100">
        <v>7594.0035270289245</v>
      </c>
      <c r="BR81" s="100">
        <v>11.999636306066446</v>
      </c>
      <c r="BS81" s="100">
        <v>9042.9259202516732</v>
      </c>
      <c r="BT81" s="100">
        <v>8.9810137106951267</v>
      </c>
      <c r="BU81" s="100">
        <v>6768.091932379848</v>
      </c>
      <c r="BV81" s="100">
        <v>10.560467898896245</v>
      </c>
      <c r="BW81" s="100">
        <v>7958.3686086082107</v>
      </c>
      <c r="BX81" s="100">
        <v>9.7156116683254279</v>
      </c>
      <c r="BY81" s="100">
        <v>7321.6849532500428</v>
      </c>
      <c r="BZ81" s="100">
        <v>16.217458965743059</v>
      </c>
      <c r="CA81" s="100">
        <v>12221.477076583969</v>
      </c>
      <c r="CB81" s="100">
        <v>10.121356243791789</v>
      </c>
      <c r="CC81" s="100">
        <v>7627.4540653214926</v>
      </c>
      <c r="CD81" s="100">
        <v>15.460894969493838</v>
      </c>
      <c r="CE81" s="100">
        <v>11651.330449010557</v>
      </c>
      <c r="CF81" s="100">
        <v>9.9850670742696028</v>
      </c>
      <c r="CG81" s="100">
        <v>7524.7465471695732</v>
      </c>
      <c r="CH81" s="100">
        <v>13.431156683769537</v>
      </c>
      <c r="CI81" s="100">
        <v>10121.719676888722</v>
      </c>
      <c r="CJ81" s="100">
        <v>13.378154827408121</v>
      </c>
      <c r="CK81" s="100">
        <v>10081.77747793476</v>
      </c>
      <c r="CL81" s="100">
        <v>12</v>
      </c>
      <c r="CM81" s="100">
        <v>9043.2000000000007</v>
      </c>
      <c r="CN81" s="100">
        <v>11.960030632288142</v>
      </c>
      <c r="CO81" s="100">
        <v>9013.0790844923431</v>
      </c>
      <c r="CP81" s="100">
        <v>16.338677517503637</v>
      </c>
      <c r="CQ81" s="100">
        <v>12312.827377190741</v>
      </c>
      <c r="CR81" s="100">
        <v>15.93407661538588</v>
      </c>
      <c r="CS81" s="100">
        <v>12007.9201373548</v>
      </c>
      <c r="CT81" s="100">
        <v>11.215600782102248</v>
      </c>
      <c r="CU81" s="100">
        <v>8452.076749392254</v>
      </c>
    </row>
    <row r="82" spans="2:99">
      <c r="C82" s="99" t="s">
        <v>248</v>
      </c>
      <c r="D82" s="100">
        <v>14</v>
      </c>
      <c r="E82" s="100">
        <v>7123.1999999999989</v>
      </c>
      <c r="F82" s="100">
        <v>13</v>
      </c>
      <c r="G82" s="100">
        <v>6614.3999999999987</v>
      </c>
      <c r="H82" s="100">
        <v>9</v>
      </c>
      <c r="I82" s="100">
        <v>4579.1999999999989</v>
      </c>
      <c r="J82" s="100">
        <v>13</v>
      </c>
      <c r="K82" s="100">
        <v>6614.3999999999987</v>
      </c>
      <c r="L82" s="100">
        <v>11.864285405859512</v>
      </c>
      <c r="M82" s="100">
        <v>6036.5484145013188</v>
      </c>
      <c r="N82" s="100">
        <v>14.141983126040644</v>
      </c>
      <c r="O82" s="100">
        <v>7195.4410145294787</v>
      </c>
      <c r="P82" s="100">
        <v>8.8989544345938558</v>
      </c>
      <c r="Q82" s="100">
        <v>4527.7880163213531</v>
      </c>
      <c r="R82" s="100">
        <v>15.511032362762146</v>
      </c>
      <c r="S82" s="100">
        <v>7892.0132661733778</v>
      </c>
      <c r="T82" s="100">
        <v>15.95120935494618</v>
      </c>
      <c r="U82" s="100">
        <v>8115.9753197966147</v>
      </c>
      <c r="V82" s="100">
        <v>16.233670123902197</v>
      </c>
      <c r="W82" s="100">
        <v>8259.691359041437</v>
      </c>
      <c r="X82" s="100">
        <v>10.423527162078742</v>
      </c>
      <c r="Y82" s="100">
        <v>5303.4906200656624</v>
      </c>
      <c r="Z82" s="100">
        <v>16.595440766653997</v>
      </c>
      <c r="AA82" s="100">
        <v>8443.7602620735524</v>
      </c>
      <c r="AB82" s="100">
        <v>11.431183362666632</v>
      </c>
      <c r="AC82" s="100">
        <v>5816.1860949247812</v>
      </c>
      <c r="AD82" s="100">
        <v>14.734299638016861</v>
      </c>
      <c r="AE82" s="100">
        <v>7496.8116558229776</v>
      </c>
      <c r="AF82" s="100">
        <v>14.919318163649901</v>
      </c>
      <c r="AG82" s="100">
        <v>7590.9490816650687</v>
      </c>
      <c r="AH82" s="100">
        <v>16.334934741365942</v>
      </c>
      <c r="AI82" s="100">
        <v>8311.21479640699</v>
      </c>
      <c r="AJ82" s="100">
        <v>15.274849362084931</v>
      </c>
      <c r="AK82" s="100">
        <v>7771.8433554288113</v>
      </c>
      <c r="AL82" s="100">
        <v>10.858331413945898</v>
      </c>
      <c r="AM82" s="100">
        <v>5524.7190234156715</v>
      </c>
      <c r="AN82" s="100">
        <v>15.241512578593145</v>
      </c>
      <c r="AO82" s="100">
        <v>7754.8815999881908</v>
      </c>
      <c r="AP82" s="100">
        <v>8.750448753462603</v>
      </c>
      <c r="AQ82" s="100">
        <v>4452.2283257617719</v>
      </c>
      <c r="AR82" s="100">
        <v>14.422028169874416</v>
      </c>
      <c r="AS82" s="100">
        <v>7337.9279328321018</v>
      </c>
      <c r="AT82" s="100">
        <v>14.412531938171348</v>
      </c>
      <c r="AU82" s="100">
        <v>7333.0962501415806</v>
      </c>
      <c r="AV82" s="100">
        <v>11.567878237990968</v>
      </c>
      <c r="AW82" s="100">
        <v>5885.7364474898031</v>
      </c>
      <c r="AX82" s="100">
        <v>14.320989415483041</v>
      </c>
      <c r="AY82" s="100">
        <v>7286.5194145977694</v>
      </c>
      <c r="AZ82" s="100">
        <v>15.477835885110288</v>
      </c>
      <c r="BA82" s="100">
        <v>7875.1228983441133</v>
      </c>
      <c r="BB82" s="100">
        <v>17.285765860829798</v>
      </c>
      <c r="BC82" s="100">
        <v>8794.9976699901999</v>
      </c>
      <c r="BD82" s="100">
        <v>15.396475810450287</v>
      </c>
      <c r="BE82" s="100">
        <v>7833.7268923571046</v>
      </c>
      <c r="BF82" s="100">
        <v>14.263881618483792</v>
      </c>
      <c r="BG82" s="100">
        <v>7257.4629674845519</v>
      </c>
      <c r="BH82" s="100">
        <v>15.226363837799617</v>
      </c>
      <c r="BI82" s="100">
        <v>7747.1739206724442</v>
      </c>
      <c r="BJ82" s="100">
        <v>9.7139712917906245</v>
      </c>
      <c r="BK82" s="100">
        <v>4942.4685932630691</v>
      </c>
      <c r="BL82" s="100">
        <v>16.434623486129272</v>
      </c>
      <c r="BM82" s="100">
        <v>8361.9364297425727</v>
      </c>
      <c r="BN82" s="100">
        <v>14</v>
      </c>
      <c r="BO82" s="100">
        <v>7123.1999999999989</v>
      </c>
      <c r="BP82" s="100">
        <v>11.07696858682182</v>
      </c>
      <c r="BQ82" s="100">
        <v>5635.9616169749415</v>
      </c>
      <c r="BR82" s="100">
        <v>12.999636306066446</v>
      </c>
      <c r="BS82" s="100">
        <v>6614.2149525266059</v>
      </c>
      <c r="BT82" s="100">
        <v>9.865600332966288</v>
      </c>
      <c r="BU82" s="100">
        <v>5019.6174494132465</v>
      </c>
      <c r="BV82" s="100">
        <v>11.560467898896245</v>
      </c>
      <c r="BW82" s="100">
        <v>5881.9660669584082</v>
      </c>
      <c r="BX82" s="100">
        <v>9.7156116683254279</v>
      </c>
      <c r="BY82" s="100">
        <v>4943.3032168439768</v>
      </c>
      <c r="BZ82" s="100">
        <v>14.136295034693521</v>
      </c>
      <c r="CA82" s="100">
        <v>7192.5469136520624</v>
      </c>
      <c r="CB82" s="100">
        <v>9.293872588990526</v>
      </c>
      <c r="CC82" s="100">
        <v>4728.7223732783787</v>
      </c>
      <c r="CD82" s="100">
        <v>16.488459025522026</v>
      </c>
      <c r="CE82" s="100">
        <v>8389.3279521856057</v>
      </c>
      <c r="CF82" s="100">
        <v>12.083573781696563</v>
      </c>
      <c r="CG82" s="100">
        <v>6148.12234012721</v>
      </c>
      <c r="CH82" s="100">
        <v>11.407639046473017</v>
      </c>
      <c r="CI82" s="100">
        <v>5804.2067468454698</v>
      </c>
      <c r="CJ82" s="100">
        <v>14.467068042079614</v>
      </c>
      <c r="CK82" s="100">
        <v>7360.8442198101056</v>
      </c>
      <c r="CL82" s="100">
        <v>13</v>
      </c>
      <c r="CM82" s="100">
        <v>6614.3999999999987</v>
      </c>
      <c r="CN82" s="100">
        <v>11.994317440584146</v>
      </c>
      <c r="CO82" s="100">
        <v>6102.7087137692124</v>
      </c>
      <c r="CP82" s="100">
        <v>16.311357568166827</v>
      </c>
      <c r="CQ82" s="100">
        <v>8299.2187306832802</v>
      </c>
      <c r="CR82" s="100">
        <v>14.776192810048258</v>
      </c>
      <c r="CS82" s="100">
        <v>7518.1269017525519</v>
      </c>
      <c r="CT82" s="100">
        <v>11.221129007284357</v>
      </c>
      <c r="CU82" s="100">
        <v>5709.3104389062801</v>
      </c>
    </row>
    <row r="83" spans="2:99">
      <c r="C83" s="99" t="s">
        <v>249</v>
      </c>
      <c r="D83" s="100">
        <v>14</v>
      </c>
      <c r="E83" s="100">
        <v>12045.6</v>
      </c>
      <c r="F83" s="100">
        <v>11</v>
      </c>
      <c r="G83" s="100">
        <v>9464.4</v>
      </c>
      <c r="H83" s="100">
        <v>8</v>
      </c>
      <c r="I83" s="100">
        <v>6883.2</v>
      </c>
      <c r="J83" s="100">
        <v>13.327131985252542</v>
      </c>
      <c r="K83" s="100">
        <v>11466.664360111286</v>
      </c>
      <c r="L83" s="100">
        <v>11.927525801410209</v>
      </c>
      <c r="M83" s="100">
        <v>10262.443199533343</v>
      </c>
      <c r="N83" s="100">
        <v>13.185905553965284</v>
      </c>
      <c r="O83" s="100">
        <v>11345.153138631731</v>
      </c>
      <c r="P83" s="100">
        <v>8.8798277444961133</v>
      </c>
      <c r="Q83" s="100">
        <v>7640.2037913644554</v>
      </c>
      <c r="R83" s="100">
        <v>14.543181987501766</v>
      </c>
      <c r="S83" s="100">
        <v>12512.953782046519</v>
      </c>
      <c r="T83" s="100">
        <v>13.756089487264912</v>
      </c>
      <c r="U83" s="100">
        <v>11835.739394842731</v>
      </c>
      <c r="V83" s="100">
        <v>13.163174688250642</v>
      </c>
      <c r="W83" s="100">
        <v>11325.595501770853</v>
      </c>
      <c r="X83" s="100">
        <v>10.451762306217324</v>
      </c>
      <c r="Y83" s="100">
        <v>8992.6962882693861</v>
      </c>
      <c r="Z83" s="100">
        <v>14</v>
      </c>
      <c r="AA83" s="100">
        <v>12045.6</v>
      </c>
      <c r="AB83" s="100">
        <v>10.402437805155524</v>
      </c>
      <c r="AC83" s="100">
        <v>8950.257487555813</v>
      </c>
      <c r="AD83" s="100">
        <v>14.556422752066414</v>
      </c>
      <c r="AE83" s="100">
        <v>12524.346135877942</v>
      </c>
      <c r="AF83" s="100">
        <v>13.919318163649901</v>
      </c>
      <c r="AG83" s="100">
        <v>11976.181348004375</v>
      </c>
      <c r="AH83" s="100">
        <v>15.24179975941018</v>
      </c>
      <c r="AI83" s="100">
        <v>13114.044512996517</v>
      </c>
      <c r="AJ83" s="100">
        <v>15.214142249604695</v>
      </c>
      <c r="AK83" s="100">
        <v>13090.24799155988</v>
      </c>
      <c r="AL83" s="100">
        <v>9.7825962891859657</v>
      </c>
      <c r="AM83" s="100">
        <v>8416.9458472156039</v>
      </c>
      <c r="AN83" s="100">
        <v>15</v>
      </c>
      <c r="AO83" s="100">
        <v>12906</v>
      </c>
      <c r="AP83" s="100">
        <v>8.7725207756232688</v>
      </c>
      <c r="AQ83" s="100">
        <v>7547.87687534626</v>
      </c>
      <c r="AR83" s="100">
        <v>15.464230986861857</v>
      </c>
      <c r="AS83" s="100">
        <v>13305.424341095941</v>
      </c>
      <c r="AT83" s="100">
        <v>14.329441824161268</v>
      </c>
      <c r="AU83" s="100">
        <v>12329.051745508355</v>
      </c>
      <c r="AV83" s="100">
        <v>10.589307605462325</v>
      </c>
      <c r="AW83" s="100">
        <v>9111.0402637397838</v>
      </c>
      <c r="AX83" s="100">
        <v>13</v>
      </c>
      <c r="AY83" s="100">
        <v>11185.199999999999</v>
      </c>
      <c r="AZ83" s="100">
        <v>15.298704262672679</v>
      </c>
      <c r="BA83" s="100">
        <v>13163.005147603573</v>
      </c>
      <c r="BB83" s="100">
        <v>17.345568924124208</v>
      </c>
      <c r="BC83" s="100">
        <v>14924.127502316469</v>
      </c>
      <c r="BD83" s="100">
        <v>13.314330174541446</v>
      </c>
      <c r="BE83" s="100">
        <v>11455.649682175461</v>
      </c>
      <c r="BF83" s="100">
        <v>14.29260620072206</v>
      </c>
      <c r="BG83" s="100">
        <v>12297.358375101261</v>
      </c>
      <c r="BH83" s="100">
        <v>16.226363837799617</v>
      </c>
      <c r="BI83" s="100">
        <v>13961.16344604279</v>
      </c>
      <c r="BJ83" s="100">
        <v>8.7139712917906245</v>
      </c>
      <c r="BK83" s="100">
        <v>7497.5008994566533</v>
      </c>
      <c r="BL83" s="100">
        <v>14.403578951405752</v>
      </c>
      <c r="BM83" s="100">
        <v>12392.839329789509</v>
      </c>
      <c r="BN83" s="100">
        <v>12</v>
      </c>
      <c r="BO83" s="100">
        <v>10324.799999999999</v>
      </c>
      <c r="BP83" s="100">
        <v>9.1141054346432622</v>
      </c>
      <c r="BQ83" s="100">
        <v>7841.7763159670621</v>
      </c>
      <c r="BR83" s="100">
        <v>11.937159036937294</v>
      </c>
      <c r="BS83" s="100">
        <v>10270.731635380847</v>
      </c>
      <c r="BT83" s="100">
        <v>8.9810137106951267</v>
      </c>
      <c r="BU83" s="100">
        <v>7727.2641966820865</v>
      </c>
      <c r="BV83" s="100">
        <v>10.593436598831317</v>
      </c>
      <c r="BW83" s="100">
        <v>9114.5928496344659</v>
      </c>
      <c r="BX83" s="100">
        <v>8.6679042237703996</v>
      </c>
      <c r="BY83" s="100">
        <v>7457.8647941320514</v>
      </c>
      <c r="BZ83" s="100">
        <v>14.136295034693521</v>
      </c>
      <c r="CA83" s="100">
        <v>12162.868247850305</v>
      </c>
      <c r="CB83" s="100">
        <v>9.1501089679915797</v>
      </c>
      <c r="CC83" s="100">
        <v>7872.7537560599549</v>
      </c>
      <c r="CD83" s="100">
        <v>15.350638745381096</v>
      </c>
      <c r="CE83" s="100">
        <v>13207.689576525894</v>
      </c>
      <c r="CF83" s="100">
        <v>11.050738212554242</v>
      </c>
      <c r="CG83" s="100">
        <v>9508.05515808167</v>
      </c>
      <c r="CH83" s="100">
        <v>12.399799834040843</v>
      </c>
      <c r="CI83" s="100">
        <v>10668.787777208741</v>
      </c>
      <c r="CJ83" s="100">
        <v>12.333698220072375</v>
      </c>
      <c r="CK83" s="100">
        <v>10611.913948550271</v>
      </c>
      <c r="CL83" s="100">
        <v>12</v>
      </c>
      <c r="CM83" s="100">
        <v>10324.799999999999</v>
      </c>
      <c r="CN83" s="100">
        <v>12.097177865472162</v>
      </c>
      <c r="CO83" s="100">
        <v>10408.411835452247</v>
      </c>
      <c r="CP83" s="100">
        <v>17.365997466840447</v>
      </c>
      <c r="CQ83" s="100">
        <v>14941.704220469521</v>
      </c>
      <c r="CR83" s="100">
        <v>14.855134712717067</v>
      </c>
      <c r="CS83" s="100">
        <v>12781.357906821764</v>
      </c>
      <c r="CT83" s="100">
        <v>11.204544331738031</v>
      </c>
      <c r="CU83" s="100">
        <v>9640.3899430274014</v>
      </c>
    </row>
    <row r="84" spans="2:99">
      <c r="C84" s="99" t="s">
        <v>250</v>
      </c>
      <c r="D84" s="100">
        <v>14</v>
      </c>
      <c r="E84" s="100">
        <v>10936.8</v>
      </c>
      <c r="F84" s="100">
        <v>12</v>
      </c>
      <c r="G84" s="100">
        <v>9374.4</v>
      </c>
      <c r="H84" s="100">
        <v>9</v>
      </c>
      <c r="I84" s="100">
        <v>7030.7999999999993</v>
      </c>
      <c r="J84" s="100">
        <v>12.228825912270873</v>
      </c>
      <c r="K84" s="100">
        <v>9553.1588026660047</v>
      </c>
      <c r="L84" s="100">
        <v>10.84320527400928</v>
      </c>
      <c r="M84" s="100">
        <v>8470.7119600560491</v>
      </c>
      <c r="N84" s="100">
        <v>15.141983126040644</v>
      </c>
      <c r="O84" s="100">
        <v>11828.91721806295</v>
      </c>
      <c r="P84" s="100">
        <v>8.7841942940074063</v>
      </c>
      <c r="Q84" s="100">
        <v>6862.2125824785853</v>
      </c>
      <c r="R84" s="100">
        <v>15.511032362762146</v>
      </c>
      <c r="S84" s="100">
        <v>12117.218481789787</v>
      </c>
      <c r="T84" s="100">
        <v>13.878039404565705</v>
      </c>
      <c r="U84" s="100">
        <v>10841.524382846728</v>
      </c>
      <c r="V84" s="100">
        <v>15.127926970424866</v>
      </c>
      <c r="W84" s="100">
        <v>11817.936549295904</v>
      </c>
      <c r="X84" s="100">
        <v>9.4517623062173239</v>
      </c>
      <c r="Y84" s="100">
        <v>7383.7167136169728</v>
      </c>
      <c r="Z84" s="100">
        <v>15.458688700940797</v>
      </c>
      <c r="AA84" s="100">
        <v>12076.32761317495</v>
      </c>
      <c r="AB84" s="100">
        <v>11.359319468888859</v>
      </c>
      <c r="AC84" s="100">
        <v>8873.9003690959762</v>
      </c>
      <c r="AD84" s="100">
        <v>16.556422752066414</v>
      </c>
      <c r="AE84" s="100">
        <v>12933.877453914281</v>
      </c>
      <c r="AF84" s="100">
        <v>13.97677554887802</v>
      </c>
      <c r="AG84" s="100">
        <v>10918.657058783509</v>
      </c>
      <c r="AH84" s="100">
        <v>16.334934741365942</v>
      </c>
      <c r="AI84" s="100">
        <v>12760.851019955073</v>
      </c>
      <c r="AJ84" s="100">
        <v>14.214142249604695</v>
      </c>
      <c r="AK84" s="100">
        <v>11104.087925391186</v>
      </c>
      <c r="AL84" s="100">
        <v>9.8835764555325412</v>
      </c>
      <c r="AM84" s="100">
        <v>7721.0499270620203</v>
      </c>
      <c r="AN84" s="100">
        <v>16.241512578593145</v>
      </c>
      <c r="AO84" s="100">
        <v>12687.869626396963</v>
      </c>
      <c r="AP84" s="100">
        <v>8.7725207756232688</v>
      </c>
      <c r="AQ84" s="100">
        <v>6853.0932299168971</v>
      </c>
      <c r="AR84" s="100">
        <v>14.422028169874416</v>
      </c>
      <c r="AS84" s="100">
        <v>11266.488406305893</v>
      </c>
      <c r="AT84" s="100">
        <v>15.412531938171348</v>
      </c>
      <c r="AU84" s="100">
        <v>12040.269950099457</v>
      </c>
      <c r="AV84" s="100">
        <v>11.546448870519612</v>
      </c>
      <c r="AW84" s="100">
        <v>9020.0858576499195</v>
      </c>
      <c r="AX84" s="100">
        <v>14.320989415483041</v>
      </c>
      <c r="AY84" s="100">
        <v>11187.556931375351</v>
      </c>
      <c r="AZ84" s="100">
        <v>15.388270073891483</v>
      </c>
      <c r="BA84" s="100">
        <v>12021.316581724026</v>
      </c>
      <c r="BB84" s="100">
        <v>16.405371987418615</v>
      </c>
      <c r="BC84" s="100">
        <v>12815.876596571421</v>
      </c>
      <c r="BD84" s="100">
        <v>14.423857689086566</v>
      </c>
      <c r="BE84" s="100">
        <v>11267.917626714425</v>
      </c>
      <c r="BF84" s="100">
        <v>14.235157036245525</v>
      </c>
      <c r="BG84" s="100">
        <v>11120.504676715003</v>
      </c>
      <c r="BH84" s="100">
        <v>15.226363837799617</v>
      </c>
      <c r="BI84" s="100">
        <v>11894.835430089061</v>
      </c>
      <c r="BJ84" s="100">
        <v>8.6909399597973795</v>
      </c>
      <c r="BK84" s="100">
        <v>6789.362296593712</v>
      </c>
      <c r="BL84" s="100">
        <v>14.481190288214551</v>
      </c>
      <c r="BM84" s="100">
        <v>11312.705853153206</v>
      </c>
      <c r="BN84" s="100">
        <v>12</v>
      </c>
      <c r="BO84" s="100">
        <v>9374.4</v>
      </c>
      <c r="BP84" s="100">
        <v>8.9655580433574933</v>
      </c>
      <c r="BQ84" s="100">
        <v>7003.8939434708727</v>
      </c>
      <c r="BR84" s="100">
        <v>10.968397671501869</v>
      </c>
      <c r="BS84" s="100">
        <v>8568.5122609772588</v>
      </c>
      <c r="BT84" s="100">
        <v>7.8367469885340793</v>
      </c>
      <c r="BU84" s="100">
        <v>6122.0667474428219</v>
      </c>
      <c r="BV84" s="100">
        <v>11.494530499026098</v>
      </c>
      <c r="BW84" s="100">
        <v>8979.5272258391869</v>
      </c>
      <c r="BX84" s="100">
        <v>10.596343056937856</v>
      </c>
      <c r="BY84" s="100">
        <v>8277.8631960798521</v>
      </c>
      <c r="BZ84" s="100">
        <v>14.17687700021829</v>
      </c>
      <c r="CA84" s="100">
        <v>11074.976312570527</v>
      </c>
      <c r="CB84" s="100">
        <v>9.2651198647907371</v>
      </c>
      <c r="CC84" s="100">
        <v>7237.9116383745231</v>
      </c>
      <c r="CD84" s="100">
        <v>15.488459025522024</v>
      </c>
      <c r="CE84" s="100">
        <v>12099.584190737804</v>
      </c>
      <c r="CF84" s="100">
        <v>10.149244919981202</v>
      </c>
      <c r="CG84" s="100">
        <v>7928.5901314893144</v>
      </c>
      <c r="CH84" s="100">
        <v>12.384121409176496</v>
      </c>
      <c r="CI84" s="100">
        <v>9674.4756448486769</v>
      </c>
      <c r="CJ84" s="100">
        <v>12.467068042079614</v>
      </c>
      <c r="CK84" s="100">
        <v>9739.2735544725929</v>
      </c>
      <c r="CL84" s="100">
        <v>12</v>
      </c>
      <c r="CM84" s="100">
        <v>9374.4</v>
      </c>
      <c r="CN84" s="100">
        <v>11.131464673768168</v>
      </c>
      <c r="CO84" s="100">
        <v>8695.9002031476921</v>
      </c>
      <c r="CP84" s="100">
        <v>15.256717669493209</v>
      </c>
      <c r="CQ84" s="100">
        <v>11918.547843408094</v>
      </c>
      <c r="CR84" s="100">
        <v>13.894605664051474</v>
      </c>
      <c r="CS84" s="100">
        <v>10854.46594475701</v>
      </c>
      <c r="CT84" s="100">
        <v>11.232185457648576</v>
      </c>
      <c r="CU84" s="100">
        <v>8774.5832795150673</v>
      </c>
    </row>
    <row r="85" spans="2:99">
      <c r="C85" s="99" t="s">
        <v>251</v>
      </c>
      <c r="D85" s="100">
        <v>16</v>
      </c>
      <c r="E85" s="100">
        <v>2400</v>
      </c>
      <c r="F85" s="100">
        <v>12</v>
      </c>
      <c r="G85" s="100">
        <v>1800</v>
      </c>
      <c r="H85" s="100">
        <v>9</v>
      </c>
      <c r="I85" s="100">
        <v>1350</v>
      </c>
      <c r="J85" s="100">
        <v>14.228825912270873</v>
      </c>
      <c r="K85" s="100">
        <v>2134.3238868406311</v>
      </c>
      <c r="L85" s="100">
        <v>11.990766196960905</v>
      </c>
      <c r="M85" s="100">
        <v>1798.6149295441357</v>
      </c>
      <c r="N85" s="100">
        <v>16.405517693588486</v>
      </c>
      <c r="O85" s="100">
        <v>2460.8276540382731</v>
      </c>
      <c r="P85" s="100">
        <v>9.9563345048870797</v>
      </c>
      <c r="Q85" s="100">
        <v>1493.450175733062</v>
      </c>
      <c r="R85" s="100">
        <v>16.575331612241385</v>
      </c>
      <c r="S85" s="100">
        <v>2486.2997418362079</v>
      </c>
      <c r="T85" s="100">
        <v>16.902429388025862</v>
      </c>
      <c r="U85" s="100">
        <v>2535.3644082038791</v>
      </c>
      <c r="V85" s="100">
        <v>15.233670123902197</v>
      </c>
      <c r="W85" s="100">
        <v>2285.0505185853294</v>
      </c>
      <c r="X85" s="100">
        <v>10.522350166563781</v>
      </c>
      <c r="Y85" s="100">
        <v>1578.352524984567</v>
      </c>
      <c r="Z85" s="100">
        <v>16.458688700940797</v>
      </c>
      <c r="AA85" s="100">
        <v>2468.8033051411194</v>
      </c>
      <c r="AB85" s="100">
        <v>12.373692247644414</v>
      </c>
      <c r="AC85" s="100">
        <v>1856.0538371466621</v>
      </c>
      <c r="AD85" s="100">
        <v>17.778768859504474</v>
      </c>
      <c r="AE85" s="100">
        <v>2666.8153289256711</v>
      </c>
      <c r="AF85" s="100">
        <v>15.995928010620727</v>
      </c>
      <c r="AG85" s="100">
        <v>2399.3892015931092</v>
      </c>
      <c r="AH85" s="100">
        <v>18.428069723321705</v>
      </c>
      <c r="AI85" s="100">
        <v>2764.2104584982558</v>
      </c>
      <c r="AJ85" s="100">
        <v>16.274849362084929</v>
      </c>
      <c r="AK85" s="100">
        <v>2441.2274043127395</v>
      </c>
      <c r="AL85" s="100">
        <v>11.959311580292473</v>
      </c>
      <c r="AM85" s="100">
        <v>1793.8967370438709</v>
      </c>
      <c r="AN85" s="100">
        <v>17.365663836452459</v>
      </c>
      <c r="AO85" s="100">
        <v>2604.8495754678688</v>
      </c>
      <c r="AP85" s="100">
        <v>7.7945927977839338</v>
      </c>
      <c r="AQ85" s="100">
        <v>1169.18891966759</v>
      </c>
      <c r="AR85" s="100">
        <v>17.436095775536895</v>
      </c>
      <c r="AS85" s="100">
        <v>2615.4143663305344</v>
      </c>
      <c r="AT85" s="100">
        <v>16.537167109186466</v>
      </c>
      <c r="AU85" s="100">
        <v>2480.57506637797</v>
      </c>
      <c r="AV85" s="100">
        <v>12.578592921726647</v>
      </c>
      <c r="AW85" s="100">
        <v>1886.7889382589972</v>
      </c>
      <c r="AX85" s="100">
        <v>15.356691832117717</v>
      </c>
      <c r="AY85" s="100">
        <v>2303.5037748176574</v>
      </c>
      <c r="AZ85" s="100">
        <v>15.6569675075479</v>
      </c>
      <c r="BA85" s="100">
        <v>2348.545126132185</v>
      </c>
      <c r="BB85" s="100">
        <v>17.49507658236023</v>
      </c>
      <c r="BC85" s="100">
        <v>2624.2614873540347</v>
      </c>
      <c r="BD85" s="100">
        <v>13.506003324995406</v>
      </c>
      <c r="BE85" s="100">
        <v>2025.9004987493111</v>
      </c>
      <c r="BF85" s="100">
        <v>15.29260620072206</v>
      </c>
      <c r="BG85" s="100">
        <v>2293.890930108309</v>
      </c>
      <c r="BH85" s="100">
        <v>18.260429499960718</v>
      </c>
      <c r="BI85" s="100">
        <v>2739.0644249941079</v>
      </c>
      <c r="BJ85" s="100">
        <v>9.8521592837501011</v>
      </c>
      <c r="BK85" s="100">
        <v>1477.8238925625151</v>
      </c>
      <c r="BL85" s="100">
        <v>16.512234822938069</v>
      </c>
      <c r="BM85" s="100">
        <v>2476.8352234407103</v>
      </c>
      <c r="BN85" s="100">
        <v>12</v>
      </c>
      <c r="BO85" s="100">
        <v>1800</v>
      </c>
      <c r="BP85" s="100">
        <v>10.07696858682182</v>
      </c>
      <c r="BQ85" s="100">
        <v>1511.5452880232731</v>
      </c>
      <c r="BR85" s="100">
        <v>11.937159036937294</v>
      </c>
      <c r="BS85" s="100">
        <v>1790.573855540594</v>
      </c>
      <c r="BT85" s="100">
        <v>9.038720399559546</v>
      </c>
      <c r="BU85" s="100">
        <v>1355.8080599339319</v>
      </c>
      <c r="BV85" s="100">
        <v>13.549478332251221</v>
      </c>
      <c r="BW85" s="100">
        <v>2032.4217498376831</v>
      </c>
      <c r="BX85" s="100">
        <v>10.6679042237704</v>
      </c>
      <c r="BY85" s="100">
        <v>1600.18563356556</v>
      </c>
      <c r="BZ85" s="100">
        <v>15.217458965743059</v>
      </c>
      <c r="CA85" s="100">
        <v>2282.6188448614589</v>
      </c>
      <c r="CB85" s="100">
        <v>9.3513780373901056</v>
      </c>
      <c r="CC85" s="100">
        <v>1402.7067056085159</v>
      </c>
      <c r="CD85" s="100">
        <v>16.571151193606582</v>
      </c>
      <c r="CE85" s="100">
        <v>2485.6726790409871</v>
      </c>
      <c r="CF85" s="100">
        <v>11.182080489123523</v>
      </c>
      <c r="CG85" s="100">
        <v>1677.3120733685284</v>
      </c>
      <c r="CH85" s="100">
        <v>13.407639046473017</v>
      </c>
      <c r="CI85" s="100">
        <v>2011.1458569709525</v>
      </c>
      <c r="CJ85" s="100">
        <v>14.733807686094089</v>
      </c>
      <c r="CK85" s="100">
        <v>2210.0711529141131</v>
      </c>
      <c r="CL85" s="100">
        <v>13</v>
      </c>
      <c r="CM85" s="100">
        <v>1950</v>
      </c>
      <c r="CN85" s="100">
        <v>12.028604248880152</v>
      </c>
      <c r="CO85" s="100">
        <v>1804.2906373320227</v>
      </c>
      <c r="CP85" s="100">
        <v>16.447957314850871</v>
      </c>
      <c r="CQ85" s="100">
        <v>2467.1935972276306</v>
      </c>
      <c r="CR85" s="100">
        <v>16.93407661538588</v>
      </c>
      <c r="CS85" s="100">
        <v>2540.1114923078821</v>
      </c>
      <c r="CT85" s="100">
        <v>13.248770133194903</v>
      </c>
      <c r="CU85" s="100">
        <v>1987.3155199792354</v>
      </c>
    </row>
    <row r="86" spans="2:99">
      <c r="C86" s="99" t="s">
        <v>252</v>
      </c>
      <c r="D86" s="100">
        <v>15</v>
      </c>
      <c r="E86" s="100">
        <v>8100</v>
      </c>
      <c r="F86" s="100">
        <v>11</v>
      </c>
      <c r="G86" s="100">
        <v>5940</v>
      </c>
      <c r="H86" s="100">
        <v>9</v>
      </c>
      <c r="I86" s="100">
        <v>4860</v>
      </c>
      <c r="J86" s="100">
        <v>12.179672875780037</v>
      </c>
      <c r="K86" s="100">
        <v>6577.0233529212201</v>
      </c>
      <c r="L86" s="100">
        <v>11.906445669559977</v>
      </c>
      <c r="M86" s="100">
        <v>6429.4806615623875</v>
      </c>
      <c r="N86" s="100">
        <v>15.229827981889924</v>
      </c>
      <c r="O86" s="100">
        <v>8224.1071102205588</v>
      </c>
      <c r="P86" s="100">
        <v>9.8415743643006302</v>
      </c>
      <c r="Q86" s="100">
        <v>5314.4501567223406</v>
      </c>
      <c r="R86" s="100">
        <v>16.703930111199867</v>
      </c>
      <c r="S86" s="100">
        <v>9020.1222600479286</v>
      </c>
      <c r="T86" s="100">
        <v>13.853649421105546</v>
      </c>
      <c r="U86" s="100">
        <v>7480.9706873969944</v>
      </c>
      <c r="V86" s="100">
        <v>16.09267925259909</v>
      </c>
      <c r="W86" s="100">
        <v>8690.0467964035088</v>
      </c>
      <c r="X86" s="100">
        <v>9.4376447341480336</v>
      </c>
      <c r="Y86" s="100">
        <v>5096.3281564399385</v>
      </c>
      <c r="Z86" s="100">
        <v>16.504272722845197</v>
      </c>
      <c r="AA86" s="100">
        <v>8912.3072703364069</v>
      </c>
      <c r="AB86" s="100">
        <v>11.402437805155524</v>
      </c>
      <c r="AC86" s="100">
        <v>6157.3164147839825</v>
      </c>
      <c r="AD86" s="100">
        <v>16.467484309091191</v>
      </c>
      <c r="AE86" s="100">
        <v>8892.4415269092424</v>
      </c>
      <c r="AF86" s="100">
        <v>16.900165701907195</v>
      </c>
      <c r="AG86" s="100">
        <v>9126.0894790298844</v>
      </c>
      <c r="AH86" s="100">
        <v>17.148664777454417</v>
      </c>
      <c r="AI86" s="100">
        <v>9260.2789798253852</v>
      </c>
      <c r="AJ86" s="100">
        <v>14.244495805844814</v>
      </c>
      <c r="AK86" s="100">
        <v>7692.027735156199</v>
      </c>
      <c r="AL86" s="100">
        <v>9.7825962891859657</v>
      </c>
      <c r="AM86" s="100">
        <v>5282.6019961604215</v>
      </c>
      <c r="AN86" s="100">
        <v>13</v>
      </c>
      <c r="AO86" s="100">
        <v>7020</v>
      </c>
      <c r="AP86" s="100">
        <v>8.7063047091412749</v>
      </c>
      <c r="AQ86" s="100">
        <v>4701.4045429362886</v>
      </c>
      <c r="AR86" s="100">
        <v>14.464230986861857</v>
      </c>
      <c r="AS86" s="100">
        <v>7810.6847329054026</v>
      </c>
      <c r="AT86" s="100">
        <v>14.24635171015119</v>
      </c>
      <c r="AU86" s="100">
        <v>7693.029923481643</v>
      </c>
      <c r="AV86" s="100">
        <v>11.610736972933683</v>
      </c>
      <c r="AW86" s="100">
        <v>6269.7979653841885</v>
      </c>
      <c r="AX86" s="100">
        <v>14</v>
      </c>
      <c r="AY86" s="100">
        <v>7560</v>
      </c>
      <c r="AZ86" s="100">
        <v>14.343487168282081</v>
      </c>
      <c r="BA86" s="100">
        <v>7745.4830708723239</v>
      </c>
      <c r="BB86" s="100">
        <v>17.405371987418615</v>
      </c>
      <c r="BC86" s="100">
        <v>9398.900873206052</v>
      </c>
      <c r="BD86" s="100">
        <v>14.478621446359126</v>
      </c>
      <c r="BE86" s="100">
        <v>7818.455581033928</v>
      </c>
      <c r="BF86" s="100">
        <v>14.407504529675132</v>
      </c>
      <c r="BG86" s="100">
        <v>7780.0524460245715</v>
      </c>
      <c r="BH86" s="100">
        <v>17.192298175638516</v>
      </c>
      <c r="BI86" s="100">
        <v>9283.8410148447983</v>
      </c>
      <c r="BJ86" s="100">
        <v>8.7830652877703628</v>
      </c>
      <c r="BK86" s="100">
        <v>4742.8552553959962</v>
      </c>
      <c r="BL86" s="100">
        <v>15.496712555576309</v>
      </c>
      <c r="BM86" s="100">
        <v>8368.2247800112073</v>
      </c>
      <c r="BN86" s="100">
        <v>12</v>
      </c>
      <c r="BO86" s="100">
        <v>6480</v>
      </c>
      <c r="BP86" s="100">
        <v>11.07696858682182</v>
      </c>
      <c r="BQ86" s="100">
        <v>5981.5630368837828</v>
      </c>
      <c r="BR86" s="100">
        <v>11.874681767808141</v>
      </c>
      <c r="BS86" s="100">
        <v>6412.3281546163962</v>
      </c>
      <c r="BT86" s="100">
        <v>9.8367469885340793</v>
      </c>
      <c r="BU86" s="100">
        <v>5311.8433738084032</v>
      </c>
      <c r="BV86" s="100">
        <v>11.560467898896245</v>
      </c>
      <c r="BW86" s="100">
        <v>6242.6526654039726</v>
      </c>
      <c r="BX86" s="100">
        <v>9.7394653906029429</v>
      </c>
      <c r="BY86" s="100">
        <v>5259.3113109255892</v>
      </c>
      <c r="BZ86" s="100">
        <v>16.258040931267828</v>
      </c>
      <c r="CA86" s="100">
        <v>8779.3421028846278</v>
      </c>
      <c r="CB86" s="100">
        <v>9.121356243791789</v>
      </c>
      <c r="CC86" s="100">
        <v>4925.5323716475659</v>
      </c>
      <c r="CD86" s="100">
        <v>14.323074689352911</v>
      </c>
      <c r="CE86" s="100">
        <v>7734.4603322505718</v>
      </c>
      <c r="CF86" s="100">
        <v>12.182080489123523</v>
      </c>
      <c r="CG86" s="100">
        <v>6578.3234641267027</v>
      </c>
      <c r="CH86" s="100">
        <v>12.407639046473017</v>
      </c>
      <c r="CI86" s="100">
        <v>6700.1250850954293</v>
      </c>
      <c r="CJ86" s="100">
        <v>12.422611434743867</v>
      </c>
      <c r="CK86" s="100">
        <v>6708.210174761688</v>
      </c>
      <c r="CL86" s="100">
        <v>12</v>
      </c>
      <c r="CM86" s="100">
        <v>6480</v>
      </c>
      <c r="CN86" s="100">
        <v>11.960030632288142</v>
      </c>
      <c r="CO86" s="100">
        <v>6458.4165414355966</v>
      </c>
      <c r="CP86" s="100">
        <v>16.529917162861299</v>
      </c>
      <c r="CQ86" s="100">
        <v>8926.1552679451015</v>
      </c>
      <c r="CR86" s="100">
        <v>15.855134712717067</v>
      </c>
      <c r="CS86" s="100">
        <v>8561.7727448672158</v>
      </c>
      <c r="CT86" s="100">
        <v>10.226657232466467</v>
      </c>
      <c r="CU86" s="100">
        <v>5522.3949055318917</v>
      </c>
    </row>
    <row r="87" spans="2:99">
      <c r="B87" s="99" t="s">
        <v>131</v>
      </c>
      <c r="C87" s="99" t="s">
        <v>253</v>
      </c>
      <c r="D87" s="100">
        <v>5</v>
      </c>
      <c r="E87" s="100">
        <v>9774</v>
      </c>
      <c r="F87" s="100">
        <v>10</v>
      </c>
      <c r="G87" s="100">
        <v>19548</v>
      </c>
      <c r="H87" s="100">
        <v>6</v>
      </c>
      <c r="I87" s="100">
        <v>11728.8</v>
      </c>
      <c r="J87" s="100">
        <v>6.0322137663075326</v>
      </c>
      <c r="K87" s="100">
        <v>11791.771470377964</v>
      </c>
      <c r="L87" s="100">
        <v>5.5902436918064966</v>
      </c>
      <c r="M87" s="100">
        <v>10927.808368743339</v>
      </c>
      <c r="N87" s="100">
        <v>11.317672837739206</v>
      </c>
      <c r="O87" s="100">
        <v>22123.786863212601</v>
      </c>
      <c r="P87" s="100">
        <v>8.4399138722480576</v>
      </c>
      <c r="Q87" s="100">
        <v>16498.343637470502</v>
      </c>
      <c r="R87" s="100">
        <v>6.7072917442716431</v>
      </c>
      <c r="S87" s="100">
        <v>13111.413901702208</v>
      </c>
      <c r="T87" s="100">
        <v>5.6829195368844374</v>
      </c>
      <c r="U87" s="100">
        <v>11108.971110701697</v>
      </c>
      <c r="V87" s="100">
        <v>8.6344589208639864</v>
      </c>
      <c r="W87" s="100">
        <v>16878.640298504921</v>
      </c>
      <c r="X87" s="100">
        <v>7.2399987251779532</v>
      </c>
      <c r="Y87" s="100">
        <v>14152.749507977862</v>
      </c>
      <c r="Z87" s="100">
        <v>9.5042727228451955</v>
      </c>
      <c r="AA87" s="100">
        <v>18578.952318617787</v>
      </c>
      <c r="AB87" s="100">
        <v>9.4311833626666317</v>
      </c>
      <c r="AC87" s="100">
        <v>18436.077237340731</v>
      </c>
      <c r="AD87" s="100">
        <v>11.933853651239849</v>
      </c>
      <c r="AE87" s="100">
        <v>23328.297117443657</v>
      </c>
      <c r="AF87" s="100">
        <v>9.5554213905384824</v>
      </c>
      <c r="AG87" s="100">
        <v>18678.937734224626</v>
      </c>
      <c r="AH87" s="100">
        <v>8.7450798556461073</v>
      </c>
      <c r="AI87" s="100">
        <v>17094.882101817009</v>
      </c>
      <c r="AJ87" s="100">
        <v>6.0320209121639916</v>
      </c>
      <c r="AK87" s="100">
        <v>11791.394479098171</v>
      </c>
      <c r="AL87" s="100">
        <v>6.4796557901462366</v>
      </c>
      <c r="AM87" s="100">
        <v>12666.431138577864</v>
      </c>
      <c r="AN87" s="100">
        <v>8.2828963312129176</v>
      </c>
      <c r="AO87" s="100">
        <v>16191.405748255011</v>
      </c>
      <c r="AP87" s="100">
        <v>8.5297285318559553</v>
      </c>
      <c r="AQ87" s="100">
        <v>16673.913334072022</v>
      </c>
      <c r="AR87" s="100">
        <v>8.4642309868618568</v>
      </c>
      <c r="AS87" s="100">
        <v>16545.878733117559</v>
      </c>
      <c r="AT87" s="100">
        <v>7.1632615961411101</v>
      </c>
      <c r="AU87" s="100">
        <v>14002.743768136641</v>
      </c>
      <c r="AV87" s="100">
        <v>10.342869879541716</v>
      </c>
      <c r="AW87" s="100">
        <v>20218.242040528145</v>
      </c>
      <c r="AX87" s="100">
        <v>12.285286998848363</v>
      </c>
      <c r="AY87" s="100">
        <v>24015.27902534878</v>
      </c>
      <c r="AZ87" s="100">
        <v>9.4330529795008857</v>
      </c>
      <c r="BA87" s="100">
        <v>18439.73196432833</v>
      </c>
      <c r="BB87" s="100">
        <v>6.7475382911801152</v>
      </c>
      <c r="BC87" s="100">
        <v>13190.087851598888</v>
      </c>
      <c r="BD87" s="100">
        <v>8.9309838736335241</v>
      </c>
      <c r="BE87" s="100">
        <v>17458.287276178813</v>
      </c>
      <c r="BF87" s="100">
        <v>7.7468391381949679</v>
      </c>
      <c r="BG87" s="100">
        <v>15143.521147343523</v>
      </c>
      <c r="BH87" s="100">
        <v>10.749444567544211</v>
      </c>
      <c r="BI87" s="100">
        <v>21013.014240635424</v>
      </c>
      <c r="BJ87" s="100">
        <v>9.7830652877703628</v>
      </c>
      <c r="BK87" s="100">
        <v>19123.936024533505</v>
      </c>
      <c r="BL87" s="100">
        <v>6.3570121493204725</v>
      </c>
      <c r="BM87" s="100">
        <v>12426.68734949166</v>
      </c>
      <c r="BN87" s="100">
        <v>11.780513321724744</v>
      </c>
      <c r="BO87" s="100">
        <v>23028.547441307528</v>
      </c>
      <c r="BP87" s="100">
        <v>7.7427369564288409</v>
      </c>
      <c r="BQ87" s="100">
        <v>15135.502202427098</v>
      </c>
      <c r="BR87" s="100">
        <v>6.9996363060664457</v>
      </c>
      <c r="BS87" s="100">
        <v>13682.889051098688</v>
      </c>
      <c r="BT87" s="100">
        <v>11.519360199779774</v>
      </c>
      <c r="BU87" s="100">
        <v>22518.045318529501</v>
      </c>
      <c r="BV87" s="100">
        <v>9.3077078660606833</v>
      </c>
      <c r="BW87" s="100">
        <v>18194.707336575422</v>
      </c>
      <c r="BX87" s="100">
        <v>7.5009281678277997</v>
      </c>
      <c r="BY87" s="100">
        <v>14662.814382469782</v>
      </c>
      <c r="BZ87" s="100">
        <v>10.379786827842134</v>
      </c>
      <c r="CA87" s="100">
        <v>20290.407291065803</v>
      </c>
      <c r="CB87" s="100">
        <v>9.948839898593052</v>
      </c>
      <c r="CC87" s="100">
        <v>19447.992233769699</v>
      </c>
      <c r="CD87" s="100">
        <v>9.6615373446764554</v>
      </c>
      <c r="CE87" s="100">
        <v>18886.373201373535</v>
      </c>
      <c r="CF87" s="100">
        <v>12.214916058265842</v>
      </c>
      <c r="CG87" s="100">
        <v>23877.717910698069</v>
      </c>
      <c r="CH87" s="100">
        <v>9.2194979481008552</v>
      </c>
      <c r="CI87" s="100">
        <v>18022.274588947552</v>
      </c>
      <c r="CJ87" s="100">
        <v>10.0669585760579</v>
      </c>
      <c r="CK87" s="100">
        <v>19678.890624477983</v>
      </c>
      <c r="CL87" s="100">
        <v>10</v>
      </c>
      <c r="CM87" s="100">
        <v>19548</v>
      </c>
      <c r="CN87" s="100">
        <v>12.994317440584146</v>
      </c>
      <c r="CO87" s="100">
        <v>25401.291732853886</v>
      </c>
      <c r="CP87" s="100">
        <v>8.8742383787778856</v>
      </c>
      <c r="CQ87" s="100">
        <v>17347.361182835011</v>
      </c>
      <c r="CR87" s="100">
        <v>9.7499480753537089</v>
      </c>
      <c r="CS87" s="100">
        <v>19059.198497701429</v>
      </c>
      <c r="CT87" s="100">
        <v>8.1713749806453766</v>
      </c>
      <c r="CU87" s="100">
        <v>15973.403812165581</v>
      </c>
    </row>
    <row r="88" spans="2:99">
      <c r="C88" s="99" t="s">
        <v>254</v>
      </c>
      <c r="D88" s="100">
        <v>5</v>
      </c>
      <c r="E88" s="100">
        <v>9462</v>
      </c>
      <c r="F88" s="100">
        <v>10</v>
      </c>
      <c r="G88" s="100">
        <v>18924</v>
      </c>
      <c r="H88" s="100">
        <v>6</v>
      </c>
      <c r="I88" s="100">
        <v>11354.4</v>
      </c>
      <c r="J88" s="100">
        <v>6.9830607298166978</v>
      </c>
      <c r="K88" s="100">
        <v>13214.744125105119</v>
      </c>
      <c r="L88" s="100">
        <v>5.6113238236567282</v>
      </c>
      <c r="M88" s="100">
        <v>10618.869203887991</v>
      </c>
      <c r="N88" s="100">
        <v>12.141983126040644</v>
      </c>
      <c r="O88" s="100">
        <v>22977.488867719312</v>
      </c>
      <c r="P88" s="100">
        <v>7.5355473227367646</v>
      </c>
      <c r="Q88" s="100">
        <v>14260.269753547052</v>
      </c>
      <c r="R88" s="100">
        <v>6.7072917442716431</v>
      </c>
      <c r="S88" s="100">
        <v>12692.878896859656</v>
      </c>
      <c r="T88" s="100">
        <v>5.6097495865039617</v>
      </c>
      <c r="U88" s="100">
        <v>10615.890117500096</v>
      </c>
      <c r="V88" s="100">
        <v>8.5992112030382106</v>
      </c>
      <c r="W88" s="100">
        <v>16273.147280629508</v>
      </c>
      <c r="X88" s="100">
        <v>8.2117635810393708</v>
      </c>
      <c r="Y88" s="100">
        <v>15539.941400758904</v>
      </c>
      <c r="Z88" s="100">
        <v>9.4131046790363957</v>
      </c>
      <c r="AA88" s="100">
        <v>17813.359294608475</v>
      </c>
      <c r="AB88" s="100">
        <v>8.4599289201777399</v>
      </c>
      <c r="AC88" s="100">
        <v>16009.569488544354</v>
      </c>
      <c r="AD88" s="100">
        <v>11.97832287272746</v>
      </c>
      <c r="AE88" s="100">
        <v>22667.778204349444</v>
      </c>
      <c r="AF88" s="100">
        <v>11.51711646705307</v>
      </c>
      <c r="AG88" s="100">
        <v>21794.991202251229</v>
      </c>
      <c r="AH88" s="100">
        <v>9.7140348616608527</v>
      </c>
      <c r="AI88" s="100">
        <v>18382.839572206998</v>
      </c>
      <c r="AJ88" s="100">
        <v>6.8802531309634043</v>
      </c>
      <c r="AK88" s="100">
        <v>13020.191025035145</v>
      </c>
      <c r="AL88" s="100">
        <v>6.4796557901462366</v>
      </c>
      <c r="AM88" s="100">
        <v>12262.100617272738</v>
      </c>
      <c r="AN88" s="100">
        <v>8.1173613207338313</v>
      </c>
      <c r="AO88" s="100">
        <v>15361.294563356701</v>
      </c>
      <c r="AP88" s="100">
        <v>8.4855844875346254</v>
      </c>
      <c r="AQ88" s="100">
        <v>16058.120084210525</v>
      </c>
      <c r="AR88" s="100">
        <v>10.407960564211935</v>
      </c>
      <c r="AS88" s="100">
        <v>19696.024571714664</v>
      </c>
      <c r="AT88" s="100">
        <v>7.3709868811663091</v>
      </c>
      <c r="AU88" s="100">
        <v>13948.855573919122</v>
      </c>
      <c r="AV88" s="100">
        <v>10.385728614484432</v>
      </c>
      <c r="AW88" s="100">
        <v>19653.952830050337</v>
      </c>
      <c r="AX88" s="100">
        <v>12.21388216557901</v>
      </c>
      <c r="AY88" s="100">
        <v>23113.550610141716</v>
      </c>
      <c r="AZ88" s="100">
        <v>9.4330529795008857</v>
      </c>
      <c r="BA88" s="100">
        <v>17851.109458407474</v>
      </c>
      <c r="BB88" s="100">
        <v>6.7176367595329101</v>
      </c>
      <c r="BC88" s="100">
        <v>12712.455803740078</v>
      </c>
      <c r="BD88" s="100">
        <v>8.7940744804521245</v>
      </c>
      <c r="BE88" s="100">
        <v>16641.906546807601</v>
      </c>
      <c r="BF88" s="100">
        <v>8.7468391381949679</v>
      </c>
      <c r="BG88" s="100">
        <v>16552.518385120155</v>
      </c>
      <c r="BH88" s="100">
        <v>10.749444567544211</v>
      </c>
      <c r="BI88" s="100">
        <v>20342.248899620663</v>
      </c>
      <c r="BJ88" s="100">
        <v>10.829127951756854</v>
      </c>
      <c r="BK88" s="100">
        <v>20493.04173590467</v>
      </c>
      <c r="BL88" s="100">
        <v>6.3414898819587133</v>
      </c>
      <c r="BM88" s="100">
        <v>12000.635452618668</v>
      </c>
      <c r="BN88" s="100">
        <v>10.780513321724744</v>
      </c>
      <c r="BO88" s="100">
        <v>20401.043410031903</v>
      </c>
      <c r="BP88" s="100">
        <v>8.7798738042502826</v>
      </c>
      <c r="BQ88" s="100">
        <v>16615.033187163233</v>
      </c>
      <c r="BR88" s="100">
        <v>7.0621135751955988</v>
      </c>
      <c r="BS88" s="100">
        <v>13364.343729700151</v>
      </c>
      <c r="BT88" s="100">
        <v>12.577066888644193</v>
      </c>
      <c r="BU88" s="100">
        <v>23800.841380070269</v>
      </c>
      <c r="BV88" s="100">
        <v>8.3406765659957571</v>
      </c>
      <c r="BW88" s="100">
        <v>15783.896333490369</v>
      </c>
      <c r="BX88" s="100">
        <v>8.5009281678277997</v>
      </c>
      <c r="BY88" s="100">
        <v>16087.156464797326</v>
      </c>
      <c r="BZ88" s="100">
        <v>10.420368793366903</v>
      </c>
      <c r="CA88" s="100">
        <v>19719.505904567526</v>
      </c>
      <c r="CB88" s="100">
        <v>9.948839898593052</v>
      </c>
      <c r="CC88" s="100">
        <v>18827.184624097492</v>
      </c>
      <c r="CD88" s="100">
        <v>10.661537344676455</v>
      </c>
      <c r="CE88" s="100">
        <v>20175.893271065725</v>
      </c>
      <c r="CF88" s="100">
        <v>12.083573781696563</v>
      </c>
      <c r="CG88" s="100">
        <v>22866.955024482573</v>
      </c>
      <c r="CH88" s="100">
        <v>8.227337160533029</v>
      </c>
      <c r="CI88" s="100">
        <v>15569.412842592703</v>
      </c>
      <c r="CJ88" s="100">
        <v>11.155871790729393</v>
      </c>
      <c r="CK88" s="100">
        <v>21111.371776776301</v>
      </c>
      <c r="CL88" s="100">
        <v>11</v>
      </c>
      <c r="CM88" s="100">
        <v>20816.399999999998</v>
      </c>
      <c r="CN88" s="100">
        <v>12.028604248880152</v>
      </c>
      <c r="CO88" s="100">
        <v>22762.930680580797</v>
      </c>
      <c r="CP88" s="100">
        <v>9.9561982267883113</v>
      </c>
      <c r="CQ88" s="100">
        <v>18841.109524374198</v>
      </c>
      <c r="CR88" s="100">
        <v>9.9078318806913312</v>
      </c>
      <c r="CS88" s="100">
        <v>18749.581051020275</v>
      </c>
      <c r="CT88" s="100">
        <v>9.1713749806453766</v>
      </c>
      <c r="CU88" s="100">
        <v>17355.910013373308</v>
      </c>
    </row>
    <row r="89" spans="2:99">
      <c r="C89" s="99" t="s">
        <v>255</v>
      </c>
      <c r="D89" s="100">
        <v>5</v>
      </c>
      <c r="E89" s="100">
        <v>11988</v>
      </c>
      <c r="F89" s="100">
        <v>8</v>
      </c>
      <c r="G89" s="100">
        <v>19180.8</v>
      </c>
      <c r="H89" s="100">
        <v>6</v>
      </c>
      <c r="I89" s="100">
        <v>14385.599999999999</v>
      </c>
      <c r="J89" s="100">
        <v>6.9830607298166978</v>
      </c>
      <c r="K89" s="100">
        <v>16742.586405808514</v>
      </c>
      <c r="L89" s="100">
        <v>5.6113238236567282</v>
      </c>
      <c r="M89" s="100">
        <v>13453.70999959937</v>
      </c>
      <c r="N89" s="100">
        <v>10.185905553965284</v>
      </c>
      <c r="O89" s="100">
        <v>24421.727156187164</v>
      </c>
      <c r="P89" s="100">
        <v>7.4781672524435399</v>
      </c>
      <c r="Q89" s="100">
        <v>17929.65380445863</v>
      </c>
      <c r="R89" s="100">
        <v>6.8037406184905027</v>
      </c>
      <c r="S89" s="100">
        <v>16312.648506892829</v>
      </c>
      <c r="T89" s="100">
        <v>5.6341395699641197</v>
      </c>
      <c r="U89" s="100">
        <v>13508.413032945973</v>
      </c>
      <c r="V89" s="100">
        <v>7.6697066386897639</v>
      </c>
      <c r="W89" s="100">
        <v>18388.888636922577</v>
      </c>
      <c r="X89" s="100">
        <v>7.2399987251779532</v>
      </c>
      <c r="Y89" s="100">
        <v>17358.620943486661</v>
      </c>
      <c r="Z89" s="100">
        <v>9.4131046790363957</v>
      </c>
      <c r="AA89" s="100">
        <v>22568.859778457663</v>
      </c>
      <c r="AB89" s="100">
        <v>8.4168105839110776</v>
      </c>
      <c r="AC89" s="100">
        <v>20180.145055985198</v>
      </c>
      <c r="AD89" s="100">
        <v>9.9783228727274604</v>
      </c>
      <c r="AE89" s="100">
        <v>23924.026919651358</v>
      </c>
      <c r="AF89" s="100">
        <v>9.5554213905384824</v>
      </c>
      <c r="AG89" s="100">
        <v>22910.078325955066</v>
      </c>
      <c r="AH89" s="100">
        <v>8.6829898676755981</v>
      </c>
      <c r="AI89" s="100">
        <v>20818.336506739015</v>
      </c>
      <c r="AJ89" s="100">
        <v>5.9713137996837569</v>
      </c>
      <c r="AK89" s="100">
        <v>14316.821966121775</v>
      </c>
      <c r="AL89" s="100">
        <v>7.4796557901462366</v>
      </c>
      <c r="AM89" s="100">
        <v>17933.222722454615</v>
      </c>
      <c r="AN89" s="100">
        <v>8.2415125785931451</v>
      </c>
      <c r="AO89" s="100">
        <v>19759.850558434922</v>
      </c>
      <c r="AP89" s="100">
        <v>9.4635124653739613</v>
      </c>
      <c r="AQ89" s="100">
        <v>22689.717486980608</v>
      </c>
      <c r="AR89" s="100">
        <v>8.3657577472244924</v>
      </c>
      <c r="AS89" s="100">
        <v>20057.740774745442</v>
      </c>
      <c r="AT89" s="100">
        <v>7.3709868811663091</v>
      </c>
      <c r="AU89" s="100">
        <v>17672.678146284343</v>
      </c>
      <c r="AV89" s="100">
        <v>9.3642992470130739</v>
      </c>
      <c r="AW89" s="100">
        <v>22451.843874638544</v>
      </c>
      <c r="AX89" s="100">
        <v>11.21388216557901</v>
      </c>
      <c r="AY89" s="100">
        <v>26886.403880192232</v>
      </c>
      <c r="AZ89" s="100">
        <v>9.1643555458444705</v>
      </c>
      <c r="BA89" s="100">
        <v>21972.458856716701</v>
      </c>
      <c r="BB89" s="100">
        <v>6.5980306329440923</v>
      </c>
      <c r="BC89" s="100">
        <v>15819.438245546755</v>
      </c>
      <c r="BD89" s="100">
        <v>8.8488382377246833</v>
      </c>
      <c r="BE89" s="100">
        <v>21215.974558768699</v>
      </c>
      <c r="BF89" s="100">
        <v>8.8042883026715035</v>
      </c>
      <c r="BG89" s="100">
        <v>21109.161634485197</v>
      </c>
      <c r="BH89" s="100">
        <v>9.7835102297053123</v>
      </c>
      <c r="BI89" s="100">
        <v>23456.944126741455</v>
      </c>
      <c r="BJ89" s="100">
        <v>9.8291279517568544</v>
      </c>
      <c r="BK89" s="100">
        <v>23566.317177132234</v>
      </c>
      <c r="BL89" s="100">
        <v>6.3570121493204725</v>
      </c>
      <c r="BM89" s="100">
        <v>15241.572329210765</v>
      </c>
      <c r="BN89" s="100">
        <v>10.826425870061493</v>
      </c>
      <c r="BO89" s="100">
        <v>25957.438666059435</v>
      </c>
      <c r="BP89" s="100">
        <v>7.6684632607859573</v>
      </c>
      <c r="BQ89" s="100">
        <v>18385.907514060411</v>
      </c>
      <c r="BR89" s="100">
        <v>6.9996363060664457</v>
      </c>
      <c r="BS89" s="100">
        <v>16782.328007424909</v>
      </c>
      <c r="BT89" s="100">
        <v>12.548213544211983</v>
      </c>
      <c r="BU89" s="100">
        <v>30085.59679360265</v>
      </c>
      <c r="BV89" s="100">
        <v>9.2967182994156587</v>
      </c>
      <c r="BW89" s="100">
        <v>22289.811794678983</v>
      </c>
      <c r="BX89" s="100">
        <v>7.5009281678277997</v>
      </c>
      <c r="BY89" s="100">
        <v>17984.225375183931</v>
      </c>
      <c r="BZ89" s="100">
        <v>10.46095075889167</v>
      </c>
      <c r="CA89" s="100">
        <v>25081.175539518666</v>
      </c>
      <c r="CB89" s="100">
        <v>8.7763235533943149</v>
      </c>
      <c r="CC89" s="100">
        <v>21042.113351618209</v>
      </c>
      <c r="CD89" s="100">
        <v>8.5512811205637131</v>
      </c>
      <c r="CE89" s="100">
        <v>20502.551614663556</v>
      </c>
      <c r="CF89" s="100">
        <v>11.083573781696563</v>
      </c>
      <c r="CG89" s="100">
        <v>26573.976498995678</v>
      </c>
      <c r="CH89" s="100">
        <v>9.2116587356686814</v>
      </c>
      <c r="CI89" s="100">
        <v>22085.872984639231</v>
      </c>
      <c r="CJ89" s="100">
        <v>9.022501968722155</v>
      </c>
      <c r="CK89" s="100">
        <v>21632.350720208236</v>
      </c>
      <c r="CL89" s="100">
        <v>9</v>
      </c>
      <c r="CM89" s="100">
        <v>21578.399999999998</v>
      </c>
      <c r="CN89" s="100">
        <v>11.857170207400127</v>
      </c>
      <c r="CO89" s="100">
        <v>28428.751289262545</v>
      </c>
      <c r="CP89" s="100">
        <v>8.8742383787778856</v>
      </c>
      <c r="CQ89" s="100">
        <v>21276.873936957858</v>
      </c>
      <c r="CR89" s="100">
        <v>8.7499480753537089</v>
      </c>
      <c r="CS89" s="100">
        <v>20978.875505468051</v>
      </c>
      <c r="CT89" s="100">
        <v>7.1603185302811596</v>
      </c>
      <c r="CU89" s="100">
        <v>17167.579708202109</v>
      </c>
    </row>
    <row r="90" spans="2:99">
      <c r="C90" s="99" t="s">
        <v>256</v>
      </c>
      <c r="D90" s="100">
        <v>5</v>
      </c>
      <c r="E90" s="100">
        <v>10986</v>
      </c>
      <c r="F90" s="100">
        <v>9</v>
      </c>
      <c r="G90" s="100">
        <v>19774.8</v>
      </c>
      <c r="H90" s="100">
        <v>7</v>
      </c>
      <c r="I90" s="100">
        <v>15380.399999999998</v>
      </c>
      <c r="J90" s="100">
        <v>7.0813668027983674</v>
      </c>
      <c r="K90" s="100">
        <v>15559.179139108572</v>
      </c>
      <c r="L90" s="100">
        <v>5.6324039555069607</v>
      </c>
      <c r="M90" s="100">
        <v>12375.517971039893</v>
      </c>
      <c r="N90" s="100">
        <v>12.098060698116004</v>
      </c>
      <c r="O90" s="100">
        <v>26581.858965900483</v>
      </c>
      <c r="P90" s="100">
        <v>8.5164206326390239</v>
      </c>
      <c r="Q90" s="100">
        <v>18712.279414034463</v>
      </c>
      <c r="R90" s="100">
        <v>6.7072917442716431</v>
      </c>
      <c r="S90" s="100">
        <v>14737.261420513652</v>
      </c>
      <c r="T90" s="100">
        <v>6.6097495865039617</v>
      </c>
      <c r="U90" s="100">
        <v>14522.941791466503</v>
      </c>
      <c r="V90" s="100">
        <v>7.6697066386897639</v>
      </c>
      <c r="W90" s="100">
        <v>16851.879426529147</v>
      </c>
      <c r="X90" s="100">
        <v>7.2117635810393708</v>
      </c>
      <c r="Y90" s="100">
        <v>15845.686940259704</v>
      </c>
      <c r="Z90" s="100">
        <v>8.4131046790363957</v>
      </c>
      <c r="AA90" s="100">
        <v>18485.273600778768</v>
      </c>
      <c r="AB90" s="100">
        <v>8.4455561414221858</v>
      </c>
      <c r="AC90" s="100">
        <v>18556.575953932825</v>
      </c>
      <c r="AD90" s="100">
        <v>10.889384429752237</v>
      </c>
      <c r="AE90" s="100">
        <v>23926.155469051613</v>
      </c>
      <c r="AF90" s="100">
        <v>9.5171164670530697</v>
      </c>
      <c r="AG90" s="100">
        <v>20911.008301409001</v>
      </c>
      <c r="AH90" s="100">
        <v>8.7140348616608527</v>
      </c>
      <c r="AI90" s="100">
        <v>19146.477398041225</v>
      </c>
      <c r="AJ90" s="100">
        <v>5.940960243443639</v>
      </c>
      <c r="AK90" s="100">
        <v>13053.477846894362</v>
      </c>
      <c r="AL90" s="100">
        <v>6.5049008317328809</v>
      </c>
      <c r="AM90" s="100">
        <v>14292.568107483485</v>
      </c>
      <c r="AN90" s="100">
        <v>8.0759775681140589</v>
      </c>
      <c r="AO90" s="100">
        <v>17744.537912660209</v>
      </c>
      <c r="AP90" s="100">
        <v>8.4635124653739613</v>
      </c>
      <c r="AQ90" s="100">
        <v>18596.029588919668</v>
      </c>
      <c r="AR90" s="100">
        <v>9.4079605642119351</v>
      </c>
      <c r="AS90" s="100">
        <v>20671.170951686461</v>
      </c>
      <c r="AT90" s="100">
        <v>7.28789676715623</v>
      </c>
      <c r="AU90" s="100">
        <v>16012.966776795667</v>
      </c>
      <c r="AV90" s="100">
        <v>10.364299247013074</v>
      </c>
      <c r="AW90" s="100">
        <v>22772.438305537125</v>
      </c>
      <c r="AX90" s="100">
        <v>11.106774915674979</v>
      </c>
      <c r="AY90" s="100">
        <v>24403.805844721061</v>
      </c>
      <c r="AZ90" s="100">
        <v>9.298704262672679</v>
      </c>
      <c r="BA90" s="100">
        <v>20431.113005944408</v>
      </c>
      <c r="BB90" s="100">
        <v>5.6279321645912965</v>
      </c>
      <c r="BC90" s="100">
        <v>12365.692552039996</v>
      </c>
      <c r="BD90" s="100">
        <v>7.8488382377246841</v>
      </c>
      <c r="BE90" s="100">
        <v>17245.467375928674</v>
      </c>
      <c r="BF90" s="100">
        <v>7.7468391381949679</v>
      </c>
      <c r="BG90" s="100">
        <v>17021.354954441984</v>
      </c>
      <c r="BH90" s="100">
        <v>9.8175758918664116</v>
      </c>
      <c r="BI90" s="100">
        <v>21571.177749608876</v>
      </c>
      <c r="BJ90" s="100">
        <v>9.8060966197636095</v>
      </c>
      <c r="BK90" s="100">
        <v>21545.955492944602</v>
      </c>
      <c r="BL90" s="100">
        <v>6.3570121493204725</v>
      </c>
      <c r="BM90" s="100">
        <v>13967.627094486941</v>
      </c>
      <c r="BN90" s="100">
        <v>11.918250966734993</v>
      </c>
      <c r="BO90" s="100">
        <v>26186.781024110125</v>
      </c>
      <c r="BP90" s="100">
        <v>7.7798738042502835</v>
      </c>
      <c r="BQ90" s="100">
        <v>17093.93872269872</v>
      </c>
      <c r="BR90" s="100">
        <v>7.0621135751955988</v>
      </c>
      <c r="BS90" s="100">
        <v>15516.875947419769</v>
      </c>
      <c r="BT90" s="100">
        <v>10.519360199779774</v>
      </c>
      <c r="BU90" s="100">
        <v>23113.138230956116</v>
      </c>
      <c r="BV90" s="100">
        <v>9.3406765659957571</v>
      </c>
      <c r="BW90" s="100">
        <v>20523.334550805877</v>
      </c>
      <c r="BX90" s="100">
        <v>8.4770744455502864</v>
      </c>
      <c r="BY90" s="100">
        <v>18625.827971763087</v>
      </c>
      <c r="BZ90" s="100">
        <v>9.4609507588916699</v>
      </c>
      <c r="CA90" s="100">
        <v>20787.601007436777</v>
      </c>
      <c r="CB90" s="100">
        <v>8.8338290017938945</v>
      </c>
      <c r="CC90" s="100">
        <v>19409.689082741545</v>
      </c>
      <c r="CD90" s="100">
        <v>9.633973288648269</v>
      </c>
      <c r="CE90" s="100">
        <v>21167.766109817974</v>
      </c>
      <c r="CF90" s="100">
        <v>10.182080489123523</v>
      </c>
      <c r="CG90" s="100">
        <v>22372.067250702203</v>
      </c>
      <c r="CH90" s="100">
        <v>9.235176372965201</v>
      </c>
      <c r="CI90" s="100">
        <v>20291.529526679136</v>
      </c>
      <c r="CJ90" s="100">
        <v>11.155871790729393</v>
      </c>
      <c r="CK90" s="100">
        <v>24511.68149859062</v>
      </c>
      <c r="CL90" s="100">
        <v>11</v>
      </c>
      <c r="CM90" s="100">
        <v>24169.199999999997</v>
      </c>
      <c r="CN90" s="100">
        <v>12.960030632288142</v>
      </c>
      <c r="CO90" s="100">
        <v>28475.779305263502</v>
      </c>
      <c r="CP90" s="100">
        <v>9.8195984801042666</v>
      </c>
      <c r="CQ90" s="100">
        <v>21575.621780485093</v>
      </c>
      <c r="CR90" s="100">
        <v>8.7894190266881136</v>
      </c>
      <c r="CS90" s="100">
        <v>19312.11148543912</v>
      </c>
      <c r="CT90" s="100">
        <v>7.1658467554632681</v>
      </c>
      <c r="CU90" s="100">
        <v>15744.798491103891</v>
      </c>
    </row>
    <row r="91" spans="2:99">
      <c r="C91" s="99" t="s">
        <v>257</v>
      </c>
      <c r="D91" s="100">
        <v>5</v>
      </c>
      <c r="E91" s="100">
        <v>11483.999999999998</v>
      </c>
      <c r="F91" s="100">
        <v>9</v>
      </c>
      <c r="G91" s="100">
        <v>20671.199999999997</v>
      </c>
      <c r="H91" s="100">
        <v>6</v>
      </c>
      <c r="I91" s="100">
        <v>13780.8</v>
      </c>
      <c r="J91" s="100">
        <v>7.0322137663075326</v>
      </c>
      <c r="K91" s="100">
        <v>16151.588578455139</v>
      </c>
      <c r="L91" s="100">
        <v>5.5480834281060325</v>
      </c>
      <c r="M91" s="100">
        <v>12742.838017673934</v>
      </c>
      <c r="N91" s="100">
        <v>11.054138270191364</v>
      </c>
      <c r="O91" s="100">
        <v>25389.144778975522</v>
      </c>
      <c r="P91" s="100">
        <v>7.516420632639023</v>
      </c>
      <c r="Q91" s="100">
        <v>17263.714909045306</v>
      </c>
      <c r="R91" s="100">
        <v>6.7072917442716431</v>
      </c>
      <c r="S91" s="100">
        <v>15405.307678243107</v>
      </c>
      <c r="T91" s="100">
        <v>6.6097495865039617</v>
      </c>
      <c r="U91" s="100">
        <v>15181.272850282297</v>
      </c>
      <c r="V91" s="100">
        <v>7.6344589208639873</v>
      </c>
      <c r="W91" s="100">
        <v>17534.825249440404</v>
      </c>
      <c r="X91" s="100">
        <v>7.2117635810393708</v>
      </c>
      <c r="Y91" s="100">
        <v>16563.978592931224</v>
      </c>
      <c r="Z91" s="100">
        <v>9.3219366352275976</v>
      </c>
      <c r="AA91" s="100">
        <v>21410.624063790743</v>
      </c>
      <c r="AB91" s="100">
        <v>8.4311833626666317</v>
      </c>
      <c r="AC91" s="100">
        <v>19364.741947372717</v>
      </c>
      <c r="AD91" s="100">
        <v>10.97832287272746</v>
      </c>
      <c r="AE91" s="100">
        <v>25215.011974080429</v>
      </c>
      <c r="AF91" s="100">
        <v>9.4979640053103633</v>
      </c>
      <c r="AG91" s="100">
        <v>21814.923727396839</v>
      </c>
      <c r="AH91" s="100">
        <v>8.7450798556461073</v>
      </c>
      <c r="AI91" s="100">
        <v>20085.699412447975</v>
      </c>
      <c r="AJ91" s="100">
        <v>5.9106066872035221</v>
      </c>
      <c r="AK91" s="100">
        <v>13575.481439169049</v>
      </c>
      <c r="AL91" s="100">
        <v>6.4796557901462366</v>
      </c>
      <c r="AM91" s="100">
        <v>14882.473418807875</v>
      </c>
      <c r="AN91" s="100">
        <v>8.158745073353602</v>
      </c>
      <c r="AO91" s="100">
        <v>18739.00568447855</v>
      </c>
      <c r="AP91" s="100">
        <v>9.5297285318559553</v>
      </c>
      <c r="AQ91" s="100">
        <v>21887.880491966756</v>
      </c>
      <c r="AR91" s="100">
        <v>9.3798253528869733</v>
      </c>
      <c r="AS91" s="100">
        <v>21543.582870510796</v>
      </c>
      <c r="AT91" s="100">
        <v>7.3294418241612691</v>
      </c>
      <c r="AU91" s="100">
        <v>16834.261981733602</v>
      </c>
      <c r="AV91" s="100">
        <v>9.3107258283346805</v>
      </c>
      <c r="AW91" s="100">
        <v>21384.875082519091</v>
      </c>
      <c r="AX91" s="100">
        <v>11.071072499040302</v>
      </c>
      <c r="AY91" s="100">
        <v>25428.039315795762</v>
      </c>
      <c r="AZ91" s="100">
        <v>8.2091384514538728</v>
      </c>
      <c r="BA91" s="100">
        <v>18854.749195299253</v>
      </c>
      <c r="BB91" s="100">
        <v>5.5980306329440923</v>
      </c>
      <c r="BC91" s="100">
        <v>12857.55675774599</v>
      </c>
      <c r="BD91" s="100">
        <v>8.9309838736335241</v>
      </c>
      <c r="BE91" s="100">
        <v>20512.683760961474</v>
      </c>
      <c r="BF91" s="100">
        <v>7.6893899737184324</v>
      </c>
      <c r="BG91" s="100">
        <v>17660.990891636495</v>
      </c>
      <c r="BH91" s="100">
        <v>10.749444567544211</v>
      </c>
      <c r="BI91" s="100">
        <v>24689.324282735543</v>
      </c>
      <c r="BJ91" s="100">
        <v>9.7139712917906245</v>
      </c>
      <c r="BK91" s="100">
        <v>22311.049262984703</v>
      </c>
      <c r="BL91" s="100">
        <v>6.3104453472351931</v>
      </c>
      <c r="BM91" s="100">
        <v>14493.830873529791</v>
      </c>
      <c r="BN91" s="100">
        <v>10.780513321724744</v>
      </c>
      <c r="BO91" s="100">
        <v>24760.68299733739</v>
      </c>
      <c r="BP91" s="100">
        <v>7.7798738042502835</v>
      </c>
      <c r="BQ91" s="100">
        <v>17868.814153602048</v>
      </c>
      <c r="BR91" s="100">
        <v>6.1245908443247519</v>
      </c>
      <c r="BS91" s="100">
        <v>14066.960251245089</v>
      </c>
      <c r="BT91" s="100">
        <v>12.519360199779774</v>
      </c>
      <c r="BU91" s="100">
        <v>28754.46650685418</v>
      </c>
      <c r="BV91" s="100">
        <v>8.3296869993507325</v>
      </c>
      <c r="BW91" s="100">
        <v>19131.625100108758</v>
      </c>
      <c r="BX91" s="100">
        <v>7.5009281678277997</v>
      </c>
      <c r="BY91" s="100">
        <v>17228.131815866887</v>
      </c>
      <c r="BZ91" s="100">
        <v>8.4203687933669027</v>
      </c>
      <c r="CA91" s="100">
        <v>19339.9030446051</v>
      </c>
      <c r="CB91" s="100">
        <v>8.8625817259936834</v>
      </c>
      <c r="CC91" s="100">
        <v>20355.577708262288</v>
      </c>
      <c r="CD91" s="100">
        <v>8.633973288648269</v>
      </c>
      <c r="CE91" s="100">
        <v>19830.509849367343</v>
      </c>
      <c r="CF91" s="100">
        <v>12.116409350838882</v>
      </c>
      <c r="CG91" s="100">
        <v>27828.968997006741</v>
      </c>
      <c r="CH91" s="100">
        <v>9.1959803108043356</v>
      </c>
      <c r="CI91" s="100">
        <v>21121.327577855394</v>
      </c>
      <c r="CJ91" s="100">
        <v>10.111415183393646</v>
      </c>
      <c r="CK91" s="100">
        <v>23223.898393218522</v>
      </c>
      <c r="CL91" s="100">
        <v>10</v>
      </c>
      <c r="CM91" s="100">
        <v>22967.999999999996</v>
      </c>
      <c r="CN91" s="100">
        <v>11.925743823992136</v>
      </c>
      <c r="CO91" s="100">
        <v>27391.048414945133</v>
      </c>
      <c r="CP91" s="100">
        <v>8.846918429441077</v>
      </c>
      <c r="CQ91" s="100">
        <v>20319.602248740262</v>
      </c>
      <c r="CR91" s="100">
        <v>9.7894190266881136</v>
      </c>
      <c r="CS91" s="100">
        <v>22484.337620497256</v>
      </c>
      <c r="CT91" s="100">
        <v>7.1603185302811596</v>
      </c>
      <c r="CU91" s="100">
        <v>16445.819600349765</v>
      </c>
    </row>
    <row r="92" spans="2:99">
      <c r="C92" s="99" t="s">
        <v>258</v>
      </c>
      <c r="D92" s="100">
        <v>5</v>
      </c>
      <c r="E92" s="100">
        <v>7104</v>
      </c>
      <c r="F92" s="100">
        <v>10</v>
      </c>
      <c r="G92" s="100">
        <v>14208</v>
      </c>
      <c r="H92" s="100">
        <v>7</v>
      </c>
      <c r="I92" s="100">
        <v>9945.6</v>
      </c>
      <c r="J92" s="100">
        <v>7.2288259122708727</v>
      </c>
      <c r="K92" s="100">
        <v>10270.715856154455</v>
      </c>
      <c r="L92" s="100">
        <v>6.6745642192074239</v>
      </c>
      <c r="M92" s="100">
        <v>9483.2208426499074</v>
      </c>
      <c r="N92" s="100">
        <v>11.185905553965284</v>
      </c>
      <c r="O92" s="100">
        <v>15892.934611073875</v>
      </c>
      <c r="P92" s="100">
        <v>8.4781672524435407</v>
      </c>
      <c r="Q92" s="100">
        <v>12045.780032271783</v>
      </c>
      <c r="R92" s="100">
        <v>7.7715909937508831</v>
      </c>
      <c r="S92" s="100">
        <v>11041.876483921254</v>
      </c>
      <c r="T92" s="100">
        <v>6.6097495865039617</v>
      </c>
      <c r="U92" s="100">
        <v>9391.1322125048282</v>
      </c>
      <c r="V92" s="100">
        <v>8.7049543565155414</v>
      </c>
      <c r="W92" s="100">
        <v>12367.999149737281</v>
      </c>
      <c r="X92" s="100">
        <v>8.2399987251779532</v>
      </c>
      <c r="Y92" s="100">
        <v>11707.390188732836</v>
      </c>
      <c r="Z92" s="100">
        <v>10.367520657131998</v>
      </c>
      <c r="AA92" s="100">
        <v>14730.173349653141</v>
      </c>
      <c r="AB92" s="100">
        <v>9.4599289201777399</v>
      </c>
      <c r="AC92" s="100">
        <v>13440.667009788533</v>
      </c>
      <c r="AD92" s="100">
        <v>12.022792094215072</v>
      </c>
      <c r="AE92" s="100">
        <v>17081.983007460774</v>
      </c>
      <c r="AF92" s="100">
        <v>11.574573852281189</v>
      </c>
      <c r="AG92" s="100">
        <v>16445.154529321113</v>
      </c>
      <c r="AH92" s="100">
        <v>8.9003048255723805</v>
      </c>
      <c r="AI92" s="100">
        <v>12645.553096173238</v>
      </c>
      <c r="AJ92" s="100">
        <v>6.8802531309634043</v>
      </c>
      <c r="AK92" s="100">
        <v>9775.4636484728053</v>
      </c>
      <c r="AL92" s="100">
        <v>7.4796557901462366</v>
      </c>
      <c r="AM92" s="100">
        <v>10627.094946639772</v>
      </c>
      <c r="AN92" s="100">
        <v>9.2415125785931451</v>
      </c>
      <c r="AO92" s="100">
        <v>13130.34107166514</v>
      </c>
      <c r="AP92" s="100">
        <v>9.5518005540166211</v>
      </c>
      <c r="AQ92" s="100">
        <v>13571.198227146815</v>
      </c>
      <c r="AR92" s="100">
        <v>10.464230986861857</v>
      </c>
      <c r="AS92" s="100">
        <v>14867.579386133326</v>
      </c>
      <c r="AT92" s="100">
        <v>8.4540769951763881</v>
      </c>
      <c r="AU92" s="100">
        <v>12011.552594746612</v>
      </c>
      <c r="AV92" s="100">
        <v>9.353584563277396</v>
      </c>
      <c r="AW92" s="100">
        <v>13289.572947504525</v>
      </c>
      <c r="AX92" s="100">
        <v>12.356691832117717</v>
      </c>
      <c r="AY92" s="100">
        <v>17556.38775507285</v>
      </c>
      <c r="AZ92" s="100">
        <v>9.3882700738914835</v>
      </c>
      <c r="BA92" s="100">
        <v>13338.854120985019</v>
      </c>
      <c r="BB92" s="100">
        <v>6.7176367595329101</v>
      </c>
      <c r="BC92" s="100">
        <v>9544.4183079443592</v>
      </c>
      <c r="BD92" s="100">
        <v>9.9583657522698044</v>
      </c>
      <c r="BE92" s="100">
        <v>14148.846060824937</v>
      </c>
      <c r="BF92" s="100">
        <v>8.8330128849097722</v>
      </c>
      <c r="BG92" s="100">
        <v>12549.944706879804</v>
      </c>
      <c r="BH92" s="100">
        <v>9.7835102297053123</v>
      </c>
      <c r="BI92" s="100">
        <v>13900.411334365308</v>
      </c>
      <c r="BJ92" s="100">
        <v>10.898221947736593</v>
      </c>
      <c r="BK92" s="100">
        <v>15484.193743344151</v>
      </c>
      <c r="BL92" s="100">
        <v>7.3880566840439919</v>
      </c>
      <c r="BM92" s="100">
        <v>10496.950936689704</v>
      </c>
      <c r="BN92" s="100">
        <v>12.964163515071743</v>
      </c>
      <c r="BO92" s="100">
        <v>18419.48352221393</v>
      </c>
      <c r="BP92" s="100">
        <v>7.7427369564288409</v>
      </c>
      <c r="BQ92" s="100">
        <v>11000.880667694097</v>
      </c>
      <c r="BR92" s="100">
        <v>8.218306748018481</v>
      </c>
      <c r="BS92" s="100">
        <v>11676.570227584658</v>
      </c>
      <c r="BT92" s="100">
        <v>11.548213544211983</v>
      </c>
      <c r="BU92" s="100">
        <v>16407.701803616383</v>
      </c>
      <c r="BV92" s="100">
        <v>10.340676565995757</v>
      </c>
      <c r="BW92" s="100">
        <v>14692.033264966771</v>
      </c>
      <c r="BX92" s="100">
        <v>8.572489334660343</v>
      </c>
      <c r="BY92" s="100">
        <v>12179.792846685415</v>
      </c>
      <c r="BZ92" s="100">
        <v>10.663860586515513</v>
      </c>
      <c r="CA92" s="100">
        <v>15151.213121321241</v>
      </c>
      <c r="CB92" s="100">
        <v>9.8913344501934741</v>
      </c>
      <c r="CC92" s="100">
        <v>14053.607986834888</v>
      </c>
      <c r="CD92" s="100">
        <v>9.6615373446764554</v>
      </c>
      <c r="CE92" s="100">
        <v>13727.112259316307</v>
      </c>
      <c r="CF92" s="100">
        <v>12.116409350838882</v>
      </c>
      <c r="CG92" s="100">
        <v>17214.994405671885</v>
      </c>
      <c r="CH92" s="100">
        <v>10.227337160533029</v>
      </c>
      <c r="CI92" s="100">
        <v>14531.000637685327</v>
      </c>
      <c r="CJ92" s="100">
        <v>12.200328398065139</v>
      </c>
      <c r="CK92" s="100">
        <v>17334.226587970948</v>
      </c>
      <c r="CL92" s="100">
        <v>12</v>
      </c>
      <c r="CM92" s="100">
        <v>17049.599999999999</v>
      </c>
      <c r="CN92" s="100">
        <v>12.994317440584146</v>
      </c>
      <c r="CO92" s="100">
        <v>18462.326219581955</v>
      </c>
      <c r="CP92" s="100">
        <v>9.9835181761251199</v>
      </c>
      <c r="CQ92" s="100">
        <v>14184.58262463857</v>
      </c>
      <c r="CR92" s="100">
        <v>9.8288899780225201</v>
      </c>
      <c r="CS92" s="100">
        <v>13964.886880774397</v>
      </c>
      <c r="CT92" s="100">
        <v>9.1934878813738123</v>
      </c>
      <c r="CU92" s="100">
        <v>13062.107581855913</v>
      </c>
    </row>
    <row r="93" spans="2:99">
      <c r="C93" s="99" t="s">
        <v>259</v>
      </c>
      <c r="D93" s="100">
        <v>5</v>
      </c>
      <c r="E93" s="100">
        <v>8862</v>
      </c>
      <c r="F93" s="100">
        <v>11</v>
      </c>
      <c r="G93" s="100">
        <v>19496.399999999998</v>
      </c>
      <c r="H93" s="100">
        <v>6</v>
      </c>
      <c r="I93" s="100">
        <v>10634.4</v>
      </c>
      <c r="J93" s="100">
        <v>6.9830607298166978</v>
      </c>
      <c r="K93" s="100">
        <v>12376.776837527113</v>
      </c>
      <c r="L93" s="100">
        <v>6.5691635599562641</v>
      </c>
      <c r="M93" s="100">
        <v>11643.185493666482</v>
      </c>
      <c r="N93" s="100">
        <v>11.317672837739206</v>
      </c>
      <c r="O93" s="100">
        <v>20059.443337608966</v>
      </c>
      <c r="P93" s="100">
        <v>8.4972939425412815</v>
      </c>
      <c r="Q93" s="100">
        <v>15060.603783760165</v>
      </c>
      <c r="R93" s="100">
        <v>6.7394413690112627</v>
      </c>
      <c r="S93" s="100">
        <v>11944.985882435562</v>
      </c>
      <c r="T93" s="100">
        <v>5.6829195368844374</v>
      </c>
      <c r="U93" s="100">
        <v>10072.406587173977</v>
      </c>
      <c r="V93" s="100">
        <v>8.6344589208639864</v>
      </c>
      <c r="W93" s="100">
        <v>15303.714991339328</v>
      </c>
      <c r="X93" s="100">
        <v>7.2682338693165365</v>
      </c>
      <c r="Y93" s="100">
        <v>12882.217709976629</v>
      </c>
      <c r="Z93" s="100">
        <v>9.3219366352275976</v>
      </c>
      <c r="AA93" s="100">
        <v>16522.200492277392</v>
      </c>
      <c r="AB93" s="100">
        <v>8.4455561414221858</v>
      </c>
      <c r="AC93" s="100">
        <v>14968.90370505668</v>
      </c>
      <c r="AD93" s="100">
        <v>9.9338536512398488</v>
      </c>
      <c r="AE93" s="100">
        <v>17606.762211457506</v>
      </c>
      <c r="AF93" s="100">
        <v>10.536268928795776</v>
      </c>
      <c r="AG93" s="100">
        <v>18674.483049397633</v>
      </c>
      <c r="AH93" s="100">
        <v>8.8071698436166166</v>
      </c>
      <c r="AI93" s="100">
        <v>15609.827830826091</v>
      </c>
      <c r="AJ93" s="100">
        <v>7.0320209121639916</v>
      </c>
      <c r="AK93" s="100">
        <v>12463.553864719457</v>
      </c>
      <c r="AL93" s="100">
        <v>7.5049008317328809</v>
      </c>
      <c r="AM93" s="100">
        <v>13301.686234163357</v>
      </c>
      <c r="AN93" s="100">
        <v>8.2828963312129176</v>
      </c>
      <c r="AO93" s="100">
        <v>14680.605457441774</v>
      </c>
      <c r="AP93" s="100">
        <v>9.5518005540166211</v>
      </c>
      <c r="AQ93" s="100">
        <v>16929.611301939058</v>
      </c>
      <c r="AR93" s="100">
        <v>9.4782985925243377</v>
      </c>
      <c r="AS93" s="100">
        <v>16799.336425390135</v>
      </c>
      <c r="AT93" s="100">
        <v>8.28789676715623</v>
      </c>
      <c r="AU93" s="100">
        <v>14689.468230107701</v>
      </c>
      <c r="AV93" s="100">
        <v>10.39644329822011</v>
      </c>
      <c r="AW93" s="100">
        <v>18426.656101765322</v>
      </c>
      <c r="AX93" s="100">
        <v>11.249584582213686</v>
      </c>
      <c r="AY93" s="100">
        <v>19938.763713515535</v>
      </c>
      <c r="AZ93" s="100">
        <v>8.298704262672679</v>
      </c>
      <c r="BA93" s="100">
        <v>14708.623435161055</v>
      </c>
      <c r="BB93" s="100">
        <v>6.7475382911801152</v>
      </c>
      <c r="BC93" s="100">
        <v>11959.336867287635</v>
      </c>
      <c r="BD93" s="100">
        <v>8.8762201163609635</v>
      </c>
      <c r="BE93" s="100">
        <v>15732.212534238171</v>
      </c>
      <c r="BF93" s="100">
        <v>8.8330128849097722</v>
      </c>
      <c r="BG93" s="100">
        <v>15655.63203721408</v>
      </c>
      <c r="BH93" s="100">
        <v>10.919772878349713</v>
      </c>
      <c r="BI93" s="100">
        <v>19354.205449587029</v>
      </c>
      <c r="BJ93" s="100">
        <v>9.8521592837501011</v>
      </c>
      <c r="BK93" s="100">
        <v>17461.967114518677</v>
      </c>
      <c r="BL93" s="100">
        <v>7.3880566840439919</v>
      </c>
      <c r="BM93" s="100">
        <v>13094.59166679957</v>
      </c>
      <c r="BN93" s="100">
        <v>10.918250966734993</v>
      </c>
      <c r="BO93" s="100">
        <v>19351.5080134411</v>
      </c>
      <c r="BP93" s="100">
        <v>7.8170106520717253</v>
      </c>
      <c r="BQ93" s="100">
        <v>13854.869679731924</v>
      </c>
      <c r="BR93" s="100">
        <v>6.9996363060664457</v>
      </c>
      <c r="BS93" s="100">
        <v>12406.155388872168</v>
      </c>
      <c r="BT93" s="100">
        <v>12.548213544211983</v>
      </c>
      <c r="BU93" s="100">
        <v>22240.453685761317</v>
      </c>
      <c r="BV93" s="100">
        <v>10.296718299415659</v>
      </c>
      <c r="BW93" s="100">
        <v>18249.903513884314</v>
      </c>
      <c r="BX93" s="100">
        <v>8.5247818901053147</v>
      </c>
      <c r="BY93" s="100">
        <v>15109.323422022659</v>
      </c>
      <c r="BZ93" s="100">
        <v>10.298622896792596</v>
      </c>
      <c r="CA93" s="100">
        <v>18253.279222275196</v>
      </c>
      <c r="CB93" s="100">
        <v>10.977592622792843</v>
      </c>
      <c r="CC93" s="100">
        <v>19456.685164638035</v>
      </c>
      <c r="CD93" s="100">
        <v>9.5788451765918978</v>
      </c>
      <c r="CE93" s="100">
        <v>16977.545190991477</v>
      </c>
      <c r="CF93" s="100">
        <v>12.083573781696563</v>
      </c>
      <c r="CG93" s="100">
        <v>21416.926170678988</v>
      </c>
      <c r="CH93" s="100">
        <v>10.235176372965201</v>
      </c>
      <c r="CI93" s="100">
        <v>18140.826603443522</v>
      </c>
      <c r="CJ93" s="100">
        <v>10.022501968722155</v>
      </c>
      <c r="CK93" s="100">
        <v>17763.882489363146</v>
      </c>
      <c r="CL93" s="100">
        <v>11</v>
      </c>
      <c r="CM93" s="100">
        <v>19496.399999999998</v>
      </c>
      <c r="CN93" s="100">
        <v>11.994317440584146</v>
      </c>
      <c r="CO93" s="100">
        <v>21258.728231691337</v>
      </c>
      <c r="CP93" s="100">
        <v>9.846918429441077</v>
      </c>
      <c r="CQ93" s="100">
        <v>17452.678224341362</v>
      </c>
      <c r="CR93" s="100">
        <v>9.7894190266881136</v>
      </c>
      <c r="CS93" s="100">
        <v>17350.766282902012</v>
      </c>
      <c r="CT93" s="100">
        <v>8.165846755463269</v>
      </c>
      <c r="CU93" s="100">
        <v>14473.146789383098</v>
      </c>
    </row>
    <row r="94" spans="2:99">
      <c r="C94" s="99" t="s">
        <v>260</v>
      </c>
      <c r="D94" s="100">
        <v>5</v>
      </c>
      <c r="E94" s="100">
        <v>11976</v>
      </c>
      <c r="F94" s="100">
        <v>9</v>
      </c>
      <c r="G94" s="100">
        <v>21556.799999999999</v>
      </c>
      <c r="H94" s="100">
        <v>6</v>
      </c>
      <c r="I94" s="100">
        <v>14371.199999999999</v>
      </c>
      <c r="J94" s="100">
        <v>5.9830607298166978</v>
      </c>
      <c r="K94" s="100">
        <v>14330.627060056953</v>
      </c>
      <c r="L94" s="100">
        <v>5.5270032962558</v>
      </c>
      <c r="M94" s="100">
        <v>13238.278295191891</v>
      </c>
      <c r="N94" s="100">
        <v>11.054138270191364</v>
      </c>
      <c r="O94" s="100">
        <v>26476.871984762354</v>
      </c>
      <c r="P94" s="100">
        <v>8.4972939425412815</v>
      </c>
      <c r="Q94" s="100">
        <v>20352.718451174875</v>
      </c>
      <c r="R94" s="100">
        <v>6.7394413690112627</v>
      </c>
      <c r="S94" s="100">
        <v>16142.309967055775</v>
      </c>
      <c r="T94" s="100">
        <v>5.6341395699641197</v>
      </c>
      <c r="U94" s="100">
        <v>13494.891097978058</v>
      </c>
      <c r="V94" s="100">
        <v>7.5639634852124331</v>
      </c>
      <c r="W94" s="100">
        <v>18117.205339780819</v>
      </c>
      <c r="X94" s="100">
        <v>7.2399987251779532</v>
      </c>
      <c r="Y94" s="100">
        <v>17341.24494654623</v>
      </c>
      <c r="Z94" s="100">
        <v>8.4131046790363957</v>
      </c>
      <c r="AA94" s="100">
        <v>20151.068327227975</v>
      </c>
      <c r="AB94" s="100">
        <v>7.4599289201777408</v>
      </c>
      <c r="AC94" s="100">
        <v>17868.021749609725</v>
      </c>
      <c r="AD94" s="100">
        <v>11.933853651239849</v>
      </c>
      <c r="AE94" s="100">
        <v>28583.966265449682</v>
      </c>
      <c r="AF94" s="100">
        <v>8.536268928795776</v>
      </c>
      <c r="AG94" s="100">
        <v>20446.071338251641</v>
      </c>
      <c r="AH94" s="100">
        <v>7.7140348616608536</v>
      </c>
      <c r="AI94" s="100">
        <v>18476.656300650076</v>
      </c>
      <c r="AJ94" s="100">
        <v>6.8195460184831695</v>
      </c>
      <c r="AK94" s="100">
        <v>16334.176623470887</v>
      </c>
      <c r="AL94" s="100">
        <v>7.4291657069729489</v>
      </c>
      <c r="AM94" s="100">
        <v>17794.337701341607</v>
      </c>
      <c r="AN94" s="100">
        <v>8.2001288259733744</v>
      </c>
      <c r="AO94" s="100">
        <v>19640.948563971426</v>
      </c>
      <c r="AP94" s="100">
        <v>8.5076565096952912</v>
      </c>
      <c r="AQ94" s="100">
        <v>20377.53887202216</v>
      </c>
      <c r="AR94" s="100">
        <v>8.4079605642119351</v>
      </c>
      <c r="AS94" s="100">
        <v>20138.747143400426</v>
      </c>
      <c r="AT94" s="100">
        <v>7.2048066531461501</v>
      </c>
      <c r="AU94" s="100">
        <v>17256.952895615657</v>
      </c>
      <c r="AV94" s="100">
        <v>8.3214405120703603</v>
      </c>
      <c r="AW94" s="100">
        <v>19931.514314510925</v>
      </c>
      <c r="AX94" s="100">
        <v>11.142477332309657</v>
      </c>
      <c r="AY94" s="100">
        <v>26688.461706348087</v>
      </c>
      <c r="AZ94" s="100">
        <v>9.298704262672679</v>
      </c>
      <c r="BA94" s="100">
        <v>22272.256449953598</v>
      </c>
      <c r="BB94" s="100">
        <v>6.6578336962385016</v>
      </c>
      <c r="BC94" s="100">
        <v>15946.843269230458</v>
      </c>
      <c r="BD94" s="100">
        <v>8.821456359088403</v>
      </c>
      <c r="BE94" s="100">
        <v>21129.152271288542</v>
      </c>
      <c r="BF94" s="100">
        <v>7.8042883026715035</v>
      </c>
      <c r="BG94" s="100">
        <v>18692.831342558784</v>
      </c>
      <c r="BH94" s="100">
        <v>9.7494445675442112</v>
      </c>
      <c r="BI94" s="100">
        <v>23351.869628181892</v>
      </c>
      <c r="BJ94" s="100">
        <v>9.7139712917906245</v>
      </c>
      <c r="BK94" s="100">
        <v>23266.904038096902</v>
      </c>
      <c r="BL94" s="100">
        <v>6.3725344166822326</v>
      </c>
      <c r="BM94" s="100">
        <v>15263.494434837283</v>
      </c>
      <c r="BN94" s="100">
        <v>10.780513321724744</v>
      </c>
      <c r="BO94" s="100">
        <v>25821.485508195103</v>
      </c>
      <c r="BP94" s="100">
        <v>7.6313264129645155</v>
      </c>
      <c r="BQ94" s="100">
        <v>18278.553024332607</v>
      </c>
      <c r="BR94" s="100">
        <v>6.9683976715018696</v>
      </c>
      <c r="BS94" s="100">
        <v>16690.706102781278</v>
      </c>
      <c r="BT94" s="100">
        <v>11.577066888644193</v>
      </c>
      <c r="BU94" s="100">
        <v>27729.39061168057</v>
      </c>
      <c r="BV94" s="100">
        <v>9.3296869993507325</v>
      </c>
      <c r="BW94" s="100">
        <v>22346.466300844873</v>
      </c>
      <c r="BX94" s="100">
        <v>7.4770744455502856</v>
      </c>
      <c r="BY94" s="100">
        <v>17909.088711982044</v>
      </c>
      <c r="BZ94" s="100">
        <v>9.2580409312678285</v>
      </c>
      <c r="CA94" s="100">
        <v>22174.8596385727</v>
      </c>
      <c r="CB94" s="100">
        <v>8.8050762775941056</v>
      </c>
      <c r="CC94" s="100">
        <v>21089.9187000934</v>
      </c>
      <c r="CD94" s="100">
        <v>8.633973288648269</v>
      </c>
      <c r="CE94" s="100">
        <v>20680.092820970331</v>
      </c>
      <c r="CF94" s="100">
        <v>11.050738212554242</v>
      </c>
      <c r="CG94" s="100">
        <v>26468.728166709916</v>
      </c>
      <c r="CH94" s="100">
        <v>9.2038195232365076</v>
      </c>
      <c r="CI94" s="100">
        <v>22044.988522056083</v>
      </c>
      <c r="CJ94" s="100">
        <v>9.022501968722155</v>
      </c>
      <c r="CK94" s="100">
        <v>21610.696715483304</v>
      </c>
      <c r="CL94" s="100">
        <v>10</v>
      </c>
      <c r="CM94" s="100">
        <v>23952</v>
      </c>
      <c r="CN94" s="100">
        <v>11.857170207400127</v>
      </c>
      <c r="CO94" s="100">
        <v>28400.294080764783</v>
      </c>
      <c r="CP94" s="100">
        <v>8.846918429441077</v>
      </c>
      <c r="CQ94" s="100">
        <v>21190.139022197265</v>
      </c>
      <c r="CR94" s="100">
        <v>9.7894190266881136</v>
      </c>
      <c r="CS94" s="100">
        <v>23447.616452723367</v>
      </c>
      <c r="CT94" s="100">
        <v>7.176903205827486</v>
      </c>
      <c r="CU94" s="100">
        <v>17190.118558597995</v>
      </c>
    </row>
    <row r="95" spans="2:99">
      <c r="B95" s="99" t="s">
        <v>132</v>
      </c>
      <c r="C95" s="99" t="s">
        <v>261</v>
      </c>
      <c r="D95" s="100">
        <v>10</v>
      </c>
      <c r="E95" s="100">
        <v>17328</v>
      </c>
      <c r="F95" s="100">
        <v>14</v>
      </c>
      <c r="G95" s="100">
        <v>24259.200000000001</v>
      </c>
      <c r="H95" s="100">
        <v>17</v>
      </c>
      <c r="I95" s="100">
        <v>29457.599999999999</v>
      </c>
      <c r="J95" s="100">
        <v>12.737295547362523</v>
      </c>
      <c r="K95" s="100">
        <v>22071.185724469779</v>
      </c>
      <c r="L95" s="100">
        <v>14.337282109603713</v>
      </c>
      <c r="M95" s="100">
        <v>24843.642439521314</v>
      </c>
      <c r="N95" s="100">
        <v>12.658836418869603</v>
      </c>
      <c r="O95" s="100">
        <v>21935.231746617246</v>
      </c>
      <c r="P95" s="100">
        <v>8.4590405623457983</v>
      </c>
      <c r="Q95" s="100">
        <v>14657.825486432799</v>
      </c>
      <c r="R95" s="100">
        <v>12.868039867969744</v>
      </c>
      <c r="S95" s="100">
        <v>22297.739483217971</v>
      </c>
      <c r="T95" s="100">
        <v>17.585359603043802</v>
      </c>
      <c r="U95" s="100">
        <v>30471.911120154298</v>
      </c>
      <c r="V95" s="100">
        <v>15.563963485212433</v>
      </c>
      <c r="W95" s="100">
        <v>26969.235927176105</v>
      </c>
      <c r="X95" s="100">
        <v>10.381174445870867</v>
      </c>
      <c r="Y95" s="100">
        <v>17988.499079805038</v>
      </c>
      <c r="Z95" s="100">
        <v>16.683760328565999</v>
      </c>
      <c r="AA95" s="100">
        <v>28909.619897339162</v>
      </c>
      <c r="AB95" s="100">
        <v>19.359319468888859</v>
      </c>
      <c r="AC95" s="100">
        <v>33545.828775690614</v>
      </c>
      <c r="AD95" s="100">
        <v>15.844915208264625</v>
      </c>
      <c r="AE95" s="100">
        <v>27456.069072880942</v>
      </c>
      <c r="AF95" s="100">
        <v>15.440506620082244</v>
      </c>
      <c r="AG95" s="100">
        <v>26755.30987127851</v>
      </c>
      <c r="AH95" s="100">
        <v>12.589854885719836</v>
      </c>
      <c r="AI95" s="100">
        <v>21815.700545975331</v>
      </c>
      <c r="AJ95" s="100">
        <v>8.6677782372825831</v>
      </c>
      <c r="AK95" s="100">
        <v>15019.526129563259</v>
      </c>
      <c r="AL95" s="100">
        <v>17.706861164426034</v>
      </c>
      <c r="AM95" s="100">
        <v>30682.449025717429</v>
      </c>
      <c r="AN95" s="100">
        <v>10.744907547155888</v>
      </c>
      <c r="AO95" s="100">
        <v>18618.775797711722</v>
      </c>
      <c r="AP95" s="100">
        <v>15.286936288088643</v>
      </c>
      <c r="AQ95" s="100">
        <v>26489.2032</v>
      </c>
      <c r="AR95" s="100">
        <v>10.26728450758713</v>
      </c>
      <c r="AS95" s="100">
        <v>17791.150594746978</v>
      </c>
      <c r="AT95" s="100">
        <v>16.623175855075594</v>
      </c>
      <c r="AU95" s="100">
        <v>28804.639121674987</v>
      </c>
      <c r="AV95" s="100">
        <v>12.203578990977894</v>
      </c>
      <c r="AW95" s="100">
        <v>21146.361675566495</v>
      </c>
      <c r="AX95" s="100">
        <v>12.035370082405626</v>
      </c>
      <c r="AY95" s="100">
        <v>20854.889278792467</v>
      </c>
      <c r="AZ95" s="100">
        <v>12.98522392340686</v>
      </c>
      <c r="BA95" s="100">
        <v>22500.796014479405</v>
      </c>
      <c r="BB95" s="100">
        <v>10.627932164591297</v>
      </c>
      <c r="BC95" s="100">
        <v>18416.080854803797</v>
      </c>
      <c r="BD95" s="100">
        <v>17.520255694089322</v>
      </c>
      <c r="BE95" s="100">
        <v>30359.099066717976</v>
      </c>
      <c r="BF95" s="100">
        <v>17.660665391480165</v>
      </c>
      <c r="BG95" s="100">
        <v>30602.400990356829</v>
      </c>
      <c r="BH95" s="100">
        <v>10.681313243222011</v>
      </c>
      <c r="BI95" s="100">
        <v>18508.5795878551</v>
      </c>
      <c r="BJ95" s="100">
        <v>16.345469979898688</v>
      </c>
      <c r="BK95" s="100">
        <v>28323.430381168444</v>
      </c>
      <c r="BL95" s="100">
        <v>12.279400812511675</v>
      </c>
      <c r="BM95" s="100">
        <v>21277.745727920228</v>
      </c>
      <c r="BN95" s="100">
        <v>13.872338418398243</v>
      </c>
      <c r="BO95" s="100">
        <v>24037.988011400474</v>
      </c>
      <c r="BP95" s="100">
        <v>14.55705271732163</v>
      </c>
      <c r="BQ95" s="100">
        <v>25224.460948574921</v>
      </c>
      <c r="BR95" s="100">
        <v>11.499818153033223</v>
      </c>
      <c r="BS95" s="100">
        <v>19926.884895575968</v>
      </c>
      <c r="BT95" s="100">
        <v>16.80789364410187</v>
      </c>
      <c r="BU95" s="100">
        <v>29124.71810649972</v>
      </c>
      <c r="BV95" s="100">
        <v>10.252760032835562</v>
      </c>
      <c r="BW95" s="100">
        <v>17765.982584897461</v>
      </c>
      <c r="BX95" s="100">
        <v>13.715611668325428</v>
      </c>
      <c r="BY95" s="100">
        <v>23766.411898874299</v>
      </c>
      <c r="BZ95" s="100">
        <v>14.771057344970604</v>
      </c>
      <c r="CA95" s="100">
        <v>25595.288167365063</v>
      </c>
      <c r="CB95" s="100">
        <v>12.517549035596211</v>
      </c>
      <c r="CC95" s="100">
        <v>21690.408968881115</v>
      </c>
      <c r="CD95" s="100">
        <v>12.633973288648269</v>
      </c>
      <c r="CE95" s="100">
        <v>21892.14891456972</v>
      </c>
      <c r="CF95" s="100">
        <v>12.755218090273361</v>
      </c>
      <c r="CG95" s="100">
        <v>22102.241906825679</v>
      </c>
      <c r="CH95" s="100">
        <v>14.203819523236508</v>
      </c>
      <c r="CI95" s="100">
        <v>24612.378469864219</v>
      </c>
      <c r="CJ95" s="100">
        <v>10.622392502700443</v>
      </c>
      <c r="CK95" s="100">
        <v>18406.481728679326</v>
      </c>
      <c r="CL95" s="100">
        <v>13</v>
      </c>
      <c r="CM95" s="100">
        <v>22526.399999999998</v>
      </c>
      <c r="CN95" s="100">
        <v>9.6857361659201011</v>
      </c>
      <c r="CO95" s="100">
        <v>16783.443628306351</v>
      </c>
      <c r="CP95" s="100">
        <v>11.49175908806256</v>
      </c>
      <c r="CQ95" s="100">
        <v>19912.920147794805</v>
      </c>
      <c r="CR95" s="100">
        <v>15.907831880691331</v>
      </c>
      <c r="CS95" s="100">
        <v>27565.091082861938</v>
      </c>
      <c r="CT95" s="100">
        <v>20.121620954006396</v>
      </c>
      <c r="CU95" s="100">
        <v>34866.744789102282</v>
      </c>
    </row>
    <row r="96" spans="2:99">
      <c r="C96" s="99" t="s">
        <v>262</v>
      </c>
      <c r="D96" s="100">
        <v>12</v>
      </c>
      <c r="E96" s="100">
        <v>9878.4</v>
      </c>
      <c r="F96" s="100">
        <v>15</v>
      </c>
      <c r="G96" s="100">
        <v>12347.999999999998</v>
      </c>
      <c r="H96" s="100">
        <v>21</v>
      </c>
      <c r="I96" s="100">
        <v>17287.199999999997</v>
      </c>
      <c r="J96" s="100">
        <v>12.884754656835028</v>
      </c>
      <c r="K96" s="100">
        <v>10606.730033506594</v>
      </c>
      <c r="L96" s="100">
        <v>14.358362241453944</v>
      </c>
      <c r="M96" s="100">
        <v>11819.803797164886</v>
      </c>
      <c r="N96" s="100">
        <v>11.746681274718883</v>
      </c>
      <c r="O96" s="100">
        <v>9669.8680253485836</v>
      </c>
      <c r="P96" s="100">
        <v>10.535547322736765</v>
      </c>
      <c r="Q96" s="100">
        <v>8672.8625560769033</v>
      </c>
      <c r="R96" s="100">
        <v>16.028787991667844</v>
      </c>
      <c r="S96" s="100">
        <v>13194.898274740968</v>
      </c>
      <c r="T96" s="100">
        <v>20.585359603043802</v>
      </c>
      <c r="U96" s="100">
        <v>16945.868025225656</v>
      </c>
      <c r="V96" s="100">
        <v>15.704954356515541</v>
      </c>
      <c r="W96" s="100">
        <v>12928.318426283593</v>
      </c>
      <c r="X96" s="100">
        <v>13.451762306217324</v>
      </c>
      <c r="Y96" s="100">
        <v>11073.490730478101</v>
      </c>
      <c r="Z96" s="100">
        <v>20.729344350470399</v>
      </c>
      <c r="AA96" s="100">
        <v>17064.396269307232</v>
      </c>
      <c r="AB96" s="100">
        <v>19.388065026399968</v>
      </c>
      <c r="AC96" s="100">
        <v>15960.255129732452</v>
      </c>
      <c r="AD96" s="100">
        <v>17.844915208264624</v>
      </c>
      <c r="AE96" s="100">
        <v>14689.934199443436</v>
      </c>
      <c r="AF96" s="100">
        <v>17.383049234854127</v>
      </c>
      <c r="AG96" s="100">
        <v>14309.726130131916</v>
      </c>
      <c r="AH96" s="100">
        <v>15.620899879705091</v>
      </c>
      <c r="AI96" s="100">
        <v>12859.12478097323</v>
      </c>
      <c r="AJ96" s="100">
        <v>10.6981317935227</v>
      </c>
      <c r="AK96" s="100">
        <v>8806.7020924278859</v>
      </c>
      <c r="AL96" s="100">
        <v>21.75735124759932</v>
      </c>
      <c r="AM96" s="100">
        <v>17910.651547023761</v>
      </c>
      <c r="AN96" s="100">
        <v>13.744907547155888</v>
      </c>
      <c r="AO96" s="100">
        <v>11314.807892818726</v>
      </c>
      <c r="AP96" s="100">
        <v>18.375224376731303</v>
      </c>
      <c r="AQ96" s="100">
        <v>15126.484706925208</v>
      </c>
      <c r="AR96" s="100">
        <v>11.309487324574571</v>
      </c>
      <c r="AS96" s="100">
        <v>9309.9699655897857</v>
      </c>
      <c r="AT96" s="100">
        <v>16.664720912080636</v>
      </c>
      <c r="AU96" s="100">
        <v>13718.398254824779</v>
      </c>
      <c r="AV96" s="100">
        <v>16.214293674713574</v>
      </c>
      <c r="AW96" s="100">
        <v>13347.606553024212</v>
      </c>
      <c r="AX96" s="100">
        <v>12.035370082405626</v>
      </c>
      <c r="AY96" s="100">
        <v>9907.5166518363112</v>
      </c>
      <c r="AZ96" s="100">
        <v>14.98522392340686</v>
      </c>
      <c r="BA96" s="100">
        <v>12335.836333748526</v>
      </c>
      <c r="BB96" s="100">
        <v>13.71763675953291</v>
      </c>
      <c r="BC96" s="100">
        <v>11292.358580447491</v>
      </c>
      <c r="BD96" s="100">
        <v>17.547637572725602</v>
      </c>
      <c r="BE96" s="100">
        <v>14445.215249867715</v>
      </c>
      <c r="BF96" s="100">
        <v>18.746839138194968</v>
      </c>
      <c r="BG96" s="100">
        <v>15432.397978562096</v>
      </c>
      <c r="BH96" s="100">
        <v>12.749444567544211</v>
      </c>
      <c r="BI96" s="100">
        <v>10495.342768002394</v>
      </c>
      <c r="BJ96" s="100">
        <v>19.391532643885181</v>
      </c>
      <c r="BK96" s="100">
        <v>15963.10967244628</v>
      </c>
      <c r="BL96" s="100">
        <v>13.279400812511675</v>
      </c>
      <c r="BM96" s="100">
        <v>10931.60274885961</v>
      </c>
      <c r="BN96" s="100">
        <v>15.872338418398243</v>
      </c>
      <c r="BO96" s="100">
        <v>13066.108986025432</v>
      </c>
      <c r="BP96" s="100">
        <v>14.594189565143074</v>
      </c>
      <c r="BQ96" s="100">
        <v>12013.936850025777</v>
      </c>
      <c r="BR96" s="100">
        <v>12.624772691291529</v>
      </c>
      <c r="BS96" s="100">
        <v>10392.712879471186</v>
      </c>
      <c r="BT96" s="100">
        <v>20.865600332966288</v>
      </c>
      <c r="BU96" s="100">
        <v>17176.562194097845</v>
      </c>
      <c r="BV96" s="100">
        <v>11.285728732770634</v>
      </c>
      <c r="BW96" s="100">
        <v>9290.4118928167845</v>
      </c>
      <c r="BX96" s="100">
        <v>12.691757946047915</v>
      </c>
      <c r="BY96" s="100">
        <v>10447.855141186643</v>
      </c>
      <c r="BZ96" s="100">
        <v>16.93338520706968</v>
      </c>
      <c r="CA96" s="100">
        <v>13939.56270245976</v>
      </c>
      <c r="CB96" s="100">
        <v>12.48879631139642</v>
      </c>
      <c r="CC96" s="100">
        <v>10280.777123541533</v>
      </c>
      <c r="CD96" s="100">
        <v>13.661537344676455</v>
      </c>
      <c r="CE96" s="100">
        <v>11246.177542137657</v>
      </c>
      <c r="CF96" s="100">
        <v>13.886560366842643</v>
      </c>
      <c r="CG96" s="100">
        <v>11431.416493984863</v>
      </c>
      <c r="CH96" s="100">
        <v>17.235176372965203</v>
      </c>
      <c r="CI96" s="100">
        <v>14187.997190224954</v>
      </c>
      <c r="CJ96" s="100">
        <v>11.75576232470768</v>
      </c>
      <c r="CK96" s="100">
        <v>9677.3435456993611</v>
      </c>
      <c r="CL96" s="100">
        <v>15</v>
      </c>
      <c r="CM96" s="100">
        <v>12347.999999999998</v>
      </c>
      <c r="CN96" s="100">
        <v>10.788596590808115</v>
      </c>
      <c r="CO96" s="100">
        <v>8881.1727135532401</v>
      </c>
      <c r="CP96" s="100">
        <v>10.546398986736179</v>
      </c>
      <c r="CQ96" s="100">
        <v>8681.7956458812223</v>
      </c>
      <c r="CR96" s="100">
        <v>14.868360929356925</v>
      </c>
      <c r="CS96" s="100">
        <v>12239.63471704662</v>
      </c>
      <c r="CT96" s="100">
        <v>20.110564503642181</v>
      </c>
      <c r="CU96" s="100">
        <v>16555.016699398242</v>
      </c>
    </row>
    <row r="97" spans="2:99">
      <c r="C97" s="99" t="s">
        <v>263</v>
      </c>
      <c r="D97" s="100">
        <v>10</v>
      </c>
      <c r="E97" s="100">
        <v>18288</v>
      </c>
      <c r="F97" s="100">
        <v>13</v>
      </c>
      <c r="G97" s="100">
        <v>23774.399999999998</v>
      </c>
      <c r="H97" s="100">
        <v>19</v>
      </c>
      <c r="I97" s="100">
        <v>34747.199999999997</v>
      </c>
      <c r="J97" s="100">
        <v>11.786448583853359</v>
      </c>
      <c r="K97" s="100">
        <v>21555.057170151023</v>
      </c>
      <c r="L97" s="100">
        <v>13.379442373304176</v>
      </c>
      <c r="M97" s="100">
        <v>24468.324212298678</v>
      </c>
      <c r="N97" s="100">
        <v>12.614913990944963</v>
      </c>
      <c r="O97" s="100">
        <v>23070.154706640147</v>
      </c>
      <c r="P97" s="100">
        <v>8.4972939425412815</v>
      </c>
      <c r="Q97" s="100">
        <v>15539.851162119496</v>
      </c>
      <c r="R97" s="100">
        <v>12.964488742188603</v>
      </c>
      <c r="S97" s="100">
        <v>23709.457011714516</v>
      </c>
      <c r="T97" s="100">
        <v>18.536579636123488</v>
      </c>
      <c r="U97" s="100">
        <v>33899.696838542637</v>
      </c>
      <c r="V97" s="100">
        <v>12.634458920863986</v>
      </c>
      <c r="W97" s="100">
        <v>23105.898474476056</v>
      </c>
      <c r="X97" s="100">
        <v>12.423527162078742</v>
      </c>
      <c r="Y97" s="100">
        <v>22720.146474009602</v>
      </c>
      <c r="Z97" s="100">
        <v>18.638176306661599</v>
      </c>
      <c r="AA97" s="100">
        <v>34085.496829622731</v>
      </c>
      <c r="AB97" s="100">
        <v>16.330573911377751</v>
      </c>
      <c r="AC97" s="100">
        <v>29865.35356912763</v>
      </c>
      <c r="AD97" s="100">
        <v>15.755976765289402</v>
      </c>
      <c r="AE97" s="100">
        <v>28814.530308361256</v>
      </c>
      <c r="AF97" s="100">
        <v>13.440506620082244</v>
      </c>
      <c r="AG97" s="100">
        <v>24579.998506806409</v>
      </c>
      <c r="AH97" s="100">
        <v>14.527764897749327</v>
      </c>
      <c r="AI97" s="100">
        <v>26568.376445003967</v>
      </c>
      <c r="AJ97" s="100">
        <v>9.6374246810424644</v>
      </c>
      <c r="AK97" s="100">
        <v>17624.922256690457</v>
      </c>
      <c r="AL97" s="100">
        <v>16.656371081252743</v>
      </c>
      <c r="AM97" s="100">
        <v>30461.171433395015</v>
      </c>
      <c r="AN97" s="100">
        <v>10.620756289296573</v>
      </c>
      <c r="AO97" s="100">
        <v>19423.239101865573</v>
      </c>
      <c r="AP97" s="100">
        <v>15.309008310249308</v>
      </c>
      <c r="AQ97" s="100">
        <v>27997.114397783935</v>
      </c>
      <c r="AR97" s="100">
        <v>10.323554930237052</v>
      </c>
      <c r="AS97" s="100">
        <v>18879.71725641752</v>
      </c>
      <c r="AT97" s="100">
        <v>15.623175855075594</v>
      </c>
      <c r="AU97" s="100">
        <v>28571.664003762246</v>
      </c>
      <c r="AV97" s="100">
        <v>14.203578990977894</v>
      </c>
      <c r="AW97" s="100">
        <v>25975.50525870037</v>
      </c>
      <c r="AX97" s="100">
        <v>11.071072499040302</v>
      </c>
      <c r="AY97" s="100">
        <v>20246.777386244903</v>
      </c>
      <c r="AZ97" s="100">
        <v>12.940441017797456</v>
      </c>
      <c r="BA97" s="100">
        <v>23665.478533347985</v>
      </c>
      <c r="BB97" s="100">
        <v>12.657833696238502</v>
      </c>
      <c r="BC97" s="100">
        <v>23148.64626368097</v>
      </c>
      <c r="BD97" s="100">
        <v>16.465491936816761</v>
      </c>
      <c r="BE97" s="100">
        <v>30112.091654050491</v>
      </c>
      <c r="BF97" s="100">
        <v>18.660665391480165</v>
      </c>
      <c r="BG97" s="100">
        <v>34126.624867938925</v>
      </c>
      <c r="BH97" s="100">
        <v>10.681313243222011</v>
      </c>
      <c r="BI97" s="100">
        <v>19533.985659204413</v>
      </c>
      <c r="BJ97" s="100">
        <v>16.345469979898688</v>
      </c>
      <c r="BK97" s="100">
        <v>29892.59549923872</v>
      </c>
      <c r="BL97" s="100">
        <v>12.263878545149915</v>
      </c>
      <c r="BM97" s="100">
        <v>22428.181083370164</v>
      </c>
      <c r="BN97" s="100">
        <v>13.826425870061493</v>
      </c>
      <c r="BO97" s="100">
        <v>25285.767631168459</v>
      </c>
      <c r="BP97" s="100">
        <v>14.631326412964516</v>
      </c>
      <c r="BQ97" s="100">
        <v>26757.769744029505</v>
      </c>
      <c r="BR97" s="100">
        <v>11.5310567875978</v>
      </c>
      <c r="BS97" s="100">
        <v>21087.996653158854</v>
      </c>
      <c r="BT97" s="100">
        <v>17.692480266373032</v>
      </c>
      <c r="BU97" s="100">
        <v>32356.007911142999</v>
      </c>
      <c r="BV97" s="100">
        <v>9.2527600328355621</v>
      </c>
      <c r="BW97" s="100">
        <v>16921.447548049677</v>
      </c>
      <c r="BX97" s="100">
        <v>12.620196779215371</v>
      </c>
      <c r="BY97" s="100">
        <v>23079.815869829072</v>
      </c>
      <c r="BZ97" s="100">
        <v>14.811639310495373</v>
      </c>
      <c r="CA97" s="100">
        <v>27087.525971033938</v>
      </c>
      <c r="CB97" s="100">
        <v>12.460043587196632</v>
      </c>
      <c r="CC97" s="100">
        <v>22786.927712265198</v>
      </c>
      <c r="CD97" s="100">
        <v>12.661537344676455</v>
      </c>
      <c r="CE97" s="100">
        <v>23155.419495944301</v>
      </c>
      <c r="CF97" s="100">
        <v>12.820889228558002</v>
      </c>
      <c r="CG97" s="100">
        <v>23446.842221186875</v>
      </c>
      <c r="CH97" s="100">
        <v>14.211658735668681</v>
      </c>
      <c r="CI97" s="100">
        <v>25990.281495790885</v>
      </c>
      <c r="CJ97" s="100">
        <v>10.711305717371934</v>
      </c>
      <c r="CK97" s="100">
        <v>19588.835895929791</v>
      </c>
      <c r="CL97" s="100">
        <v>13</v>
      </c>
      <c r="CM97" s="100">
        <v>23774.399999999998</v>
      </c>
      <c r="CN97" s="100">
        <v>10.754309782512111</v>
      </c>
      <c r="CO97" s="100">
        <v>19667.481730258147</v>
      </c>
      <c r="CP97" s="100">
        <v>9.4371191893889428</v>
      </c>
      <c r="CQ97" s="100">
        <v>17258.603573554497</v>
      </c>
      <c r="CR97" s="100">
        <v>13.789419026688114</v>
      </c>
      <c r="CS97" s="100">
        <v>25218.089516007221</v>
      </c>
      <c r="CT97" s="100">
        <v>18.116092728824288</v>
      </c>
      <c r="CU97" s="100">
        <v>33130.710382473859</v>
      </c>
    </row>
    <row r="98" spans="2:99">
      <c r="C98" s="99" t="s">
        <v>264</v>
      </c>
      <c r="D98" s="100">
        <v>11</v>
      </c>
      <c r="E98" s="100">
        <v>13899.599999999999</v>
      </c>
      <c r="F98" s="100">
        <v>14</v>
      </c>
      <c r="G98" s="100">
        <v>17690.399999999998</v>
      </c>
      <c r="H98" s="100">
        <v>17</v>
      </c>
      <c r="I98" s="100">
        <v>21481.199999999997</v>
      </c>
      <c r="J98" s="100">
        <v>12.737295547362523</v>
      </c>
      <c r="K98" s="100">
        <v>16094.846653647282</v>
      </c>
      <c r="L98" s="100">
        <v>15.337282109603713</v>
      </c>
      <c r="M98" s="100">
        <v>19380.189673695251</v>
      </c>
      <c r="N98" s="100">
        <v>12.614913990944963</v>
      </c>
      <c r="O98" s="100">
        <v>15940.205318958055</v>
      </c>
      <c r="P98" s="100">
        <v>10.497293942541281</v>
      </c>
      <c r="Q98" s="100">
        <v>13264.380625795162</v>
      </c>
      <c r="R98" s="100">
        <v>14.932339117448983</v>
      </c>
      <c r="S98" s="100">
        <v>18868.503708808534</v>
      </c>
      <c r="T98" s="100">
        <v>18.536579636123488</v>
      </c>
      <c r="U98" s="100">
        <v>23422.822028205639</v>
      </c>
      <c r="V98" s="100">
        <v>13.634458920863986</v>
      </c>
      <c r="W98" s="100">
        <v>17228.502292403733</v>
      </c>
      <c r="X98" s="100">
        <v>11.423527162078742</v>
      </c>
      <c r="Y98" s="100">
        <v>14434.768922002697</v>
      </c>
      <c r="Z98" s="100">
        <v>20.729344350470399</v>
      </c>
      <c r="AA98" s="100">
        <v>26193.599521254393</v>
      </c>
      <c r="AB98" s="100">
        <v>17.373692247644414</v>
      </c>
      <c r="AC98" s="100">
        <v>21953.39752412348</v>
      </c>
      <c r="AD98" s="100">
        <v>14.711507543801789</v>
      </c>
      <c r="AE98" s="100">
        <v>18589.460932347938</v>
      </c>
      <c r="AF98" s="100">
        <v>15.440506620082244</v>
      </c>
      <c r="AG98" s="100">
        <v>19510.624165135923</v>
      </c>
      <c r="AH98" s="100">
        <v>15.589854885719836</v>
      </c>
      <c r="AI98" s="100">
        <v>19699.340633595584</v>
      </c>
      <c r="AJ98" s="100">
        <v>9.728485349762817</v>
      </c>
      <c r="AK98" s="100">
        <v>12292.914087960295</v>
      </c>
      <c r="AL98" s="100">
        <v>17.75735124759932</v>
      </c>
      <c r="AM98" s="100">
        <v>22438.189036466501</v>
      </c>
      <c r="AN98" s="100">
        <v>12.703523794536116</v>
      </c>
      <c r="AO98" s="100">
        <v>16052.172666775834</v>
      </c>
      <c r="AP98" s="100">
        <v>18.309008310249308</v>
      </c>
      <c r="AQ98" s="100">
        <v>23135.262900831025</v>
      </c>
      <c r="AR98" s="100">
        <v>11.281352113249611</v>
      </c>
      <c r="AS98" s="100">
        <v>14255.116530302206</v>
      </c>
      <c r="AT98" s="100">
        <v>15.581630798070556</v>
      </c>
      <c r="AU98" s="100">
        <v>19688.948676441953</v>
      </c>
      <c r="AV98" s="100">
        <v>15.214293674713574</v>
      </c>
      <c r="AW98" s="100">
        <v>19224.781487368069</v>
      </c>
      <c r="AX98" s="100">
        <v>12.035370082405626</v>
      </c>
      <c r="AY98" s="100">
        <v>15207.893636127748</v>
      </c>
      <c r="AZ98" s="100">
        <v>15.074789734625664</v>
      </c>
      <c r="BA98" s="100">
        <v>19048.504308672989</v>
      </c>
      <c r="BB98" s="100">
        <v>12.657833696238502</v>
      </c>
      <c r="BC98" s="100">
        <v>15994.438658566969</v>
      </c>
      <c r="BD98" s="100">
        <v>18.438110058180481</v>
      </c>
      <c r="BE98" s="100">
        <v>23298.395869516855</v>
      </c>
      <c r="BF98" s="100">
        <v>19.603216227003628</v>
      </c>
      <c r="BG98" s="100">
        <v>24770.624024441782</v>
      </c>
      <c r="BH98" s="100">
        <v>11.64724758106091</v>
      </c>
      <c r="BI98" s="100">
        <v>14717.462043428564</v>
      </c>
      <c r="BJ98" s="100">
        <v>17.391532643885181</v>
      </c>
      <c r="BK98" s="100">
        <v>21975.940648813314</v>
      </c>
      <c r="BL98" s="100">
        <v>12.310445347235193</v>
      </c>
      <c r="BM98" s="100">
        <v>15555.47874076639</v>
      </c>
      <c r="BN98" s="100">
        <v>13.872338418398243</v>
      </c>
      <c r="BO98" s="100">
        <v>17529.086825488019</v>
      </c>
      <c r="BP98" s="100">
        <v>14.594189565143074</v>
      </c>
      <c r="BQ98" s="100">
        <v>18441.217934514785</v>
      </c>
      <c r="BR98" s="100">
        <v>11.593534056726952</v>
      </c>
      <c r="BS98" s="100">
        <v>14649.589634080176</v>
      </c>
      <c r="BT98" s="100">
        <v>17.865600332966288</v>
      </c>
      <c r="BU98" s="100">
        <v>22574.972580736201</v>
      </c>
      <c r="BV98" s="100">
        <v>10.27473916612561</v>
      </c>
      <c r="BW98" s="100">
        <v>12983.160410316319</v>
      </c>
      <c r="BX98" s="100">
        <v>13.739465390602943</v>
      </c>
      <c r="BY98" s="100">
        <v>17361.188467565877</v>
      </c>
      <c r="BZ98" s="100">
        <v>15.852221276020142</v>
      </c>
      <c r="CA98" s="100">
        <v>20030.866804379049</v>
      </c>
      <c r="CB98" s="100">
        <v>11.460043587196632</v>
      </c>
      <c r="CC98" s="100">
        <v>14480.911076781662</v>
      </c>
      <c r="CD98" s="100">
        <v>11.606409232620084</v>
      </c>
      <c r="CE98" s="100">
        <v>14665.858706338737</v>
      </c>
      <c r="CF98" s="100">
        <v>12.755218090273361</v>
      </c>
      <c r="CG98" s="100">
        <v>16117.493578869418</v>
      </c>
      <c r="CH98" s="100">
        <v>17.235176372965203</v>
      </c>
      <c r="CI98" s="100">
        <v>21778.36886487883</v>
      </c>
      <c r="CJ98" s="100">
        <v>11.711305717371934</v>
      </c>
      <c r="CK98" s="100">
        <v>14798.405904471174</v>
      </c>
      <c r="CL98" s="100">
        <v>14</v>
      </c>
      <c r="CM98" s="100">
        <v>17690.399999999998</v>
      </c>
      <c r="CN98" s="100">
        <v>10.685736165920101</v>
      </c>
      <c r="CO98" s="100">
        <v>13502.496219256638</v>
      </c>
      <c r="CP98" s="100">
        <v>10.49175908806256</v>
      </c>
      <c r="CQ98" s="100">
        <v>13257.386783675849</v>
      </c>
      <c r="CR98" s="100">
        <v>13.907831880691331</v>
      </c>
      <c r="CS98" s="100">
        <v>17573.936364441564</v>
      </c>
      <c r="CT98" s="100">
        <v>21.127149179188507</v>
      </c>
      <c r="CU98" s="100">
        <v>26696.265702822595</v>
      </c>
    </row>
    <row r="99" spans="2:99">
      <c r="C99" s="99" t="s">
        <v>265</v>
      </c>
      <c r="D99" s="100">
        <v>7</v>
      </c>
      <c r="E99" s="100">
        <v>38371.199999999997</v>
      </c>
      <c r="F99" s="100">
        <v>8</v>
      </c>
      <c r="G99" s="100">
        <v>43852.799999999996</v>
      </c>
      <c r="H99" s="100">
        <v>12</v>
      </c>
      <c r="I99" s="100">
        <v>65779.199999999997</v>
      </c>
      <c r="J99" s="100">
        <v>7.5406834013991837</v>
      </c>
      <c r="K99" s="100">
        <v>41335.010133109761</v>
      </c>
      <c r="L99" s="100">
        <v>9.2529615822027846</v>
      </c>
      <c r="M99" s="100">
        <v>50721.034209002777</v>
      </c>
      <c r="N99" s="100">
        <v>7.4392242792464014</v>
      </c>
      <c r="O99" s="100">
        <v>40778.85180911707</v>
      </c>
      <c r="P99" s="100">
        <v>7.3634071118570903</v>
      </c>
      <c r="Q99" s="100">
        <v>40363.252424355822</v>
      </c>
      <c r="R99" s="100">
        <v>9.7072917442716431</v>
      </c>
      <c r="S99" s="100">
        <v>53211.490425399432</v>
      </c>
      <c r="T99" s="100">
        <v>11.414629718822694</v>
      </c>
      <c r="U99" s="100">
        <v>62570.434266698474</v>
      </c>
      <c r="V99" s="100">
        <v>8.4582203317351023</v>
      </c>
      <c r="W99" s="100">
        <v>46364.580570439131</v>
      </c>
      <c r="X99" s="100">
        <v>8.3105865855244101</v>
      </c>
      <c r="Y99" s="100">
        <v>45555.311427210603</v>
      </c>
      <c r="Z99" s="100">
        <v>12.547008262852799</v>
      </c>
      <c r="AA99" s="100">
        <v>68777.680493653897</v>
      </c>
      <c r="AB99" s="100">
        <v>12.244337238844425</v>
      </c>
      <c r="AC99" s="100">
        <v>67118.559008449593</v>
      </c>
      <c r="AD99" s="100">
        <v>9.5780998793389536</v>
      </c>
      <c r="AE99" s="100">
        <v>52503.312298584402</v>
      </c>
      <c r="AF99" s="100">
        <v>9.2872869261405953</v>
      </c>
      <c r="AG99" s="100">
        <v>50909.192014332279</v>
      </c>
      <c r="AH99" s="100">
        <v>10.403584921808308</v>
      </c>
      <c r="AI99" s="100">
        <v>57028.291107384415</v>
      </c>
      <c r="AJ99" s="100">
        <v>6.485656899841878</v>
      </c>
      <c r="AK99" s="100">
        <v>35551.776862173232</v>
      </c>
      <c r="AL99" s="100">
        <v>12.504900831732881</v>
      </c>
      <c r="AM99" s="100">
        <v>68546.86439922695</v>
      </c>
      <c r="AN99" s="100">
        <v>7.5379887840570294</v>
      </c>
      <c r="AO99" s="100">
        <v>41320.23931868701</v>
      </c>
      <c r="AP99" s="100">
        <v>11.220720221606648</v>
      </c>
      <c r="AQ99" s="100">
        <v>61507.499966758995</v>
      </c>
      <c r="AR99" s="100">
        <v>6.2391492962621689</v>
      </c>
      <c r="AS99" s="100">
        <v>34200.520782390704</v>
      </c>
      <c r="AT99" s="100">
        <v>9.498540684060476</v>
      </c>
      <c r="AU99" s="100">
        <v>52067.200613745903</v>
      </c>
      <c r="AV99" s="100">
        <v>9.1607202560351801</v>
      </c>
      <c r="AW99" s="100">
        <v>50215.404155482436</v>
      </c>
      <c r="AX99" s="100">
        <v>7.714048332693535</v>
      </c>
      <c r="AY99" s="100">
        <v>42285.327340492877</v>
      </c>
      <c r="AZ99" s="100">
        <v>8.6717435841410406</v>
      </c>
      <c r="BA99" s="100">
        <v>47535.029630827521</v>
      </c>
      <c r="BB99" s="100">
        <v>8.4485229747080695</v>
      </c>
      <c r="BC99" s="100">
        <v>46311.423538159746</v>
      </c>
      <c r="BD99" s="100">
        <v>13.355964422271642</v>
      </c>
      <c r="BE99" s="100">
        <v>73212.054577124218</v>
      </c>
      <c r="BF99" s="100">
        <v>12.488317898050555</v>
      </c>
      <c r="BG99" s="100">
        <v>68455.963389953919</v>
      </c>
      <c r="BH99" s="100">
        <v>7.4428536080943068</v>
      </c>
      <c r="BI99" s="100">
        <v>40798.746338129749</v>
      </c>
      <c r="BJ99" s="100">
        <v>11.299407315912198</v>
      </c>
      <c r="BK99" s="100">
        <v>61938.831142904302</v>
      </c>
      <c r="BL99" s="100">
        <v>8.2173117430646361</v>
      </c>
      <c r="BM99" s="100">
        <v>45044.016050783102</v>
      </c>
      <c r="BN99" s="100">
        <v>9.6427756767144945</v>
      </c>
      <c r="BO99" s="100">
        <v>52857.839149478168</v>
      </c>
      <c r="BP99" s="100">
        <v>9.4085053260358631</v>
      </c>
      <c r="BQ99" s="100">
        <v>51573.662795198179</v>
      </c>
      <c r="BR99" s="100">
        <v>8.4061022493394937</v>
      </c>
      <c r="BS99" s="100">
        <v>46078.890089979366</v>
      </c>
      <c r="BT99" s="100">
        <v>12.519360199779774</v>
      </c>
      <c r="BU99" s="100">
        <v>68626.124871112799</v>
      </c>
      <c r="BV99" s="100">
        <v>7.1868226329654146</v>
      </c>
      <c r="BW99" s="100">
        <v>39395.286944863212</v>
      </c>
      <c r="BX99" s="100">
        <v>9.5247818901053147</v>
      </c>
      <c r="BY99" s="100">
        <v>52211.044408801288</v>
      </c>
      <c r="BZ99" s="100">
        <v>9.6493114483962987</v>
      </c>
      <c r="CA99" s="100">
        <v>52893.665635529149</v>
      </c>
      <c r="CB99" s="100">
        <v>7.3450326903974741</v>
      </c>
      <c r="CC99" s="100">
        <v>40262.531195682786</v>
      </c>
      <c r="CD99" s="100">
        <v>8.496153008507342</v>
      </c>
      <c r="CE99" s="100">
        <v>46572.512331433842</v>
      </c>
      <c r="CF99" s="100">
        <v>9.6238758137040818</v>
      </c>
      <c r="CG99" s="100">
        <v>52754.237660400293</v>
      </c>
      <c r="CH99" s="100">
        <v>11.148945036211295</v>
      </c>
      <c r="CI99" s="100">
        <v>61114.057110495829</v>
      </c>
      <c r="CJ99" s="100">
        <v>7.5334792880289498</v>
      </c>
      <c r="CK99" s="100">
        <v>41295.520065259487</v>
      </c>
      <c r="CL99" s="100">
        <v>9</v>
      </c>
      <c r="CM99" s="100">
        <v>49334.399999999994</v>
      </c>
      <c r="CN99" s="100">
        <v>7.5143021244400758</v>
      </c>
      <c r="CO99" s="100">
        <v>41190.398525330718</v>
      </c>
      <c r="CP99" s="100">
        <v>7.3278393920417066</v>
      </c>
      <c r="CQ99" s="100">
        <v>40168.284411415814</v>
      </c>
      <c r="CR99" s="100">
        <v>10.671006172684898</v>
      </c>
      <c r="CS99" s="100">
        <v>58494.187436189532</v>
      </c>
      <c r="CT99" s="100">
        <v>12.082923377731634</v>
      </c>
      <c r="CU99" s="100">
        <v>66233.752787373713</v>
      </c>
    </row>
    <row r="100" spans="2:99">
      <c r="C100" s="99" t="s">
        <v>266</v>
      </c>
      <c r="D100" s="100">
        <v>10</v>
      </c>
      <c r="E100" s="100">
        <v>16223.999999999998</v>
      </c>
      <c r="F100" s="100">
        <v>14</v>
      </c>
      <c r="G100" s="100">
        <v>22713.599999999999</v>
      </c>
      <c r="H100" s="100">
        <v>17</v>
      </c>
      <c r="I100" s="100">
        <v>27580.799999999999</v>
      </c>
      <c r="J100" s="100">
        <v>11.737295547362523</v>
      </c>
      <c r="K100" s="100">
        <v>19042.588296040954</v>
      </c>
      <c r="L100" s="100">
        <v>14.337282109603713</v>
      </c>
      <c r="M100" s="100">
        <v>23260.806494621062</v>
      </c>
      <c r="N100" s="100">
        <v>10.658836418869603</v>
      </c>
      <c r="O100" s="100">
        <v>17292.896205974041</v>
      </c>
      <c r="P100" s="100">
        <v>8.4972939425412815</v>
      </c>
      <c r="Q100" s="100">
        <v>13786.009692378973</v>
      </c>
      <c r="R100" s="100">
        <v>14.964488742188603</v>
      </c>
      <c r="S100" s="100">
        <v>24278.386535326787</v>
      </c>
      <c r="T100" s="100">
        <v>17.609749586503963</v>
      </c>
      <c r="U100" s="100">
        <v>28570.057729144028</v>
      </c>
      <c r="V100" s="100">
        <v>15.669706638689764</v>
      </c>
      <c r="W100" s="100">
        <v>25422.532050610273</v>
      </c>
      <c r="X100" s="100">
        <v>12.409409590009449</v>
      </c>
      <c r="Y100" s="100">
        <v>20133.026118831331</v>
      </c>
      <c r="Z100" s="100">
        <v>17.683760328565999</v>
      </c>
      <c r="AA100" s="100">
        <v>28690.132757065476</v>
      </c>
      <c r="AB100" s="100">
        <v>18.359319468888859</v>
      </c>
      <c r="AC100" s="100">
        <v>29786.159906325283</v>
      </c>
      <c r="AD100" s="100">
        <v>16.71150754380179</v>
      </c>
      <c r="AE100" s="100">
        <v>27112.749839064021</v>
      </c>
      <c r="AF100" s="100">
        <v>16.383049234854127</v>
      </c>
      <c r="AG100" s="100">
        <v>26579.859078627334</v>
      </c>
      <c r="AH100" s="100">
        <v>14.620899879705091</v>
      </c>
      <c r="AI100" s="100">
        <v>23720.947964833536</v>
      </c>
      <c r="AJ100" s="100">
        <v>9.5767175685622306</v>
      </c>
      <c r="AK100" s="100">
        <v>15537.266583235361</v>
      </c>
      <c r="AL100" s="100">
        <v>17.75735124759932</v>
      </c>
      <c r="AM100" s="100">
        <v>28809.526664105135</v>
      </c>
      <c r="AN100" s="100">
        <v>11.703523794536116</v>
      </c>
      <c r="AO100" s="100">
        <v>18987.797004255393</v>
      </c>
      <c r="AP100" s="100">
        <v>17.331080332409972</v>
      </c>
      <c r="AQ100" s="100">
        <v>28117.944731301937</v>
      </c>
      <c r="AR100" s="100">
        <v>10.281352113249611</v>
      </c>
      <c r="AS100" s="100">
        <v>16680.465668536166</v>
      </c>
      <c r="AT100" s="100">
        <v>15.664720912080634</v>
      </c>
      <c r="AU100" s="100">
        <v>25414.443207759618</v>
      </c>
      <c r="AV100" s="100">
        <v>14.225008358449251</v>
      </c>
      <c r="AW100" s="100">
        <v>23078.653560748062</v>
      </c>
      <c r="AX100" s="100">
        <v>10.999667665770948</v>
      </c>
      <c r="AY100" s="100">
        <v>17845.860820946786</v>
      </c>
      <c r="AZ100" s="100">
        <v>13.98522392340686</v>
      </c>
      <c r="BA100" s="100">
        <v>22689.627293335288</v>
      </c>
      <c r="BB100" s="100">
        <v>11.687735227885707</v>
      </c>
      <c r="BC100" s="100">
        <v>18962.181633721768</v>
      </c>
      <c r="BD100" s="100">
        <v>17.520255694089322</v>
      </c>
      <c r="BE100" s="100">
        <v>28424.862838090514</v>
      </c>
      <c r="BF100" s="100">
        <v>17.660665391480165</v>
      </c>
      <c r="BG100" s="100">
        <v>28652.663531137419</v>
      </c>
      <c r="BH100" s="100">
        <v>9.5791162567387076</v>
      </c>
      <c r="BI100" s="100">
        <v>15541.158214932879</v>
      </c>
      <c r="BJ100" s="100">
        <v>15.34546997989869</v>
      </c>
      <c r="BK100" s="100">
        <v>24896.490495387632</v>
      </c>
      <c r="BL100" s="100">
        <v>12.263878545149915</v>
      </c>
      <c r="BM100" s="100">
        <v>19896.916551651218</v>
      </c>
      <c r="BN100" s="100">
        <v>13.780513321724744</v>
      </c>
      <c r="BO100" s="100">
        <v>22357.504813166222</v>
      </c>
      <c r="BP100" s="100">
        <v>14.631326412964516</v>
      </c>
      <c r="BQ100" s="100">
        <v>23737.863972393629</v>
      </c>
      <c r="BR100" s="100">
        <v>12.562295422162375</v>
      </c>
      <c r="BS100" s="100">
        <v>20381.068092916237</v>
      </c>
      <c r="BT100" s="100">
        <v>17.692480266373032</v>
      </c>
      <c r="BU100" s="100">
        <v>28704.279984163604</v>
      </c>
      <c r="BV100" s="100">
        <v>9.2417704661905375</v>
      </c>
      <c r="BW100" s="100">
        <v>14993.848404347527</v>
      </c>
      <c r="BX100" s="100">
        <v>13.691757946047915</v>
      </c>
      <c r="BY100" s="100">
        <v>22213.508091668136</v>
      </c>
      <c r="BZ100" s="100">
        <v>15.811639310495373</v>
      </c>
      <c r="CA100" s="100">
        <v>25652.80361734769</v>
      </c>
      <c r="CB100" s="100">
        <v>11.517549035596211</v>
      </c>
      <c r="CC100" s="100">
        <v>18686.071555351293</v>
      </c>
      <c r="CD100" s="100">
        <v>11.661537344676455</v>
      </c>
      <c r="CE100" s="100">
        <v>18919.678188003079</v>
      </c>
      <c r="CF100" s="100">
        <v>13.755218090273361</v>
      </c>
      <c r="CG100" s="100">
        <v>22316.465829659501</v>
      </c>
      <c r="CH100" s="100">
        <v>16.227337160533029</v>
      </c>
      <c r="CI100" s="100">
        <v>26327.231809248784</v>
      </c>
      <c r="CJ100" s="100">
        <v>10.711305717371934</v>
      </c>
      <c r="CK100" s="100">
        <v>17378.022395864224</v>
      </c>
      <c r="CL100" s="100">
        <v>13</v>
      </c>
      <c r="CM100" s="100">
        <v>21091.199999999997</v>
      </c>
      <c r="CN100" s="100">
        <v>10.685736165920101</v>
      </c>
      <c r="CO100" s="100">
        <v>17336.538355588771</v>
      </c>
      <c r="CP100" s="100">
        <v>10.464439138725751</v>
      </c>
      <c r="CQ100" s="100">
        <v>16977.506058668656</v>
      </c>
      <c r="CR100" s="100">
        <v>15.868360929356925</v>
      </c>
      <c r="CS100" s="100">
        <v>25744.828771788674</v>
      </c>
      <c r="CT100" s="100">
        <v>17.121620954006396</v>
      </c>
      <c r="CU100" s="100">
        <v>27778.117835779973</v>
      </c>
    </row>
    <row r="101" spans="2:99">
      <c r="C101" s="99" t="s">
        <v>267</v>
      </c>
      <c r="D101" s="100">
        <v>11</v>
      </c>
      <c r="E101" s="100">
        <v>13094.399999999998</v>
      </c>
      <c r="F101" s="100">
        <v>14</v>
      </c>
      <c r="G101" s="100">
        <v>16665.599999999999</v>
      </c>
      <c r="H101" s="100">
        <v>19</v>
      </c>
      <c r="I101" s="100">
        <v>22617.599999999999</v>
      </c>
      <c r="J101" s="100">
        <v>11.737295547362523</v>
      </c>
      <c r="K101" s="100">
        <v>13972.076619580346</v>
      </c>
      <c r="L101" s="100">
        <v>14.379442373304176</v>
      </c>
      <c r="M101" s="100">
        <v>17117.288201181291</v>
      </c>
      <c r="N101" s="100">
        <v>12.614913990944963</v>
      </c>
      <c r="O101" s="100">
        <v>15016.793614820883</v>
      </c>
      <c r="P101" s="100">
        <v>10.478167252443541</v>
      </c>
      <c r="Q101" s="100">
        <v>12473.210297308789</v>
      </c>
      <c r="R101" s="100">
        <v>12.932339117448983</v>
      </c>
      <c r="S101" s="100">
        <v>15394.656485411268</v>
      </c>
      <c r="T101" s="100">
        <v>16.585359603043802</v>
      </c>
      <c r="U101" s="100">
        <v>19743.212071463338</v>
      </c>
      <c r="V101" s="100">
        <v>15.634458920863986</v>
      </c>
      <c r="W101" s="100">
        <v>18611.259899396486</v>
      </c>
      <c r="X101" s="100">
        <v>13.409409590009449</v>
      </c>
      <c r="Y101" s="100">
        <v>15962.561175947247</v>
      </c>
      <c r="Z101" s="100">
        <v>20.729344350470399</v>
      </c>
      <c r="AA101" s="100">
        <v>24676.211514799961</v>
      </c>
      <c r="AB101" s="100">
        <v>19.359319468888859</v>
      </c>
      <c r="AC101" s="100">
        <v>23045.333895765296</v>
      </c>
      <c r="AD101" s="100">
        <v>16.844915208264624</v>
      </c>
      <c r="AE101" s="100">
        <v>20052.187063918205</v>
      </c>
      <c r="AF101" s="100">
        <v>15.421354158339538</v>
      </c>
      <c r="AG101" s="100">
        <v>18357.579990087383</v>
      </c>
      <c r="AH101" s="100">
        <v>14.620899879705091</v>
      </c>
      <c r="AI101" s="100">
        <v>17404.719216800939</v>
      </c>
      <c r="AJ101" s="100">
        <v>10.637424681042464</v>
      </c>
      <c r="AK101" s="100">
        <v>12662.790340312948</v>
      </c>
      <c r="AL101" s="100">
        <v>18.706861164426034</v>
      </c>
      <c r="AM101" s="100">
        <v>22268.647530132748</v>
      </c>
      <c r="AN101" s="100">
        <v>11.786291299775659</v>
      </c>
      <c r="AO101" s="100">
        <v>14030.401163252942</v>
      </c>
      <c r="AP101" s="100">
        <v>18.353152354570636</v>
      </c>
      <c r="AQ101" s="100">
        <v>21847.592562880884</v>
      </c>
      <c r="AR101" s="100">
        <v>11.309487324574571</v>
      </c>
      <c r="AS101" s="100">
        <v>13462.813711173567</v>
      </c>
      <c r="AT101" s="100">
        <v>16.706265969085674</v>
      </c>
      <c r="AU101" s="100">
        <v>19887.139009599585</v>
      </c>
      <c r="AV101" s="100">
        <v>15.246437725920609</v>
      </c>
      <c r="AW101" s="100">
        <v>18149.359468935891</v>
      </c>
      <c r="AX101" s="100">
        <v>11.035370082405626</v>
      </c>
      <c r="AY101" s="100">
        <v>13136.504546095655</v>
      </c>
      <c r="AZ101" s="100">
        <v>13.030006829016262</v>
      </c>
      <c r="BA101" s="100">
        <v>15510.920129260956</v>
      </c>
      <c r="BB101" s="100">
        <v>12.71763675953291</v>
      </c>
      <c r="BC101" s="100">
        <v>15139.074798547974</v>
      </c>
      <c r="BD101" s="100">
        <v>17.465491936816761</v>
      </c>
      <c r="BE101" s="100">
        <v>20790.92160158667</v>
      </c>
      <c r="BF101" s="100">
        <v>17.660665391480165</v>
      </c>
      <c r="BG101" s="100">
        <v>21023.256082017986</v>
      </c>
      <c r="BH101" s="100">
        <v>11.71537890538311</v>
      </c>
      <c r="BI101" s="100">
        <v>13945.987048968052</v>
      </c>
      <c r="BJ101" s="100">
        <v>19.414563975878426</v>
      </c>
      <c r="BK101" s="100">
        <v>23111.096956885674</v>
      </c>
      <c r="BL101" s="100">
        <v>14.263878545149915</v>
      </c>
      <c r="BM101" s="100">
        <v>16979.721020146455</v>
      </c>
      <c r="BN101" s="100">
        <v>14.826425870061493</v>
      </c>
      <c r="BO101" s="100">
        <v>17649.377355721201</v>
      </c>
      <c r="BP101" s="100">
        <v>14.594189565143074</v>
      </c>
      <c r="BQ101" s="100">
        <v>17372.923258346313</v>
      </c>
      <c r="BR101" s="100">
        <v>13.624772691291529</v>
      </c>
      <c r="BS101" s="100">
        <v>16218.929411713434</v>
      </c>
      <c r="BT101" s="100">
        <v>18.77904029966966</v>
      </c>
      <c r="BU101" s="100">
        <v>22354.569572726759</v>
      </c>
      <c r="BV101" s="100">
        <v>10.27473916612561</v>
      </c>
      <c r="BW101" s="100">
        <v>12231.049503355924</v>
      </c>
      <c r="BX101" s="100">
        <v>13.763319112880456</v>
      </c>
      <c r="BY101" s="100">
        <v>16383.855071972894</v>
      </c>
      <c r="BZ101" s="100">
        <v>15.973967172594447</v>
      </c>
      <c r="CA101" s="100">
        <v>19015.410522256429</v>
      </c>
      <c r="CB101" s="100">
        <v>11.460043587196632</v>
      </c>
      <c r="CC101" s="100">
        <v>13642.035886198868</v>
      </c>
      <c r="CD101" s="100">
        <v>12.661537344676455</v>
      </c>
      <c r="CE101" s="100">
        <v>15072.294055102851</v>
      </c>
      <c r="CF101" s="100">
        <v>13.788053659415681</v>
      </c>
      <c r="CG101" s="100">
        <v>16413.299076168423</v>
      </c>
      <c r="CH101" s="100">
        <v>15.203819523236508</v>
      </c>
      <c r="CI101" s="100">
        <v>18098.626760460738</v>
      </c>
      <c r="CJ101" s="100">
        <v>11.666849110036187</v>
      </c>
      <c r="CK101" s="100">
        <v>13888.217180587077</v>
      </c>
      <c r="CL101" s="100">
        <v>15</v>
      </c>
      <c r="CM101" s="100">
        <v>17855.999999999996</v>
      </c>
      <c r="CN101" s="100">
        <v>9.7543097825121112</v>
      </c>
      <c r="CO101" s="100">
        <v>11611.530365102415</v>
      </c>
      <c r="CP101" s="100">
        <v>11.519079037399369</v>
      </c>
      <c r="CQ101" s="100">
        <v>13712.311686120207</v>
      </c>
      <c r="CR101" s="100">
        <v>15.868360929356925</v>
      </c>
      <c r="CS101" s="100">
        <v>18889.696850306482</v>
      </c>
      <c r="CT101" s="100">
        <v>19.110564503642181</v>
      </c>
      <c r="CU101" s="100">
        <v>22749.215985135648</v>
      </c>
    </row>
    <row r="102" spans="2:99">
      <c r="C102" s="99" t="s">
        <v>268</v>
      </c>
      <c r="D102" s="100">
        <v>11</v>
      </c>
      <c r="E102" s="100">
        <v>21331.199999999997</v>
      </c>
      <c r="F102" s="100">
        <v>13</v>
      </c>
      <c r="G102" s="100">
        <v>25209.599999999999</v>
      </c>
      <c r="H102" s="100">
        <v>19</v>
      </c>
      <c r="I102" s="100">
        <v>36844.799999999996</v>
      </c>
      <c r="J102" s="100">
        <v>12.737295547362523</v>
      </c>
      <c r="K102" s="100">
        <v>24700.163525445401</v>
      </c>
      <c r="L102" s="100">
        <v>14.337282109603713</v>
      </c>
      <c r="M102" s="100">
        <v>27802.857466943518</v>
      </c>
      <c r="N102" s="100">
        <v>11.658836418869603</v>
      </c>
      <c r="O102" s="100">
        <v>22608.815583471933</v>
      </c>
      <c r="P102" s="100">
        <v>9.4781672524435407</v>
      </c>
      <c r="Q102" s="100">
        <v>18380.061935938513</v>
      </c>
      <c r="R102" s="100">
        <v>12.835890243230123</v>
      </c>
      <c r="S102" s="100">
        <v>24891.358359671853</v>
      </c>
      <c r="T102" s="100">
        <v>18.585359603043802</v>
      </c>
      <c r="U102" s="100">
        <v>36040.729342222534</v>
      </c>
      <c r="V102" s="100">
        <v>14.599211203038211</v>
      </c>
      <c r="W102" s="100">
        <v>28310.790364931694</v>
      </c>
      <c r="X102" s="100">
        <v>11.367056873801577</v>
      </c>
      <c r="Y102" s="100">
        <v>22042.996689676016</v>
      </c>
      <c r="Z102" s="100">
        <v>17.638176306661599</v>
      </c>
      <c r="AA102" s="100">
        <v>34203.951493878172</v>
      </c>
      <c r="AB102" s="100">
        <v>18.359319468888859</v>
      </c>
      <c r="AC102" s="100">
        <v>35602.392314069271</v>
      </c>
      <c r="AD102" s="100">
        <v>14.800445986777014</v>
      </c>
      <c r="AE102" s="100">
        <v>28701.024857557983</v>
      </c>
      <c r="AF102" s="100">
        <v>13.363896773111419</v>
      </c>
      <c r="AG102" s="100">
        <v>25915.268622417661</v>
      </c>
      <c r="AH102" s="100">
        <v>13.527764897749327</v>
      </c>
      <c r="AI102" s="100">
        <v>26233.041689715494</v>
      </c>
      <c r="AJ102" s="100">
        <v>9.6677782372825831</v>
      </c>
      <c r="AK102" s="100">
        <v>18747.755557738383</v>
      </c>
      <c r="AL102" s="100">
        <v>18.6311260396661</v>
      </c>
      <c r="AM102" s="100">
        <v>36129.479616120494</v>
      </c>
      <c r="AN102" s="100">
        <v>11.744907547155888</v>
      </c>
      <c r="AO102" s="100">
        <v>22775.724715444696</v>
      </c>
      <c r="AP102" s="100">
        <v>14.286936288088643</v>
      </c>
      <c r="AQ102" s="100">
        <v>27705.226849861494</v>
      </c>
      <c r="AR102" s="100">
        <v>9.2954197189120897</v>
      </c>
      <c r="AS102" s="100">
        <v>18025.677918914324</v>
      </c>
      <c r="AT102" s="100">
        <v>15.623175855075594</v>
      </c>
      <c r="AU102" s="100">
        <v>30296.46261816259</v>
      </c>
      <c r="AV102" s="100">
        <v>12.192864307242216</v>
      </c>
      <c r="AW102" s="100">
        <v>23644.402464604103</v>
      </c>
      <c r="AX102" s="100">
        <v>9.9282628325015949</v>
      </c>
      <c r="AY102" s="100">
        <v>19252.887284787092</v>
      </c>
      <c r="AZ102" s="100">
        <v>11.895658112188054</v>
      </c>
      <c r="BA102" s="100">
        <v>23068.060211155072</v>
      </c>
      <c r="BB102" s="100">
        <v>11.598030632944091</v>
      </c>
      <c r="BC102" s="100">
        <v>22490.901003405179</v>
      </c>
      <c r="BD102" s="100">
        <v>16.492873815453041</v>
      </c>
      <c r="BE102" s="100">
        <v>31982.980902926534</v>
      </c>
      <c r="BF102" s="100">
        <v>18.660665391480165</v>
      </c>
      <c r="BG102" s="100">
        <v>36186.762327158336</v>
      </c>
      <c r="BH102" s="100">
        <v>9.5791162567387076</v>
      </c>
      <c r="BI102" s="100">
        <v>18575.822245067699</v>
      </c>
      <c r="BJ102" s="100">
        <v>15.368501311891935</v>
      </c>
      <c r="BK102" s="100">
        <v>29802.597744020837</v>
      </c>
      <c r="BL102" s="100">
        <v>12.279400812511675</v>
      </c>
      <c r="BM102" s="100">
        <v>23812.214055622637</v>
      </c>
      <c r="BN102" s="100">
        <v>13.826425870061493</v>
      </c>
      <c r="BO102" s="100">
        <v>26812.205047223244</v>
      </c>
      <c r="BP102" s="100">
        <v>12.55705271732163</v>
      </c>
      <c r="BQ102" s="100">
        <v>24350.636629430104</v>
      </c>
      <c r="BR102" s="100">
        <v>11.499818153033223</v>
      </c>
      <c r="BS102" s="100">
        <v>22300.447362362025</v>
      </c>
      <c r="BT102" s="100">
        <v>16.750186955237449</v>
      </c>
      <c r="BU102" s="100">
        <v>32481.962543596459</v>
      </c>
      <c r="BV102" s="100">
        <v>9.2527600328355621</v>
      </c>
      <c r="BW102" s="100">
        <v>17942.952255674722</v>
      </c>
      <c r="BX102" s="100">
        <v>11.739465390602943</v>
      </c>
      <c r="BY102" s="100">
        <v>22765.171285457225</v>
      </c>
      <c r="BZ102" s="100">
        <v>13.771057344970604</v>
      </c>
      <c r="CA102" s="100">
        <v>26704.834403366993</v>
      </c>
      <c r="CB102" s="100">
        <v>11.431290862996843</v>
      </c>
      <c r="CC102" s="100">
        <v>22167.559241523475</v>
      </c>
      <c r="CD102" s="100">
        <v>11.578845176591898</v>
      </c>
      <c r="CE102" s="100">
        <v>22453.696566447004</v>
      </c>
      <c r="CF102" s="100">
        <v>11.722382521131042</v>
      </c>
      <c r="CG102" s="100">
        <v>22732.044184977316</v>
      </c>
      <c r="CH102" s="100">
        <v>15.211658735668681</v>
      </c>
      <c r="CI102" s="100">
        <v>29498.448620208703</v>
      </c>
      <c r="CJ102" s="100">
        <v>10.622392502700443</v>
      </c>
      <c r="CK102" s="100">
        <v>20598.943541236695</v>
      </c>
      <c r="CL102" s="100">
        <v>13</v>
      </c>
      <c r="CM102" s="100">
        <v>25209.599999999999</v>
      </c>
      <c r="CN102" s="100">
        <v>8.7200229742161071</v>
      </c>
      <c r="CO102" s="100">
        <v>16909.868551599873</v>
      </c>
      <c r="CP102" s="100">
        <v>11.49175908806256</v>
      </c>
      <c r="CQ102" s="100">
        <v>22284.819223570914</v>
      </c>
      <c r="CR102" s="100">
        <v>13.868360929356925</v>
      </c>
      <c r="CS102" s="100">
        <v>26893.525514208945</v>
      </c>
      <c r="CT102" s="100">
        <v>18.121620954006396</v>
      </c>
      <c r="CU102" s="100">
        <v>35141.4473540092</v>
      </c>
    </row>
    <row r="103" spans="2:99">
      <c r="C103" s="99" t="s">
        <v>269</v>
      </c>
      <c r="D103" s="100">
        <v>11</v>
      </c>
      <c r="E103" s="100">
        <v>22308</v>
      </c>
      <c r="F103" s="100">
        <v>13</v>
      </c>
      <c r="G103" s="100">
        <v>26364</v>
      </c>
      <c r="H103" s="100">
        <v>17</v>
      </c>
      <c r="I103" s="100">
        <v>34476</v>
      </c>
      <c r="J103" s="100">
        <v>10.737295547362523</v>
      </c>
      <c r="K103" s="100">
        <v>21775.235370051196</v>
      </c>
      <c r="L103" s="100">
        <v>13.337282109603713</v>
      </c>
      <c r="M103" s="100">
        <v>27048.008118276328</v>
      </c>
      <c r="N103" s="100">
        <v>10.570991563020321</v>
      </c>
      <c r="O103" s="100">
        <v>21437.970889805212</v>
      </c>
      <c r="P103" s="100">
        <v>10.478167252443541</v>
      </c>
      <c r="Q103" s="100">
        <v>21249.7231879555</v>
      </c>
      <c r="R103" s="100">
        <v>11.932339117448983</v>
      </c>
      <c r="S103" s="100">
        <v>24198.783730186537</v>
      </c>
      <c r="T103" s="100">
        <v>16.536579636123488</v>
      </c>
      <c r="U103" s="100">
        <v>33536.183502058433</v>
      </c>
      <c r="V103" s="100">
        <v>13.599211203038211</v>
      </c>
      <c r="W103" s="100">
        <v>27579.20031976149</v>
      </c>
      <c r="X103" s="100">
        <v>10.367056873801577</v>
      </c>
      <c r="Y103" s="100">
        <v>21024.391340069596</v>
      </c>
      <c r="Z103" s="100">
        <v>17.683760328565999</v>
      </c>
      <c r="AA103" s="100">
        <v>35862.665946331843</v>
      </c>
      <c r="AB103" s="100">
        <v>17.359319468888859</v>
      </c>
      <c r="AC103" s="100">
        <v>35204.699882906607</v>
      </c>
      <c r="AD103" s="100">
        <v>14.711507543801789</v>
      </c>
      <c r="AE103" s="100">
        <v>29834.937298830027</v>
      </c>
      <c r="AF103" s="100">
        <v>15.344744311368713</v>
      </c>
      <c r="AG103" s="100">
        <v>31119.141463455748</v>
      </c>
      <c r="AH103" s="100">
        <v>13.589854885719836</v>
      </c>
      <c r="AI103" s="100">
        <v>27560.225708239828</v>
      </c>
      <c r="AJ103" s="100">
        <v>8.6677782372825831</v>
      </c>
      <c r="AK103" s="100">
        <v>17578.254265209078</v>
      </c>
      <c r="AL103" s="100">
        <v>17.75735124759932</v>
      </c>
      <c r="AM103" s="100">
        <v>36011.908330131424</v>
      </c>
      <c r="AN103" s="100">
        <v>11.620756289296573</v>
      </c>
      <c r="AO103" s="100">
        <v>23566.89375469345</v>
      </c>
      <c r="AP103" s="100">
        <v>16.286936288088643</v>
      </c>
      <c r="AQ103" s="100">
        <v>33029.906792243768</v>
      </c>
      <c r="AR103" s="100">
        <v>9.2672845075871297</v>
      </c>
      <c r="AS103" s="100">
        <v>18794.0529813867</v>
      </c>
      <c r="AT103" s="100">
        <v>14.623175855075594</v>
      </c>
      <c r="AU103" s="100">
        <v>29655.800634093306</v>
      </c>
      <c r="AV103" s="100">
        <v>14.225008358449251</v>
      </c>
      <c r="AW103" s="100">
        <v>28848.316950935081</v>
      </c>
      <c r="AX103" s="100">
        <v>12.035370082405626</v>
      </c>
      <c r="AY103" s="100">
        <v>24407.730527118609</v>
      </c>
      <c r="AZ103" s="100">
        <v>11.98522392340686</v>
      </c>
      <c r="BA103" s="100">
        <v>24306.034116669111</v>
      </c>
      <c r="BB103" s="100">
        <v>11.598030632944091</v>
      </c>
      <c r="BC103" s="100">
        <v>23520.806123610619</v>
      </c>
      <c r="BD103" s="100">
        <v>16.438110058180481</v>
      </c>
      <c r="BE103" s="100">
        <v>33336.487197990013</v>
      </c>
      <c r="BF103" s="100">
        <v>18.545767062527091</v>
      </c>
      <c r="BG103" s="100">
        <v>37610.815602804942</v>
      </c>
      <c r="BH103" s="100">
        <v>10.681313243222011</v>
      </c>
      <c r="BI103" s="100">
        <v>21661.703257254238</v>
      </c>
      <c r="BJ103" s="100">
        <v>17.322438647905443</v>
      </c>
      <c r="BK103" s="100">
        <v>35129.905577952239</v>
      </c>
      <c r="BL103" s="100">
        <v>11.248356277788155</v>
      </c>
      <c r="BM103" s="100">
        <v>22811.666531354378</v>
      </c>
      <c r="BN103" s="100">
        <v>12.734600773387994</v>
      </c>
      <c r="BO103" s="100">
        <v>25825.770368430851</v>
      </c>
      <c r="BP103" s="100">
        <v>14.55705271732163</v>
      </c>
      <c r="BQ103" s="100">
        <v>29521.702910728265</v>
      </c>
      <c r="BR103" s="100">
        <v>11.562295422162375</v>
      </c>
      <c r="BS103" s="100">
        <v>23448.335116145296</v>
      </c>
      <c r="BT103" s="100">
        <v>16.750186955237449</v>
      </c>
      <c r="BU103" s="100">
        <v>33969.379145221545</v>
      </c>
      <c r="BV103" s="100">
        <v>10.252760032835562</v>
      </c>
      <c r="BW103" s="100">
        <v>20792.597346590519</v>
      </c>
      <c r="BX103" s="100">
        <v>12.715611668325428</v>
      </c>
      <c r="BY103" s="100">
        <v>25787.260463363968</v>
      </c>
      <c r="BZ103" s="100">
        <v>13.852221276020142</v>
      </c>
      <c r="CA103" s="100">
        <v>28092.304747768849</v>
      </c>
      <c r="CB103" s="100">
        <v>11.431290862996843</v>
      </c>
      <c r="CC103" s="100">
        <v>23182.657870157596</v>
      </c>
      <c r="CD103" s="100">
        <v>11.551281120563713</v>
      </c>
      <c r="CE103" s="100">
        <v>23425.99811250321</v>
      </c>
      <c r="CF103" s="100">
        <v>11.788053659415681</v>
      </c>
      <c r="CG103" s="100">
        <v>23906.172821295</v>
      </c>
      <c r="CH103" s="100">
        <v>14.203819523236508</v>
      </c>
      <c r="CI103" s="100">
        <v>28805.345993123636</v>
      </c>
      <c r="CJ103" s="100">
        <v>10.622392502700443</v>
      </c>
      <c r="CK103" s="100">
        <v>21542.211995476497</v>
      </c>
      <c r="CL103" s="100">
        <v>12</v>
      </c>
      <c r="CM103" s="100">
        <v>24336</v>
      </c>
      <c r="CN103" s="100">
        <v>9.7543097825121112</v>
      </c>
      <c r="CO103" s="100">
        <v>19781.740238934563</v>
      </c>
      <c r="CP103" s="100">
        <v>10.49175908806256</v>
      </c>
      <c r="CQ103" s="100">
        <v>21277.28743059087</v>
      </c>
      <c r="CR103" s="100">
        <v>12.907831880691331</v>
      </c>
      <c r="CS103" s="100">
        <v>26177.083054042021</v>
      </c>
      <c r="CT103" s="100">
        <v>18.116092728824288</v>
      </c>
      <c r="CU103" s="100">
        <v>36739.436054055659</v>
      </c>
    </row>
    <row r="104" spans="2:99">
      <c r="C104" s="99" t="s">
        <v>270</v>
      </c>
      <c r="D104" s="100">
        <v>11</v>
      </c>
      <c r="E104" s="100">
        <v>22796.400000000001</v>
      </c>
      <c r="F104" s="100">
        <v>13</v>
      </c>
      <c r="G104" s="100">
        <v>26941.200000000001</v>
      </c>
      <c r="H104" s="100">
        <v>16</v>
      </c>
      <c r="I104" s="100">
        <v>33158.400000000001</v>
      </c>
      <c r="J104" s="100">
        <v>12.688142510871689</v>
      </c>
      <c r="K104" s="100">
        <v>26294.90653953049</v>
      </c>
      <c r="L104" s="100">
        <v>13.337282109603713</v>
      </c>
      <c r="M104" s="100">
        <v>27640.183443942737</v>
      </c>
      <c r="N104" s="100">
        <v>11.658836418869603</v>
      </c>
      <c r="O104" s="100">
        <v>24161.772594465365</v>
      </c>
      <c r="P104" s="100">
        <v>9.4972939425412815</v>
      </c>
      <c r="Q104" s="100">
        <v>19682.191966522554</v>
      </c>
      <c r="R104" s="100">
        <v>13.932339117448983</v>
      </c>
      <c r="S104" s="100">
        <v>28873.379587001273</v>
      </c>
      <c r="T104" s="100">
        <v>15.536579636123486</v>
      </c>
      <c r="U104" s="100">
        <v>32198.007637902312</v>
      </c>
      <c r="V104" s="100">
        <v>14.669706638689764</v>
      </c>
      <c r="W104" s="100">
        <v>30401.500038020669</v>
      </c>
      <c r="X104" s="100">
        <v>12.352939301732285</v>
      </c>
      <c r="Y104" s="100">
        <v>25600.231408909989</v>
      </c>
      <c r="Z104" s="100">
        <v>18.638176306661599</v>
      </c>
      <c r="AA104" s="100">
        <v>38625.756577925502</v>
      </c>
      <c r="AB104" s="100">
        <v>16.359319468888859</v>
      </c>
      <c r="AC104" s="100">
        <v>33903.053667325272</v>
      </c>
      <c r="AD104" s="100">
        <v>14.711507543801789</v>
      </c>
      <c r="AE104" s="100">
        <v>30488.128233774827</v>
      </c>
      <c r="AF104" s="100">
        <v>13.363896773111419</v>
      </c>
      <c r="AG104" s="100">
        <v>27695.339672596107</v>
      </c>
      <c r="AH104" s="100">
        <v>13.527764897749327</v>
      </c>
      <c r="AI104" s="100">
        <v>28034.939974095705</v>
      </c>
      <c r="AJ104" s="100">
        <v>9.6677782372825831</v>
      </c>
      <c r="AK104" s="100">
        <v>20035.503618944425</v>
      </c>
      <c r="AL104" s="100">
        <v>16.706861164426034</v>
      </c>
      <c r="AM104" s="100">
        <v>34623.299077156516</v>
      </c>
      <c r="AN104" s="100">
        <v>10.662140041916345</v>
      </c>
      <c r="AO104" s="100">
        <v>22096.219022867434</v>
      </c>
      <c r="AP104" s="100">
        <v>16.309008310249308</v>
      </c>
      <c r="AQ104" s="100">
        <v>33798.78882216067</v>
      </c>
      <c r="AR104" s="100">
        <v>8.3094873245745706</v>
      </c>
      <c r="AS104" s="100">
        <v>17220.581531448341</v>
      </c>
      <c r="AT104" s="100">
        <v>13.664720912080634</v>
      </c>
      <c r="AU104" s="100">
        <v>28318.767618195907</v>
      </c>
      <c r="AV104" s="100">
        <v>14.203578990977894</v>
      </c>
      <c r="AW104" s="100">
        <v>29435.497100902587</v>
      </c>
      <c r="AX104" s="100">
        <v>11.035370082405626</v>
      </c>
      <c r="AY104" s="100">
        <v>22869.700958777419</v>
      </c>
      <c r="AZ104" s="100">
        <v>11.940441017797456</v>
      </c>
      <c r="BA104" s="100">
        <v>24745.369965283448</v>
      </c>
      <c r="BB104" s="100">
        <v>11.627932164591297</v>
      </c>
      <c r="BC104" s="100">
        <v>24097.726617899003</v>
      </c>
      <c r="BD104" s="100">
        <v>15.492873815453041</v>
      </c>
      <c r="BE104" s="100">
        <v>32107.431695144885</v>
      </c>
      <c r="BF104" s="100">
        <v>17.660665391480165</v>
      </c>
      <c r="BG104" s="100">
        <v>36599.962957303498</v>
      </c>
      <c r="BH104" s="100">
        <v>11.579116256738708</v>
      </c>
      <c r="BI104" s="100">
        <v>23996.5605304653</v>
      </c>
      <c r="BJ104" s="100">
        <v>15.34546997989869</v>
      </c>
      <c r="BK104" s="100">
        <v>31801.951986342046</v>
      </c>
      <c r="BL104" s="100">
        <v>12.263878545149915</v>
      </c>
      <c r="BM104" s="100">
        <v>25415.661896968682</v>
      </c>
      <c r="BN104" s="100">
        <v>13.780513321724744</v>
      </c>
      <c r="BO104" s="100">
        <v>28558.735807942361</v>
      </c>
      <c r="BP104" s="100">
        <v>13.594189565143074</v>
      </c>
      <c r="BQ104" s="100">
        <v>28172.598454802508</v>
      </c>
      <c r="BR104" s="100">
        <v>12.499818153033223</v>
      </c>
      <c r="BS104" s="100">
        <v>25904.623140346052</v>
      </c>
      <c r="BT104" s="100">
        <v>15.663626921940821</v>
      </c>
      <c r="BU104" s="100">
        <v>32461.300433030159</v>
      </c>
      <c r="BV104" s="100">
        <v>9.2417704661905375</v>
      </c>
      <c r="BW104" s="100">
        <v>19152.645114133269</v>
      </c>
      <c r="BX104" s="100">
        <v>11.6679042237704</v>
      </c>
      <c r="BY104" s="100">
        <v>24180.564713341777</v>
      </c>
      <c r="BZ104" s="100">
        <v>15.811639310495373</v>
      </c>
      <c r="CA104" s="100">
        <v>32768.041307070613</v>
      </c>
      <c r="CB104" s="100">
        <v>11.460043587196632</v>
      </c>
      <c r="CC104" s="100">
        <v>23749.794330106299</v>
      </c>
      <c r="CD104" s="100">
        <v>11.578845176591898</v>
      </c>
      <c r="CE104" s="100">
        <v>23995.998743969049</v>
      </c>
      <c r="CF104" s="100">
        <v>13.820889228558002</v>
      </c>
      <c r="CG104" s="100">
        <v>28642.410837263604</v>
      </c>
      <c r="CH104" s="100">
        <v>14.195980310804336</v>
      </c>
      <c r="CI104" s="100">
        <v>29419.749596110905</v>
      </c>
      <c r="CJ104" s="100">
        <v>10.666849110036187</v>
      </c>
      <c r="CK104" s="100">
        <v>22105.978095638995</v>
      </c>
      <c r="CL104" s="100">
        <v>12</v>
      </c>
      <c r="CM104" s="100">
        <v>24868.800000000003</v>
      </c>
      <c r="CN104" s="100">
        <v>10.754309782512111</v>
      </c>
      <c r="CO104" s="100">
        <v>22287.231593278102</v>
      </c>
      <c r="CP104" s="100">
        <v>10.409799240052134</v>
      </c>
      <c r="CQ104" s="100">
        <v>21573.267945084044</v>
      </c>
      <c r="CR104" s="100">
        <v>12.789419026688114</v>
      </c>
      <c r="CS104" s="100">
        <v>26504.791990908448</v>
      </c>
      <c r="CT104" s="100">
        <v>16.105036278460069</v>
      </c>
      <c r="CU104" s="100">
        <v>33376.077183480651</v>
      </c>
    </row>
    <row r="105" spans="2:99">
      <c r="C105" s="99" t="s">
        <v>271</v>
      </c>
      <c r="D105" s="100">
        <v>10</v>
      </c>
      <c r="E105" s="100">
        <v>19980</v>
      </c>
      <c r="F105" s="100">
        <v>13</v>
      </c>
      <c r="G105" s="100">
        <v>25974</v>
      </c>
      <c r="H105" s="100">
        <v>18</v>
      </c>
      <c r="I105" s="100">
        <v>35964</v>
      </c>
      <c r="J105" s="100">
        <v>10.688142510871689</v>
      </c>
      <c r="K105" s="100">
        <v>21354.908736721634</v>
      </c>
      <c r="L105" s="100">
        <v>13.316201977753479</v>
      </c>
      <c r="M105" s="100">
        <v>26605.771551551454</v>
      </c>
      <c r="N105" s="100">
        <v>10.570991563020321</v>
      </c>
      <c r="O105" s="100">
        <v>21120.841142914604</v>
      </c>
      <c r="P105" s="100">
        <v>8.4590405623457983</v>
      </c>
      <c r="Q105" s="100">
        <v>16901.163043566907</v>
      </c>
      <c r="R105" s="100">
        <v>12.932339117448983</v>
      </c>
      <c r="S105" s="100">
        <v>25838.813556663066</v>
      </c>
      <c r="T105" s="100">
        <v>17.609749586503963</v>
      </c>
      <c r="U105" s="100">
        <v>35184.279673834921</v>
      </c>
      <c r="V105" s="100">
        <v>15.599211203038211</v>
      </c>
      <c r="W105" s="100">
        <v>31167.223983670345</v>
      </c>
      <c r="X105" s="100">
        <v>11.409409590009449</v>
      </c>
      <c r="Y105" s="100">
        <v>22796.00036083888</v>
      </c>
      <c r="Z105" s="100">
        <v>17.638176306661599</v>
      </c>
      <c r="AA105" s="100">
        <v>35241.076260709873</v>
      </c>
      <c r="AB105" s="100">
        <v>17.359319468888859</v>
      </c>
      <c r="AC105" s="100">
        <v>34683.920298839941</v>
      </c>
      <c r="AD105" s="100">
        <v>15.711507543801789</v>
      </c>
      <c r="AE105" s="100">
        <v>31391.592072515974</v>
      </c>
      <c r="AF105" s="100">
        <v>15.363896773111419</v>
      </c>
      <c r="AG105" s="100">
        <v>30697.065752676615</v>
      </c>
      <c r="AH105" s="100">
        <v>12.558809891734581</v>
      </c>
      <c r="AI105" s="100">
        <v>25092.502163685695</v>
      </c>
      <c r="AJ105" s="100">
        <v>9.5767175685622306</v>
      </c>
      <c r="AK105" s="100">
        <v>19134.281701987336</v>
      </c>
      <c r="AL105" s="100">
        <v>15.656371081252745</v>
      </c>
      <c r="AM105" s="100">
        <v>31281.429420342985</v>
      </c>
      <c r="AN105" s="100">
        <v>10.744907547155888</v>
      </c>
      <c r="AO105" s="100">
        <v>21468.325279217464</v>
      </c>
      <c r="AP105" s="100">
        <v>16.286936288088643</v>
      </c>
      <c r="AQ105" s="100">
        <v>32541.298703601111</v>
      </c>
      <c r="AR105" s="100">
        <v>9.2672845075871297</v>
      </c>
      <c r="AS105" s="100">
        <v>18516.034446159087</v>
      </c>
      <c r="AT105" s="100">
        <v>14.623175855075594</v>
      </c>
      <c r="AU105" s="100">
        <v>29217.105358441037</v>
      </c>
      <c r="AV105" s="100">
        <v>13.203578990977894</v>
      </c>
      <c r="AW105" s="100">
        <v>26380.750823973831</v>
      </c>
      <c r="AX105" s="100">
        <v>12.035370082405626</v>
      </c>
      <c r="AY105" s="100">
        <v>24046.669424646439</v>
      </c>
      <c r="AZ105" s="100">
        <v>12.98522392340686</v>
      </c>
      <c r="BA105" s="100">
        <v>25944.477398966905</v>
      </c>
      <c r="BB105" s="100">
        <v>10.657833696238502</v>
      </c>
      <c r="BC105" s="100">
        <v>21294.351725084525</v>
      </c>
      <c r="BD105" s="100">
        <v>18.492873815453041</v>
      </c>
      <c r="BE105" s="100">
        <v>36948.761883275176</v>
      </c>
      <c r="BF105" s="100">
        <v>16.574491644765359</v>
      </c>
      <c r="BG105" s="100">
        <v>33115.834306241188</v>
      </c>
      <c r="BH105" s="100">
        <v>10.613181918899809</v>
      </c>
      <c r="BI105" s="100">
        <v>21205.137473961819</v>
      </c>
      <c r="BJ105" s="100">
        <v>17.391532643885181</v>
      </c>
      <c r="BK105" s="100">
        <v>34748.282222482594</v>
      </c>
      <c r="BL105" s="100">
        <v>12.248356277788155</v>
      </c>
      <c r="BM105" s="100">
        <v>24472.215843020731</v>
      </c>
      <c r="BN105" s="100">
        <v>11.780513321724744</v>
      </c>
      <c r="BO105" s="100">
        <v>23537.465616806039</v>
      </c>
      <c r="BP105" s="100">
        <v>12.594189565143074</v>
      </c>
      <c r="BQ105" s="100">
        <v>25163.19075115586</v>
      </c>
      <c r="BR105" s="100">
        <v>12.499818153033223</v>
      </c>
      <c r="BS105" s="100">
        <v>24974.636669760381</v>
      </c>
      <c r="BT105" s="100">
        <v>15.77904029966966</v>
      </c>
      <c r="BU105" s="100">
        <v>31526.522518739981</v>
      </c>
      <c r="BV105" s="100">
        <v>9.2417704661905375</v>
      </c>
      <c r="BW105" s="100">
        <v>18465.057391448692</v>
      </c>
      <c r="BX105" s="100">
        <v>12.644050501492886</v>
      </c>
      <c r="BY105" s="100">
        <v>25262.812901982787</v>
      </c>
      <c r="BZ105" s="100">
        <v>13.892803241544909</v>
      </c>
      <c r="CA105" s="100">
        <v>27757.820876606729</v>
      </c>
      <c r="CB105" s="100">
        <v>10.431290862996843</v>
      </c>
      <c r="CC105" s="100">
        <v>20841.719144267692</v>
      </c>
      <c r="CD105" s="100">
        <v>11.633973288648269</v>
      </c>
      <c r="CE105" s="100">
        <v>23244.678630719241</v>
      </c>
      <c r="CF105" s="100">
        <v>12.820889228558002</v>
      </c>
      <c r="CG105" s="100">
        <v>25616.136678658888</v>
      </c>
      <c r="CH105" s="100">
        <v>15.195980310804336</v>
      </c>
      <c r="CI105" s="100">
        <v>30361.568660987061</v>
      </c>
      <c r="CJ105" s="100">
        <v>9.5779358953646963</v>
      </c>
      <c r="CK105" s="100">
        <v>19136.715918938662</v>
      </c>
      <c r="CL105" s="100">
        <v>13</v>
      </c>
      <c r="CM105" s="100">
        <v>25974</v>
      </c>
      <c r="CN105" s="100">
        <v>9.6514493576240952</v>
      </c>
      <c r="CO105" s="100">
        <v>19283.595816532943</v>
      </c>
      <c r="CP105" s="100">
        <v>10.49175908806256</v>
      </c>
      <c r="CQ105" s="100">
        <v>20962.534657948996</v>
      </c>
      <c r="CR105" s="100">
        <v>13.868360929356925</v>
      </c>
      <c r="CS105" s="100">
        <v>27708.985136855135</v>
      </c>
      <c r="CT105" s="100">
        <v>18.116092728824288</v>
      </c>
      <c r="CU105" s="100">
        <v>36195.953272190927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1128.0453748380291</v>
      </c>
      <c r="E109" s="100">
        <f>SUM(L$6:L$19)+SUM(N$6:N$19)+SUM(P$6:P$19)+SUM(R$6:R$19)</f>
        <v>1042</v>
      </c>
      <c r="F109" s="100">
        <f>SUM(T$6:T$19)+SUM(V$6:V$19)+SUM(X$6:X$19)+SUM(Z$6:Z$19)</f>
        <v>997.40179284304418</v>
      </c>
      <c r="G109" s="100">
        <f>SUM(AB$6:AB$19)+SUM(AD$6:AD$19)+SUM(AF$6:AF$19)+SUM(AH$6:AH$19)</f>
        <v>1056</v>
      </c>
      <c r="H109" s="100">
        <f>SUM(AJ$6:AJ$19)+SUM(AL$6:AL$19)+SUM(AN$6:AN$19)+SUM(AP$6:AP$19)</f>
        <v>1230</v>
      </c>
      <c r="I109" s="100">
        <f>SUM(AR$6:AR$19)+SUM(AT$6:AT$19)+SUM(AV$6:AV$19)+SUM(AX$6:AX$19)</f>
        <v>1090</v>
      </c>
      <c r="J109" s="100">
        <f>SUM(AZ$6:AZ$19)+SUM(BB$6:BB$19)+SUM(BD$6:BD$19)+SUM(BF$6:BF$19)</f>
        <v>1124</v>
      </c>
      <c r="K109" s="100">
        <f>SUM(BH$6:BH$19)+SUM(BJ$6:BJ$19)+SUM(BL$6:BL$19)+SUM(BN$6:BN$19)</f>
        <v>1220</v>
      </c>
      <c r="L109" s="100">
        <f>SUM(BP$6:BP$19)+SUM(BR$6:BR$19)+SUM(BT$6:BT$19)+SUM(BV$6:BV$19)</f>
        <v>1376</v>
      </c>
      <c r="M109" s="100">
        <f>SUM(BX$6:BX$19)+SUM(BZ$6:BZ$19)+SUM(CB$6:CB$19)+SUM(CD$6:CD$19)</f>
        <v>1236</v>
      </c>
      <c r="N109" s="100">
        <f>SUM(CF$6:CF$19)+SUM(CH$6:CH$19)+SUM(CJ$6:CJ$19)+SUM(CL$6:CL$19)</f>
        <v>1391</v>
      </c>
      <c r="O109" s="100">
        <f>SUM(CN$6:CN$19)+SUM(CP$6:CP$19)+SUM(CR$6:CR$19)+SUM(CT$6:CT$19)</f>
        <v>1220</v>
      </c>
    </row>
    <row r="110" spans="2:99">
      <c r="C110" s="99" t="s">
        <v>127</v>
      </c>
      <c r="D110" s="100">
        <f>SUM(D$20:D$36)+SUM(F$20:F$36)+SUM(H$20:H$36)+SUM(J$20:J$36)</f>
        <v>928.82200835378592</v>
      </c>
      <c r="E110" s="100">
        <f>SUM(L$20:L$36)+SUM(N$20:N$36)+SUM(P$20:P$36)+SUM(R$20:R$36)</f>
        <v>978</v>
      </c>
      <c r="F110" s="100">
        <f>SUM(T$20:T$36)+SUM(V$20:V$36)+SUM(X$20:X$36)+SUM(Z$20:Z$36)</f>
        <v>1148.5551408679853</v>
      </c>
      <c r="G110" s="100">
        <f>SUM(AB$20:AB$36)+SUM(AD$20:AD$36)+SUM(AF$20:AF$36)+SUM(AH$20:AH$36)</f>
        <v>1148</v>
      </c>
      <c r="H110" s="100">
        <f>SUM(AJ$20:AJ$36)+SUM(AL$20:AL$36)+SUM(AN$20:AN$36)+SUM(AP$20:AP$36)</f>
        <v>978</v>
      </c>
      <c r="I110" s="100">
        <f>SUM(AR$20:AR$36)+SUM(AT$20:AT$36)+SUM(AV$20:AV$36)+SUM(AX$20:AX$36)</f>
        <v>1120</v>
      </c>
      <c r="J110" s="100">
        <f>SUM(AZ$20:AZ$36)+SUM(BB$20:BB$36)+SUM(BD$20:BD$36)+SUM(BF$20:BF$36)</f>
        <v>1095</v>
      </c>
      <c r="K110" s="100">
        <f>SUM(BH$20:BH$36)+SUM(BJ$20:BJ$36)+SUM(BL$20:BL$36)+SUM(BN$20:BN$36)</f>
        <v>1260</v>
      </c>
      <c r="L110" s="100">
        <f>SUM(BP$20:BP$36)+SUM(BR$20:BR$36)+SUM(BT$20:BT$36)+SUM(BV$20:BV$36)</f>
        <v>1226</v>
      </c>
      <c r="M110" s="100">
        <f>SUM(BX$20:BX$36)+SUM(BZ$20:BZ$36)+SUM(CB$20:CB$36)+SUM(CD$20:CD$36)</f>
        <v>1163</v>
      </c>
      <c r="N110" s="100">
        <f>SUM(CF$20:CF$36)+SUM(CH$20:CH$36)+SUM(CJ$20:CJ$36)+SUM(CL$20:CL$36)</f>
        <v>1272</v>
      </c>
      <c r="O110" s="100">
        <f>SUM(CN$20:CN$36)+SUM(CP$20:CP$36)+SUM(CR$20:CR$36)+SUM(CT$20:CT$36)</f>
        <v>1190</v>
      </c>
    </row>
    <row r="111" spans="2:99">
      <c r="C111" s="99" t="s">
        <v>128</v>
      </c>
      <c r="D111" s="100">
        <f>SUM(D$37:D$48)+SUM(F$37:F$48)+SUM(H$37:H$48)+SUM(J$37:J$48)</f>
        <v>997.1014287766717</v>
      </c>
      <c r="E111" s="100">
        <f>SUM(L$37:L$48)+SUM(N$37:N$48)+SUM(P$37:P$48)+SUM(R$37:R$48)</f>
        <v>821</v>
      </c>
      <c r="F111" s="100">
        <f>SUM(T$37:T$48)+SUM(V$37:V$48)+SUM(X$37:X$48)+SUM(Z$37:Z$48)</f>
        <v>1081.6078093636702</v>
      </c>
      <c r="G111" s="100">
        <f>SUM(AB$37:AB$48)+SUM(AD$37:AD$48)+SUM(AF$37:AF$48)+SUM(AH$37:AH$48)</f>
        <v>758</v>
      </c>
      <c r="H111" s="100">
        <f>SUM(AJ$37:AJ$48)+SUM(AL$37:AL$48)+SUM(AN$37:AN$48)+SUM(AP$37:AP$48)</f>
        <v>1105</v>
      </c>
      <c r="I111" s="100">
        <f>SUM(AR$37:AR$48)+SUM(AT$37:AT$48)+SUM(AV$37:AV$48)+SUM(AX$37:AX$48)</f>
        <v>861</v>
      </c>
      <c r="J111" s="100">
        <f>SUM(AZ$37:AZ$48)+SUM(BB$37:BB$48)+SUM(BD$37:BD$48)+SUM(BF$37:BF$48)</f>
        <v>966</v>
      </c>
      <c r="K111" s="100">
        <f>SUM(BH$37:BH$48)+SUM(BJ$37:BJ$48)+SUM(BL$37:BL$48)+SUM(BN$37:BN$48)</f>
        <v>870</v>
      </c>
      <c r="L111" s="100">
        <f>SUM(BP$37:BP$48)+SUM(BR$37:BR$48)+SUM(BT$37:BT$48)+SUM(BV$37:BV$48)</f>
        <v>1075</v>
      </c>
      <c r="M111" s="100">
        <f>SUM(BX$37:BX$48)+SUM(BZ$37:BZ$48)+SUM(CB$37:CB$48)+SUM(CD$37:CD$48)</f>
        <v>980</v>
      </c>
      <c r="N111" s="100">
        <f>SUM(CF$37:CF$48)+SUM(CH$37:CH$48)+SUM(CJ$37:CJ$48)+SUM(CL$37:CL$48)</f>
        <v>863</v>
      </c>
      <c r="O111" s="100">
        <f>SUM(CN$37:CN$48)+SUM(CP$37:CP$48)+SUM(CR$37:CR$48)+SUM(CT$37:CT$48)</f>
        <v>811</v>
      </c>
    </row>
    <row r="112" spans="2:99">
      <c r="C112" s="99" t="s">
        <v>129</v>
      </c>
      <c r="D112" s="100">
        <f>SUM(D$49:D$70)+SUM(F$49:F$70)+SUM(H$49:H$70)+SUM(J$49:J$70)</f>
        <v>1334.9596727073792</v>
      </c>
      <c r="E112" s="100">
        <f>SUM(L$49:L$70)+SUM(N$49:N$70)+SUM(P$49:P$70)+SUM(R$49:R$70)</f>
        <v>1015.0853459331777</v>
      </c>
      <c r="F112" s="100">
        <f>SUM(T$49:T$70)+SUM(V$49:V$70)+SUM(X$49:X$70)+SUM(Z$49:Z$70)</f>
        <v>1022.8611534356565</v>
      </c>
      <c r="G112" s="100">
        <f>SUM(AB$49:AB$70)+SUM(AD$49:AD$70)+SUM(AF$49:AF$70)+SUM(AH$49:AH$70)</f>
        <v>1019.6178507512396</v>
      </c>
      <c r="H112" s="100">
        <f>SUM(AJ$49:AJ$70)+SUM(AL$49:AL$70)+SUM(AN$49:AN$70)+SUM(AP$49:AP$70)</f>
        <v>1063.5691883262509</v>
      </c>
      <c r="I112" s="100">
        <f>SUM(AR$49:AR$70)+SUM(AT$49:AT$70)+SUM(AV$49:AV$70)+SUM(AX$49:AX$70)</f>
        <v>1080.2713624411367</v>
      </c>
      <c r="J112" s="100">
        <f>SUM(AZ$49:AZ$70)+SUM(BB$49:BB$70)+SUM(BD$49:BD$70)+SUM(BF$49:BF$70)</f>
        <v>969.30083080201223</v>
      </c>
      <c r="K112" s="100">
        <f>SUM(BH$49:BH$70)+SUM(BJ$49:BJ$70)+SUM(BL$49:BL$70)+SUM(BN$49:BN$70)</f>
        <v>1252.7327244497808</v>
      </c>
      <c r="L112" s="100">
        <f>SUM(BP$49:BP$70)+SUM(BR$49:BR$70)+SUM(BT$49:BT$70)+SUM(BV$49:BV$70)</f>
        <v>1359.0466281218664</v>
      </c>
      <c r="M112" s="100">
        <f>SUM(BX$49:BX$70)+SUM(BZ$49:BZ$70)+SUM(CB$49:CB$70)+SUM(CD$49:CD$70)</f>
        <v>1260.6284338033631</v>
      </c>
      <c r="N112" s="100">
        <f>SUM(CF$49:CF$70)+SUM(CH$49:CH$70)+SUM(CJ$49:CJ$70)+SUM(CL$49:CL$70)</f>
        <v>1198.5225758692468</v>
      </c>
      <c r="O112" s="100">
        <f>SUM(CN$49:CN$70)+SUM(CP$49:CP$70)+SUM(CR$49:CR$70)+SUM(CT$49:CT$70)</f>
        <v>1273.8228673926508</v>
      </c>
    </row>
    <row r="113" spans="2:15">
      <c r="C113" s="99" t="s">
        <v>130</v>
      </c>
      <c r="D113" s="100">
        <f>SUM(D$71:D$86)+SUM(F$71:F$86)+SUM(H$71:H$86)+SUM(J$71:J$86)</f>
        <v>756.30519839289207</v>
      </c>
      <c r="E113" s="100">
        <f>SUM(L$71:L$86)+SUM(N$71:N$86)+SUM(P$71:P$86)+SUM(R$71:R$86)</f>
        <v>815.03377098185456</v>
      </c>
      <c r="F113" s="100">
        <f>SUM(T$71:T$86)+SUM(V$71:V$86)+SUM(X$71:X$86)+SUM(Z$71:Z$86)</f>
        <v>893.17661344636838</v>
      </c>
      <c r="G113" s="100">
        <f>SUM(AB$71:AB$86)+SUM(AD$71:AD$86)+SUM(AF$71:AF$86)+SUM(AH$71:AH$86)</f>
        <v>947.52589009681799</v>
      </c>
      <c r="H113" s="100">
        <f>SUM(AJ$71:AJ$86)+SUM(AL$71:AL$86)+SUM(AN$71:AN$86)+SUM(AP$71:AP$86)</f>
        <v>790.7873036417559</v>
      </c>
      <c r="I113" s="100">
        <f>SUM(AR$71:AR$86)+SUM(AT$71:AT$86)+SUM(AV$71:AV$86)+SUM(AX$71:AX$86)</f>
        <v>929.19856762391942</v>
      </c>
      <c r="J113" s="100">
        <f>SUM(AZ$71:AZ$86)+SUM(BB$71:BB$86)+SUM(BD$71:BD$86)+SUM(BF$71:BF$86)</f>
        <v>974.05674046912304</v>
      </c>
      <c r="K113" s="100">
        <f>SUM(BH$71:BH$86)+SUM(BJ$71:BJ$86)+SUM(BL$71:BL$86)+SUM(BN$71:BN$86)</f>
        <v>860.88836700562615</v>
      </c>
      <c r="L113" s="100">
        <f>SUM(BP$71:BP$86)+SUM(BR$71:BR$86)+SUM(BT$71:BT$86)+SUM(BV$71:BV$86)</f>
        <v>693.28650812843364</v>
      </c>
      <c r="M113" s="100">
        <f>SUM(BX$71:BX$86)+SUM(BZ$71:BZ$86)+SUM(CB$71:CB$86)+SUM(CD$71:CD$86)</f>
        <v>808.833581746503</v>
      </c>
      <c r="N113" s="100">
        <f>SUM(CF$71:CF$86)+SUM(CH$71:CH$86)+SUM(CJ$71:CJ$86)+SUM(CL$71:CL$86)</f>
        <v>799.69449293589059</v>
      </c>
      <c r="O113" s="100">
        <f>SUM(CN$71:CN$86)+SUM(CP$71:CP$86)+SUM(CR$71:CR$86)+SUM(CT$71:CT$86)</f>
        <v>884.51383069845201</v>
      </c>
    </row>
    <row r="114" spans="2:15">
      <c r="C114" s="99" t="s">
        <v>131</v>
      </c>
      <c r="D114" s="100">
        <f>SUM(D$87:D$94)+SUM(F$87:F$94)+SUM(H$87:H$94)+SUM(J$87:J$94)</f>
        <v>220.3068631669511</v>
      </c>
      <c r="E114" s="100">
        <f>SUM(L$87:L$94)+SUM(N$87:N$94)+SUM(P$87:P$94)+SUM(R$87:R$94)</f>
        <v>256.96219312368379</v>
      </c>
      <c r="F114" s="100">
        <f>SUM(T$87:T$94)+SUM(V$87:V$94)+SUM(X$87:X$94)+SUM(Z$87:Z$94)</f>
        <v>247.21564052417506</v>
      </c>
      <c r="G114" s="100">
        <f>SUM(AB$87:AB$94)+SUM(AD$87:AD$94)+SUM(AF$87:AF$94)+SUM(AH$87:AH$94)</f>
        <v>308.51166271199673</v>
      </c>
      <c r="H114" s="100">
        <f>SUM(AJ$87:AJ$94)+SUM(AL$87:AL$94)+SUM(AN$87:AN$94)+SUM(AP$87:AP$94)</f>
        <v>245.98857586374876</v>
      </c>
      <c r="I114" s="100">
        <f>SUM(AR$87:AR$94)+SUM(AT$87:AT$94)+SUM(AV$87:AV$94)+SUM(AX$87:AX$94)</f>
        <v>305.32462340558288</v>
      </c>
      <c r="J114" s="100">
        <f>SUM(AZ$87:AZ$94)+SUM(BB$87:BB$94)+SUM(BD$87:BD$94)+SUM(BF$87:BF$94)</f>
        <v>261.15043074070729</v>
      </c>
      <c r="K114" s="100">
        <f>SUM(BH$87:BH$94)+SUM(BJ$87:BJ$94)+SUM(BL$87:BL$94)+SUM(BN$87:BN$94)</f>
        <v>306.34865319334693</v>
      </c>
      <c r="L114" s="100">
        <f>SUM(BP$87:BP$94)+SUM(BR$87:BR$94)+SUM(BT$87:BT$94)+SUM(BV$87:BV$94)</f>
        <v>289.31573015471076</v>
      </c>
      <c r="M114" s="100">
        <f>SUM(BX$87:BX$94)+SUM(BZ$87:BZ$94)+SUM(CB$87:CB$94)+SUM(CD$87:CD$94)</f>
        <v>294.47915876019084</v>
      </c>
      <c r="N114" s="100">
        <f>SUM(CF$87:CF$94)+SUM(CH$87:CH$94)+SUM(CJ$87:CJ$94)+SUM(CL$87:CL$94)</f>
        <v>334.44521003665983</v>
      </c>
      <c r="O114" s="100">
        <f>SUM(CN$87:CN$94)+SUM(CP$87:CP$94)+SUM(CR$87:CR$94)+SUM(CT$87:CT$94)</f>
        <v>313.41998410676445</v>
      </c>
    </row>
    <row r="115" spans="2:15">
      <c r="C115" s="99" t="s">
        <v>132</v>
      </c>
      <c r="D115" s="100">
        <f>SUM(D$95:D$105)+SUM(F$95:F$105)+SUM(H$95:H$105)+SUM(J$95:J$105)</f>
        <v>578.01194494800609</v>
      </c>
      <c r="E115" s="100">
        <f>SUM(L$95:L$105)+SUM(N$95:N$105)+SUM(P$95:P$105)+SUM(R$95:R$105)</f>
        <v>522.78947553950275</v>
      </c>
      <c r="F115" s="100">
        <f>SUM(T$95:T$105)+SUM(V$95:V$105)+SUM(X$95:X$105)+SUM(Z$95:Z$105)</f>
        <v>671.5343346787912</v>
      </c>
      <c r="G115" s="100">
        <f>SUM(AB$95:AB$105)+SUM(AD$95:AD$105)+SUM(AF$95:AF$105)+SUM(AH$95:AH$105)</f>
        <v>670.48935852990041</v>
      </c>
      <c r="H115" s="100">
        <f>SUM(AJ$95:AJ$105)+SUM(AL$95:AL$105)+SUM(AN$95:AN$105)+SUM(AP$95:AP$105)</f>
        <v>595.57998685950611</v>
      </c>
      <c r="I115" s="100">
        <f>SUM(AR$95:AR$105)+SUM(AT$95:AT$105)+SUM(AV$95:AV$105)+SUM(AX$95:AX$105)</f>
        <v>544.30120735751325</v>
      </c>
      <c r="J115" s="100">
        <f>SUM(AZ$95:AZ$105)+SUM(BB$95:BB$105)+SUM(BD$95:BD$105)+SUM(BF$95:BF$105)</f>
        <v>647.62872145699816</v>
      </c>
      <c r="K115" s="100">
        <f>SUM(BH$95:BH$105)+SUM(BJ$95:BJ$105)+SUM(BL$95:BL$105)+SUM(BN$95:BN$105)</f>
        <v>578.64417972836964</v>
      </c>
      <c r="L115" s="100">
        <f>SUM(BP$95:BP$105)+SUM(BR$95:BR$105)+SUM(BT$95:BT$105)+SUM(BV$95:BV$105)</f>
        <v>573.14124376456652</v>
      </c>
      <c r="M115" s="100">
        <f>SUM(BX$95:BX$105)+SUM(BZ$95:BZ$105)+SUM(CB$95:CB$105)+SUM(CD$95:CD$105)</f>
        <v>553.37346844213062</v>
      </c>
      <c r="N115" s="100">
        <f>SUM(CF$95:CF$105)+SUM(CH$95:CH$105)+SUM(CJ$95:CJ$105)+SUM(CL$95:CL$105)</f>
        <v>562.01258997072432</v>
      </c>
      <c r="O115" s="100">
        <f>SUM(CN$95:CN$105)+SUM(CP$95:CP$105)+SUM(CR$95:CR$105)+SUM(CT$95:CT$105)</f>
        <v>575.47681250563039</v>
      </c>
    </row>
    <row r="116" spans="2:15">
      <c r="C116" s="99" t="s">
        <v>278</v>
      </c>
      <c r="D116" s="100">
        <f t="shared" ref="D116:O116" si="0">SUM(D$109:D$115)</f>
        <v>5943.5524911837147</v>
      </c>
      <c r="E116" s="100">
        <f t="shared" si="0"/>
        <v>5450.8707855782177</v>
      </c>
      <c r="F116" s="100">
        <f t="shared" si="0"/>
        <v>6062.3524851596912</v>
      </c>
      <c r="G116" s="100">
        <f t="shared" si="0"/>
        <v>5908.1447620899553</v>
      </c>
      <c r="H116" s="100">
        <f t="shared" si="0"/>
        <v>6008.9250546912608</v>
      </c>
      <c r="I116" s="100">
        <f t="shared" si="0"/>
        <v>5930.0957608281533</v>
      </c>
      <c r="J116" s="100">
        <f t="shared" si="0"/>
        <v>6037.1367234688414</v>
      </c>
      <c r="K116" s="100">
        <f t="shared" si="0"/>
        <v>6348.6139243771231</v>
      </c>
      <c r="L116" s="100">
        <f t="shared" si="0"/>
        <v>6591.7901101695779</v>
      </c>
      <c r="M116" s="100">
        <f t="shared" si="0"/>
        <v>6296.3146427521879</v>
      </c>
      <c r="N116" s="100">
        <f t="shared" si="0"/>
        <v>6420.6748688125217</v>
      </c>
      <c r="O116" s="100">
        <f t="shared" si="0"/>
        <v>6268.2334947034979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4072243.8031652849</v>
      </c>
      <c r="E120" s="100">
        <f>E109*pricing!E33*2000</f>
        <v>3761620</v>
      </c>
      <c r="F120" s="100">
        <f>F109*pricing!F33*2000</f>
        <v>3600620.4721633894</v>
      </c>
      <c r="G120" s="100">
        <f>G109*pricing!G33*2000</f>
        <v>3812160</v>
      </c>
      <c r="H120" s="100">
        <f>H109*pricing!H33*2000</f>
        <v>4440300</v>
      </c>
      <c r="I120" s="100">
        <f>I109*pricing!I33*2000</f>
        <v>3934900</v>
      </c>
      <c r="J120" s="100">
        <f>J109*pricing!J33*2000</f>
        <v>4057640</v>
      </c>
      <c r="K120" s="100">
        <f>K109*pricing!K33*2000</f>
        <v>4404200</v>
      </c>
      <c r="L120" s="100">
        <f>L109*pricing!L33*2000</f>
        <v>4967360</v>
      </c>
      <c r="M120" s="100">
        <f>M109*pricing!M33*2000</f>
        <v>4461960</v>
      </c>
      <c r="N120" s="100">
        <f>N109*pricing!N33*2000</f>
        <v>5021510</v>
      </c>
      <c r="O120" s="100">
        <f>O109*pricing!O33*2000</f>
        <v>4404200</v>
      </c>
    </row>
    <row r="121" spans="2:15">
      <c r="C121" s="99" t="s">
        <v>127</v>
      </c>
      <c r="D121" s="100">
        <f>D110*pricing!D34*2000</f>
        <v>3353047.4501571669</v>
      </c>
      <c r="E121" s="100">
        <f>E110*pricing!E34*2000</f>
        <v>3530580</v>
      </c>
      <c r="F121" s="100">
        <f>F110*pricing!F34*2000</f>
        <v>4146284.0585334268</v>
      </c>
      <c r="G121" s="100">
        <f>G110*pricing!G34*2000</f>
        <v>4144279.9999999995</v>
      </c>
      <c r="H121" s="100">
        <f>H110*pricing!H34*2000</f>
        <v>3530580</v>
      </c>
      <c r="I121" s="100">
        <f>I110*pricing!I34*2000</f>
        <v>4043200</v>
      </c>
      <c r="J121" s="100">
        <f>J110*pricing!J34*2000</f>
        <v>3952950</v>
      </c>
      <c r="K121" s="100">
        <f>K110*pricing!K34*2000</f>
        <v>4548599.9999999991</v>
      </c>
      <c r="L121" s="100">
        <f>L110*pricing!L34*2000</f>
        <v>4425860</v>
      </c>
      <c r="M121" s="100">
        <f>M110*pricing!M34*2000</f>
        <v>4198430</v>
      </c>
      <c r="N121" s="100">
        <f>N110*pricing!N34*2000</f>
        <v>4591920</v>
      </c>
      <c r="O121" s="100">
        <f>O110*pricing!O34*2000</f>
        <v>4295900</v>
      </c>
    </row>
    <row r="122" spans="2:15">
      <c r="C122" s="99" t="s">
        <v>128</v>
      </c>
      <c r="D122" s="100">
        <f>D111*pricing!D35*2000</f>
        <v>4073159.3365527038</v>
      </c>
      <c r="E122" s="100">
        <f>E111*pricing!E35*2000</f>
        <v>3353785</v>
      </c>
      <c r="F122" s="100">
        <f>F111*pricing!F35*2000</f>
        <v>4418367.9012505924</v>
      </c>
      <c r="G122" s="100">
        <f>G111*pricing!G35*2000</f>
        <v>3096430</v>
      </c>
      <c r="H122" s="100">
        <f>H111*pricing!H35*2000</f>
        <v>4513925</v>
      </c>
      <c r="I122" s="100">
        <f>I111*pricing!I35*2000</f>
        <v>3517185</v>
      </c>
      <c r="J122" s="100">
        <f>J111*pricing!J35*2000</f>
        <v>3946110</v>
      </c>
      <c r="K122" s="100">
        <f>K111*pricing!K35*2000</f>
        <v>3553950</v>
      </c>
      <c r="L122" s="100">
        <f>L111*pricing!L35*2000</f>
        <v>4391375</v>
      </c>
      <c r="M122" s="100">
        <f>M111*pricing!M35*2000</f>
        <v>4003300</v>
      </c>
      <c r="N122" s="100">
        <f>N111*pricing!N35*2000</f>
        <v>3525355</v>
      </c>
      <c r="O122" s="100">
        <f>O111*pricing!O35*2000</f>
        <v>3312935</v>
      </c>
    </row>
    <row r="123" spans="2:15">
      <c r="C123" s="99" t="s">
        <v>129</v>
      </c>
      <c r="D123" s="100">
        <f>D112*pricing!D36*2000</f>
        <v>5580131.431916845</v>
      </c>
      <c r="E123" s="100">
        <f>E112*pricing!E36*2000</f>
        <v>4243056.746000682</v>
      </c>
      <c r="F123" s="100">
        <f>F112*pricing!F36*2000</f>
        <v>4275559.6213610442</v>
      </c>
      <c r="G123" s="100">
        <f>G112*pricing!G36*2000</f>
        <v>4262002.6161401812</v>
      </c>
      <c r="H123" s="100">
        <f>H112*pricing!H36*2000</f>
        <v>4445719.2072037291</v>
      </c>
      <c r="I123" s="100">
        <f>I112*pricing!I36*2000</f>
        <v>4515534.2950039515</v>
      </c>
      <c r="J123" s="100">
        <f>J112*pricing!J36*2000</f>
        <v>4051677.4727524109</v>
      </c>
      <c r="K123" s="100">
        <f>K112*pricing!K36*2000</f>
        <v>5236422.7882000832</v>
      </c>
      <c r="L123" s="100">
        <f>L112*pricing!L36*2000</f>
        <v>5680814.9055494014</v>
      </c>
      <c r="M123" s="100">
        <f>M112*pricing!M36*2000</f>
        <v>5269426.8532980578</v>
      </c>
      <c r="N123" s="100">
        <f>N112*pricing!N36*2000</f>
        <v>5009824.3671334516</v>
      </c>
      <c r="O123" s="100">
        <f>O112*pricing!O36*2000</f>
        <v>5324579.5857012803</v>
      </c>
    </row>
    <row r="124" spans="2:15">
      <c r="C124" s="99" t="s">
        <v>130</v>
      </c>
      <c r="D124" s="100">
        <f>D113*pricing!D37*2000</f>
        <v>3161355.7292822888</v>
      </c>
      <c r="E124" s="100">
        <f>E113*pricing!E37*2000</f>
        <v>3406841.1627041521</v>
      </c>
      <c r="F124" s="100">
        <f>F113*pricing!F37*2000</f>
        <v>3733478.2442058194</v>
      </c>
      <c r="G124" s="100">
        <f>G113*pricing!G37*2000</f>
        <v>3960658.2206046986</v>
      </c>
      <c r="H124" s="100">
        <f>H113*pricing!H37*2000</f>
        <v>3305490.9292225395</v>
      </c>
      <c r="I124" s="100">
        <f>I113*pricing!I37*2000</f>
        <v>3884050.0126679833</v>
      </c>
      <c r="J124" s="100">
        <f>J113*pricing!J37*2000</f>
        <v>4071557.1751609342</v>
      </c>
      <c r="K124" s="100">
        <f>K113*pricing!K37*2000</f>
        <v>3598513.3740835171</v>
      </c>
      <c r="L124" s="100">
        <f>L113*pricing!L37*2000</f>
        <v>2897937.6039768523</v>
      </c>
      <c r="M124" s="100">
        <f>M113*pricing!M37*2000</f>
        <v>3380924.3717003823</v>
      </c>
      <c r="N124" s="100">
        <f>N113*pricing!N37*2000</f>
        <v>3342722.9804720222</v>
      </c>
      <c r="O124" s="100">
        <f>O113*pricing!O37*2000</f>
        <v>3697267.8123195292</v>
      </c>
    </row>
    <row r="125" spans="2:15">
      <c r="C125" s="99" t="s">
        <v>131</v>
      </c>
      <c r="D125" s="100">
        <f>D114*pricing!D38*2000</f>
        <v>1051363.7949241477</v>
      </c>
      <c r="E125" s="100">
        <f>E114*pricing!E38*2000</f>
        <v>1226292.9199342146</v>
      </c>
      <c r="F125" s="100">
        <f>F114*pricing!F38*2000</f>
        <v>1179779.7410838492</v>
      </c>
      <c r="G125" s="100">
        <f>G114*pricing!G38*2000</f>
        <v>1472300.8980498321</v>
      </c>
      <c r="H125" s="100">
        <f>H114*pricing!H38*2000</f>
        <v>1173923.8574338451</v>
      </c>
      <c r="I125" s="100">
        <f>I114*pricing!I38*2000</f>
        <v>1457091.4865426451</v>
      </c>
      <c r="J125" s="100">
        <f>J114*pricing!J38*2000</f>
        <v>1246280.319926111</v>
      </c>
      <c r="K125" s="100">
        <f>K114*pricing!K38*2000</f>
        <v>1461978.4329967964</v>
      </c>
      <c r="L125" s="100">
        <f>L114*pricing!L38*2000</f>
        <v>1380692.7283795024</v>
      </c>
      <c r="M125" s="100">
        <f>M114*pricing!M38*2000</f>
        <v>1405334.0028974167</v>
      </c>
      <c r="N125" s="100">
        <f>N114*pricing!N38*2000</f>
        <v>1596062.7833545154</v>
      </c>
      <c r="O125" s="100">
        <f>O114*pricing!O38*2000</f>
        <v>1495724.7321243961</v>
      </c>
    </row>
    <row r="126" spans="2:15">
      <c r="C126" s="99" t="s">
        <v>132</v>
      </c>
      <c r="D126" s="100">
        <f>D115*pricing!D39*2000</f>
        <v>2416089.9298826652</v>
      </c>
      <c r="E126" s="100">
        <f>E115*pricing!E39*2000</f>
        <v>2185260.0077551217</v>
      </c>
      <c r="F126" s="100">
        <f>F115*pricing!F39*2000</f>
        <v>2807013.5189573471</v>
      </c>
      <c r="G126" s="100">
        <f>G115*pricing!G39*2000</f>
        <v>2802645.5186549835</v>
      </c>
      <c r="H126" s="100">
        <f>H115*pricing!H39*2000</f>
        <v>2489524.3450727351</v>
      </c>
      <c r="I126" s="100">
        <f>I115*pricing!I39*2000</f>
        <v>2275179.0467544049</v>
      </c>
      <c r="J126" s="100">
        <f>J115*pricing!J39*2000</f>
        <v>2707088.0556902522</v>
      </c>
      <c r="K126" s="100">
        <f>K115*pricing!K39*2000</f>
        <v>2418732.6712645851</v>
      </c>
      <c r="L126" s="100">
        <f>L115*pricing!L39*2000</f>
        <v>2395730.398935888</v>
      </c>
      <c r="M126" s="100">
        <f>M115*pricing!M39*2000</f>
        <v>2313101.0980881061</v>
      </c>
      <c r="N126" s="100">
        <f>N115*pricing!N39*2000</f>
        <v>2349212.6260776278</v>
      </c>
      <c r="O126" s="100">
        <f>O115*pricing!O39*2000</f>
        <v>2405493.0762735349</v>
      </c>
    </row>
    <row r="127" spans="2:15">
      <c r="C127" s="99" t="s">
        <v>278</v>
      </c>
      <c r="D127" s="100">
        <f>SUM(D$120:D$126)</f>
        <v>23707391.475881103</v>
      </c>
      <c r="E127" s="100">
        <f t="shared" ref="E127:O127" si="1">SUM(E$120:E$126)</f>
        <v>21707435.836394168</v>
      </c>
      <c r="F127" s="100">
        <f t="shared" si="1"/>
        <v>24161103.557555471</v>
      </c>
      <c r="G127" s="100">
        <f t="shared" si="1"/>
        <v>23550477.253449693</v>
      </c>
      <c r="H127" s="100">
        <f t="shared" si="1"/>
        <v>23899463.338932849</v>
      </c>
      <c r="I127" s="100">
        <f t="shared" si="1"/>
        <v>23627139.840968985</v>
      </c>
      <c r="J127" s="100">
        <f t="shared" si="1"/>
        <v>24033303.023529708</v>
      </c>
      <c r="K127" s="100">
        <f t="shared" si="1"/>
        <v>25222397.266544979</v>
      </c>
      <c r="L127" s="100">
        <f t="shared" si="1"/>
        <v>26139770.636841644</v>
      </c>
      <c r="M127" s="100">
        <f t="shared" si="1"/>
        <v>25032476.325983964</v>
      </c>
      <c r="N127" s="100">
        <f t="shared" si="1"/>
        <v>25436607.757037617</v>
      </c>
      <c r="O127" s="100">
        <f t="shared" si="1"/>
        <v>24936100.206418738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568763.98021292919</v>
      </c>
      <c r="E131" s="106">
        <f>SUM(M$6:M$19)+SUM(O$6:O$19)+SUM(Q$6:Q$19)+SUM(S$6:S$19)</f>
        <v>523606.8</v>
      </c>
      <c r="F131" s="106">
        <f>SUM(U$6:U$19)+SUM(W$6:W$19)+SUM(Y$6:Y$19)+SUM(AA$6:AA$19)</f>
        <v>503126.74430495733</v>
      </c>
      <c r="G131" s="106">
        <f>SUM(AC$6:AC$19)+SUM(AE$6:AE$19)+SUM(AG$6:AG$19)+SUM(AI$6:AI$19)</f>
        <v>530620.79999999993</v>
      </c>
      <c r="H131" s="106">
        <f>SUM(AK$6:AK$19)+SUM(AM$6:AM$19)+SUM(AO$6:AO$19)+SUM(AQ$6:AQ$19)</f>
        <v>617892</v>
      </c>
      <c r="I131" s="106">
        <f>SUM(AS$6:AS$19)+SUM(AU$6:AU$19)+SUM(AW$6:AW$19)+SUM(AY$6:AY$19)</f>
        <v>548677.19999999995</v>
      </c>
      <c r="J131" s="106">
        <f>SUM(BA$6:BA$19)+SUM(BC$6:BC$19)+SUM(BE$6:BE$19)+SUM(BG$6:BG$19)</f>
        <v>566752.80000000005</v>
      </c>
      <c r="K131" s="106">
        <f>SUM(BI$6:BI$19)+SUM(BK$6:BK$19)+SUM(BM$6:BM$19)+SUM(BO$6:BO$19)</f>
        <v>615600</v>
      </c>
      <c r="L131" s="106">
        <f>SUM(BQ$6:BQ$19)+SUM(BS$6:BS$19)+SUM(BU$6:BU$19)+SUM(BW$6:BW$19)</f>
        <v>692019.60000000009</v>
      </c>
      <c r="M131" s="106">
        <f>SUM(BY$6:BY$19)+SUM(CA$6:CA$19)+SUM(CC$6:CC$19)+SUM(CE$6:CE$19)</f>
        <v>623604</v>
      </c>
      <c r="N131" s="106">
        <f>SUM(CG$6:CG$19)+SUM(CI$6:CI$19)+SUM(CK$6:CK$19)+SUM(CM$6:CM$19)</f>
        <v>697754.40000000014</v>
      </c>
      <c r="O131" s="106">
        <f>SUM(CO$6:CO$19)+SUM(CQ$6:CQ$19)+SUM(CS$6:CS$19)+SUM(CU$6:CU$19)</f>
        <v>616179.6</v>
      </c>
    </row>
    <row r="132" spans="2:15">
      <c r="C132" s="105" t="s">
        <v>127</v>
      </c>
      <c r="D132" s="106">
        <f>SUM(E$20:E$36)+SUM(G$20:G$36)+SUM(I$20:I$36)+SUM(K$20:K$36)</f>
        <v>392585.00797237945</v>
      </c>
      <c r="E132" s="106">
        <f>SUM(M$20:M$36)+SUM(O$20:O$36)+SUM(Q$20:Q$36)+SUM(S$20:S$36)</f>
        <v>415658.39999999997</v>
      </c>
      <c r="F132" s="106">
        <f>SUM(U$20:U$36)+SUM(W$20:W$36)+SUM(Y$20:Y$36)+SUM(AA$20:AA$36)</f>
        <v>488456.40376078029</v>
      </c>
      <c r="G132" s="106">
        <f>SUM(AC$20:AC$36)+SUM(AE$20:AE$36)+SUM(AG$20:AG$36)+SUM(AI$20:AI$36)</f>
        <v>485470.8</v>
      </c>
      <c r="H132" s="106">
        <f>SUM(AK$20:AK$36)+SUM(AM$20:AM$36)+SUM(AO$20:AO$36)+SUM(AQ$20:AQ$36)</f>
        <v>415441.2</v>
      </c>
      <c r="I132" s="106">
        <f>SUM(AS$20:AS$36)+SUM(AU$20:AU$36)+SUM(AW$20:AW$36)+SUM(AY$20:AY$36)</f>
        <v>479510.4</v>
      </c>
      <c r="J132" s="106">
        <f>SUM(BA$20:BA$36)+SUM(BC$20:BC$36)+SUM(BE$20:BE$36)+SUM(BG$20:BG$36)</f>
        <v>464880</v>
      </c>
      <c r="K132" s="106">
        <f>SUM(BI$20:BI$36)+SUM(BK$20:BK$36)+SUM(BM$20:BM$36)+SUM(BO$20:BO$36)</f>
        <v>533450.4</v>
      </c>
      <c r="L132" s="106">
        <f>SUM(BQ$20:BQ$36)+SUM(BS$20:BS$36)+SUM(BU$20:BU$36)+SUM(BW$20:BW$36)</f>
        <v>522087.6</v>
      </c>
      <c r="M132" s="106">
        <f>SUM(BY$20:BY$36)+SUM(CA$20:CA$36)+SUM(CC$20:CC$36)+SUM(CE$20:CE$36)</f>
        <v>494523.6</v>
      </c>
      <c r="N132" s="106">
        <f>SUM(CG$20:CG$36)+SUM(CI$20:CI$36)+SUM(CK$20:CK$36)+SUM(CM$20:CM$36)</f>
        <v>537070.79999999993</v>
      </c>
      <c r="O132" s="106">
        <f>SUM(CO$20:CO$36)+SUM(CQ$20:CQ$36)+SUM(CS$20:CS$36)+SUM(CU$20:CU$36)</f>
        <v>508890</v>
      </c>
    </row>
    <row r="133" spans="2:15">
      <c r="C133" s="105" t="s">
        <v>128</v>
      </c>
      <c r="D133" s="106">
        <f>SUM(E$37:E$48)+SUM(G$37:G$48)+SUM(I$37:I$48)+SUM(K$37:K$48)</f>
        <v>1040394.7141754234</v>
      </c>
      <c r="E133" s="106">
        <f>SUM(M$37:M$48)+SUM(O$37:O$48)+SUM(Q$37:Q$48)+SUM(S$37:S$48)</f>
        <v>857258.39999999991</v>
      </c>
      <c r="F133" s="106">
        <f>SUM(U$37:U$48)+SUM(W$37:W$48)+SUM(Y$37:Y$48)+SUM(AA$37:AA$48)</f>
        <v>1133512.5601734084</v>
      </c>
      <c r="G133" s="106">
        <f>SUM(AC$37:AC$48)+SUM(AE$37:AE$48)+SUM(AG$37:AG$48)+SUM(AI$37:AI$48)</f>
        <v>793017.6</v>
      </c>
      <c r="H133" s="106">
        <f>SUM(AK$37:AK$48)+SUM(AM$37:AM$48)+SUM(AO$37:AO$48)+SUM(AQ$37:AQ$48)</f>
        <v>1155795.6000000001</v>
      </c>
      <c r="I133" s="106">
        <f>SUM(AS$37:AS$48)+SUM(AU$37:AU$48)+SUM(AW$37:AW$48)+SUM(AY$37:AY$48)</f>
        <v>903674.39999999979</v>
      </c>
      <c r="J133" s="106">
        <f>SUM(BA$37:BA$48)+SUM(BC$37:BC$48)+SUM(BE$37:BE$48)+SUM(BG$37:BG$48)</f>
        <v>1009747.2</v>
      </c>
      <c r="K133" s="106">
        <f>SUM(BI$37:BI$48)+SUM(BK$37:BK$48)+SUM(BM$37:BM$48)+SUM(BO$37:BO$48)</f>
        <v>908140.8</v>
      </c>
      <c r="L133" s="106">
        <f>SUM(BQ$37:BQ$48)+SUM(BS$37:BS$48)+SUM(BU$37:BU$48)+SUM(BW$37:BW$48)</f>
        <v>1126527.6000000001</v>
      </c>
      <c r="M133" s="106">
        <f>SUM(BY$37:BY$48)+SUM(CA$37:CA$48)+SUM(CC$37:CC$48)+SUM(CE$37:CE$48)</f>
        <v>1026608.3999999999</v>
      </c>
      <c r="N133" s="106">
        <f>SUM(CG$37:CG$48)+SUM(CI$37:CI$48)+SUM(CK$37:CK$48)+SUM(CM$37:CM$48)</f>
        <v>903804</v>
      </c>
      <c r="O133" s="106">
        <f>SUM(CO$37:CO$48)+SUM(CQ$37:CQ$48)+SUM(CS$37:CS$48)+SUM(CU$37:CU$48)</f>
        <v>846322.8</v>
      </c>
    </row>
    <row r="134" spans="2:15">
      <c r="C134" s="105" t="s">
        <v>129</v>
      </c>
      <c r="D134" s="106">
        <f>SUM(E$49:E$70)+SUM(G$49:G$70)+SUM(I$49:I$70)+SUM(K$49:K$70)</f>
        <v>1132021.5145058841</v>
      </c>
      <c r="E134" s="106">
        <f>SUM(M$49:M$70)+SUM(O$49:O$70)+SUM(Q$49:Q$70)+SUM(S$49:S$70)</f>
        <v>862113.63174611889</v>
      </c>
      <c r="F134" s="106">
        <f>SUM(U$49:U$70)+SUM(W$49:W$70)+SUM(Y$49:Y$70)+SUM(AA$49:AA$70)</f>
        <v>866880.96007358073</v>
      </c>
      <c r="G134" s="106">
        <f>SUM(AC$49:AC$70)+SUM(AE$49:AE$70)+SUM(AG$49:AG$70)+SUM(AI$49:AI$70)</f>
        <v>862124.29615055944</v>
      </c>
      <c r="H134" s="106">
        <f>SUM(AK$49:AK$70)+SUM(AM$49:AM$70)+SUM(AO$49:AO$70)+SUM(AQ$49:AQ$70)</f>
        <v>898407.52358792408</v>
      </c>
      <c r="I134" s="106">
        <f>SUM(AS$49:AS$70)+SUM(AU$49:AU$70)+SUM(AW$49:AW$70)+SUM(AY$49:AY$70)</f>
        <v>915404.04063709918</v>
      </c>
      <c r="J134" s="106">
        <f>SUM(BA$49:BA$70)+SUM(BC$49:BC$70)+SUM(BE$49:BE$70)+SUM(BG$49:BG$70)</f>
        <v>820785.6239221798</v>
      </c>
      <c r="K134" s="106">
        <f>SUM(BI$49:BI$70)+SUM(BK$49:BK$70)+SUM(BM$49:BM$70)+SUM(BO$49:BO$70)</f>
        <v>1055709.8611500794</v>
      </c>
      <c r="L134" s="106">
        <f>SUM(BQ$49:BQ$70)+SUM(BS$49:BS$70)+SUM(BU$49:BU$70)+SUM(BW$49:BW$70)</f>
        <v>1146502.6757044205</v>
      </c>
      <c r="M134" s="106">
        <f>SUM(BY$49:BY$70)+SUM(CA$49:CA$70)+SUM(CC$49:CC$70)+SUM(CE$49:CE$70)</f>
        <v>1064225.2258909422</v>
      </c>
      <c r="N134" s="106">
        <f>SUM(CG$49:CG$70)+SUM(CI$49:CI$70)+SUM(CK$49:CK$70)+SUM(CM$49:CM$70)</f>
        <v>1015299.9226233836</v>
      </c>
      <c r="O134" s="106">
        <f>SUM(CO$49:CO$70)+SUM(CQ$49:CQ$70)+SUM(CS$49:CS$70)+SUM(CU$49:CU$70)</f>
        <v>1073814.1016124215</v>
      </c>
    </row>
    <row r="135" spans="2:15">
      <c r="C135" s="105" t="s">
        <v>130</v>
      </c>
      <c r="D135" s="106">
        <f>SUM(E$71:E$86)+SUM(G$71:G$86)+SUM(I$71:I$86)+SUM(K$71:K$86)</f>
        <v>421489.71646416397</v>
      </c>
      <c r="E135" s="106">
        <f>SUM(M$71:M$86)+SUM(O$71:O$86)+SUM(Q$71:Q$86)+SUM(S$71:S$86)</f>
        <v>453355.57821298263</v>
      </c>
      <c r="F135" s="106">
        <f>SUM(U$71:U$86)+SUM(W$71:W$86)+SUM(Y$71:Y$86)+SUM(AA$71:AA$86)</f>
        <v>496994.51646789146</v>
      </c>
      <c r="G135" s="106">
        <f>SUM(AC$71:AC$86)+SUM(AE$71:AE$86)+SUM(AG$71:AG$86)+SUM(AI$71:AI$86)</f>
        <v>526351.5620878957</v>
      </c>
      <c r="H135" s="106">
        <f>SUM(AK$71:AK$86)+SUM(AM$71:AM$86)+SUM(AO$71:AO$86)+SUM(AQ$71:AQ$86)</f>
        <v>439942.8242137176</v>
      </c>
      <c r="I135" s="106">
        <f>SUM(AS$71:AS$86)+SUM(AU$71:AU$86)+SUM(AW$71:AW$86)+SUM(AY$71:AY$86)</f>
        <v>515551.48227894085</v>
      </c>
      <c r="J135" s="106">
        <f>SUM(BA$71:BA$86)+SUM(BC$71:BC$86)+SUM(BE$71:BE$86)+SUM(BG$71:BG$86)</f>
        <v>542823.08793857461</v>
      </c>
      <c r="K135" s="106">
        <f>SUM(BI$71:BI$86)+SUM(BK$71:BK$86)+SUM(BM$71:BM$86)+SUM(BO$71:BO$86)</f>
        <v>478905.70738143811</v>
      </c>
      <c r="L135" s="106">
        <f>SUM(BQ$71:BQ$86)+SUM(BS$71:BS$86)+SUM(BU$71:BU$86)+SUM(BW$71:BW$86)</f>
        <v>385083.60810661223</v>
      </c>
      <c r="M135" s="106">
        <f>SUM(BY$71:BY$86)+SUM(CA$71:CA$86)+SUM(CC$71:CC$86)+SUM(CE$71:CE$86)</f>
        <v>452286.08040457818</v>
      </c>
      <c r="N135" s="106">
        <f>SUM(CG$71:CG$86)+SUM(CI$71:CI$86)+SUM(CK$71:CK$86)+SUM(CM$71:CM$86)</f>
        <v>443399.02781740378</v>
      </c>
      <c r="O135" s="106">
        <f>SUM(CO$71:CO$86)+SUM(CQ$71:CQ$86)+SUM(CS$71:CS$86)+SUM(CU$71:CU$86)</f>
        <v>490393.8456026506</v>
      </c>
    </row>
    <row r="136" spans="2:15">
      <c r="C136" s="105" t="s">
        <v>131</v>
      </c>
      <c r="D136" s="106">
        <f>SUM(E$87:E$94)+SUM(G$87:G$94)+SUM(I$87:I$94)+SUM(K$87:K$94)</f>
        <v>447015.18947259383</v>
      </c>
      <c r="E136" s="106">
        <f>SUM(M$87:M$94)+SUM(O$87:O$94)+SUM(Q$87:Q$94)+SUM(S$87:S$94)</f>
        <v>521918.73128127994</v>
      </c>
      <c r="F136" s="106">
        <f>SUM(U$87:U$94)+SUM(W$87:W$94)+SUM(Y$87:Y$94)+SUM(AA$87:AA$94)</f>
        <v>501264.5606295194</v>
      </c>
      <c r="G136" s="106">
        <f>SUM(AC$87:AC$94)+SUM(AE$87:AE$94)+SUM(AG$87:AG$94)+SUM(AI$87:AI$94)</f>
        <v>625094.60374368401</v>
      </c>
      <c r="H136" s="106">
        <f>SUM(AK$87:AK$94)+SUM(AM$87:AM$94)+SUM(AO$87:AO$94)+SUM(AQ$87:AQ$94)</f>
        <v>500122.47472724435</v>
      </c>
      <c r="I136" s="106">
        <f>SUM(AS$87:AS$94)+SUM(AU$87:AU$94)+SUM(AW$87:AW$94)+SUM(AY$87:AY$94)</f>
        <v>618909.32817222818</v>
      </c>
      <c r="J136" s="106">
        <f>SUM(BA$87:BA$94)+SUM(BC$87:BC$94)+SUM(BE$87:BE$94)+SUM(BG$87:BG$94)</f>
        <v>530735.21162660688</v>
      </c>
      <c r="K136" s="106">
        <f>SUM(BI$87:BI$94)+SUM(BK$87:BK$94)+SUM(BM$87:BM$94)+SUM(BO$87:BO$94)</f>
        <v>621844.92102129653</v>
      </c>
      <c r="L136" s="106">
        <f>SUM(BQ$87:BQ$94)+SUM(BS$87:BS$94)+SUM(BU$87:BU$94)+SUM(BW$87:BW$94)</f>
        <v>588281.74038426322</v>
      </c>
      <c r="M136" s="106">
        <f>SUM(BY$87:BY$94)+SUM(CA$87:CA$94)+SUM(CC$87:CC$94)+SUM(CE$87:CE$94)</f>
        <v>596214.91892975592</v>
      </c>
      <c r="N136" s="106">
        <f>SUM(CG$87:CG$94)+SUM(CI$87:CI$94)+SUM(CK$87:CK$94)+SUM(CM$87:CM$94)</f>
        <v>676872.56651493406</v>
      </c>
      <c r="O136" s="106">
        <f>SUM(CO$87:CO$94)+SUM(CQ$87:CQ$94)+SUM(CS$87:CS$94)+SUM(CU$87:CU$94)</f>
        <v>635529.37683107122</v>
      </c>
    </row>
    <row r="137" spans="2:15">
      <c r="C137" s="105" t="s">
        <v>132</v>
      </c>
      <c r="D137" s="106">
        <f>SUM(E$95:E$105)+SUM(G$95:G$105)+SUM(I$95:I$105)+SUM(K$95:K$105)</f>
        <v>1077488.7088022544</v>
      </c>
      <c r="E137" s="106">
        <f>SUM(M$95:M$105)+SUM(O$95:O$105)+SUM(Q$95:Q$105)+SUM(S$95:S$105)</f>
        <v>983469.31078292616</v>
      </c>
      <c r="F137" s="106">
        <f>SUM(U$95:U$105)+SUM(W$95:W$105)+SUM(Y$95:Y$105)+SUM(AA$95:AA$105)</f>
        <v>1252334.2558722892</v>
      </c>
      <c r="G137" s="106">
        <f>SUM(AC$95:AC$105)+SUM(AE$95:AE$105)+SUM(AG$95:AG$105)+SUM(AI$95:AI$105)</f>
        <v>1252749.1956474842</v>
      </c>
      <c r="H137" s="106">
        <f>SUM(AK$95:AK$105)+SUM(AM$95:AM$105)+SUM(AO$95:AO$105)+SUM(AQ$95:AQ$105)</f>
        <v>1113106.2289280009</v>
      </c>
      <c r="I137" s="106">
        <f>SUM(AS$95:AS$105)+SUM(AU$95:AU$105)+SUM(AW$95:AW$105)+SUM(AY$95:AY$105)</f>
        <v>1012285.0678598748</v>
      </c>
      <c r="J137" s="106">
        <f>SUM(BA$95:BA$105)+SUM(BC$95:BC$105)+SUM(BE$95:BE$105)+SUM(BG$95:BG$105)</f>
        <v>1223613.7323278831</v>
      </c>
      <c r="K137" s="106">
        <f>SUM(BI$95:BI$105)+SUM(BK$95:BK$105)+SUM(BM$95:BM$105)+SUM(BO$95:BO$105)</f>
        <v>1082707.9873582262</v>
      </c>
      <c r="L137" s="106">
        <f>SUM(BQ$95:BQ$105)+SUM(BS$95:BS$105)+SUM(BU$95:BU$105)+SUM(BW$95:BW$105)</f>
        <v>1078984.9174522711</v>
      </c>
      <c r="M137" s="106">
        <f>SUM(BY$95:BY$105)+SUM(CA$95:CA$105)+SUM(CC$95:CC$105)+SUM(CE$95:CE$105)</f>
        <v>1039413.4684611544</v>
      </c>
      <c r="N137" s="106">
        <f>SUM(CG$95:CG$105)+SUM(CI$95:CI$105)+SUM(CK$95:CK$105)+SUM(CM$95:CM$105)</f>
        <v>1059098.6921284657</v>
      </c>
      <c r="O137" s="106">
        <f>SUM(CO$95:CO$105)+SUM(CQ$95:CQ$105)+SUM(CS$95:CS$105)+SUM(CU$95:CU$105)</f>
        <v>1085774.8037825269</v>
      </c>
    </row>
    <row r="138" spans="2:15">
      <c r="C138" s="105" t="s">
        <v>278</v>
      </c>
      <c r="D138" s="100">
        <f t="shared" ref="D138:O138" si="2">SUM(D$131:D$137)</f>
        <v>5079758.8316056281</v>
      </c>
      <c r="E138" s="100">
        <f t="shared" si="2"/>
        <v>4617380.8520233072</v>
      </c>
      <c r="F138" s="100">
        <f t="shared" si="2"/>
        <v>5242570.0012824275</v>
      </c>
      <c r="G138" s="100">
        <f t="shared" si="2"/>
        <v>5075428.8576296233</v>
      </c>
      <c r="H138" s="100">
        <f t="shared" si="2"/>
        <v>5140707.8514568862</v>
      </c>
      <c r="I138" s="100">
        <f t="shared" si="2"/>
        <v>4994011.9189481428</v>
      </c>
      <c r="J138" s="100">
        <f t="shared" si="2"/>
        <v>5159337.6558152447</v>
      </c>
      <c r="K138" s="100">
        <f t="shared" si="2"/>
        <v>5296359.6769110402</v>
      </c>
      <c r="L138" s="100">
        <f t="shared" si="2"/>
        <v>5539487.7416475676</v>
      </c>
      <c r="M138" s="100">
        <f t="shared" si="2"/>
        <v>5296875.6936864303</v>
      </c>
      <c r="N138" s="100">
        <f t="shared" si="2"/>
        <v>5333299.4090841878</v>
      </c>
      <c r="O138" s="100">
        <f t="shared" si="2"/>
        <v>5256904.527828671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167</v>
      </c>
      <c r="B1" s="99" t="s">
        <v>168</v>
      </c>
      <c r="C1" s="99" t="s">
        <v>169</v>
      </c>
      <c r="D1" s="99" t="s">
        <v>170</v>
      </c>
      <c r="E1" s="99" t="s">
        <v>171</v>
      </c>
    </row>
    <row r="2" spans="1:5">
      <c r="A2" s="99" t="s">
        <v>126</v>
      </c>
      <c r="B2" s="99" t="s">
        <v>172</v>
      </c>
      <c r="C2" s="100" t="s">
        <v>59</v>
      </c>
      <c r="D2" s="100">
        <v>482</v>
      </c>
      <c r="E2" s="100">
        <v>578.4</v>
      </c>
    </row>
    <row r="3" spans="1:5">
      <c r="B3" s="99" t="s">
        <v>173</v>
      </c>
      <c r="C3" s="100" t="s">
        <v>59</v>
      </c>
      <c r="D3" s="100">
        <v>657</v>
      </c>
      <c r="E3" s="100">
        <v>788.4</v>
      </c>
    </row>
    <row r="4" spans="1:5">
      <c r="B4" s="99" t="s">
        <v>174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175</v>
      </c>
      <c r="C5" s="100" t="s">
        <v>59</v>
      </c>
      <c r="D5" s="100">
        <v>585</v>
      </c>
      <c r="E5" s="100">
        <v>702</v>
      </c>
    </row>
    <row r="6" spans="1:5">
      <c r="B6" s="99" t="s">
        <v>176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177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178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179</v>
      </c>
      <c r="C9" s="100" t="s">
        <v>59</v>
      </c>
      <c r="D9" s="100">
        <v>71</v>
      </c>
      <c r="E9" s="100">
        <v>85.2</v>
      </c>
    </row>
    <row r="10" spans="1:5">
      <c r="B10" s="99" t="s">
        <v>180</v>
      </c>
      <c r="C10" s="100" t="s">
        <v>59</v>
      </c>
      <c r="D10" s="100">
        <v>407</v>
      </c>
      <c r="E10" s="100">
        <v>488.4</v>
      </c>
    </row>
    <row r="11" spans="1:5">
      <c r="B11" s="99" t="s">
        <v>181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182</v>
      </c>
      <c r="C12" s="100" t="s">
        <v>59</v>
      </c>
      <c r="D12" s="100">
        <v>284</v>
      </c>
      <c r="E12" s="100">
        <v>340.8</v>
      </c>
    </row>
    <row r="13" spans="1:5">
      <c r="B13" s="99" t="s">
        <v>183</v>
      </c>
      <c r="C13" s="100" t="s">
        <v>59</v>
      </c>
      <c r="D13" s="100">
        <v>352</v>
      </c>
      <c r="E13" s="100">
        <v>422.4</v>
      </c>
    </row>
    <row r="14" spans="1:5">
      <c r="B14" s="99" t="s">
        <v>184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185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186</v>
      </c>
      <c r="C16" s="100" t="s">
        <v>59</v>
      </c>
      <c r="D16" s="100">
        <v>239</v>
      </c>
      <c r="E16" s="100">
        <v>286.8</v>
      </c>
    </row>
    <row r="17" spans="2:5">
      <c r="B17" s="99" t="s">
        <v>187</v>
      </c>
      <c r="C17" s="100" t="s">
        <v>59</v>
      </c>
      <c r="D17" s="100">
        <v>52</v>
      </c>
      <c r="E17" s="100">
        <v>62.4</v>
      </c>
    </row>
    <row r="18" spans="2:5">
      <c r="B18" s="99" t="s">
        <v>188</v>
      </c>
      <c r="C18" s="100" t="s">
        <v>59</v>
      </c>
      <c r="D18" s="100">
        <v>156</v>
      </c>
      <c r="E18" s="100">
        <v>187.2</v>
      </c>
    </row>
    <row r="19" spans="2:5">
      <c r="B19" s="99" t="s">
        <v>189</v>
      </c>
      <c r="C19" s="100" t="s">
        <v>59</v>
      </c>
      <c r="D19" s="100">
        <v>245</v>
      </c>
      <c r="E19" s="100">
        <v>294</v>
      </c>
    </row>
    <row r="20" spans="2:5">
      <c r="B20" s="99" t="s">
        <v>190</v>
      </c>
      <c r="C20" s="100" t="s">
        <v>59</v>
      </c>
      <c r="D20" s="100">
        <v>306</v>
      </c>
      <c r="E20" s="100">
        <v>367.2</v>
      </c>
    </row>
    <row r="21" spans="2:5">
      <c r="B21" s="99" t="s">
        <v>191</v>
      </c>
      <c r="C21" s="100" t="s">
        <v>59</v>
      </c>
      <c r="D21" s="100">
        <v>442</v>
      </c>
      <c r="E21" s="100">
        <v>530.4</v>
      </c>
    </row>
    <row r="22" spans="2:5">
      <c r="B22" s="99" t="s">
        <v>192</v>
      </c>
      <c r="C22" s="100" t="s">
        <v>59</v>
      </c>
      <c r="D22" s="100">
        <v>405</v>
      </c>
      <c r="E22" s="100">
        <v>486</v>
      </c>
    </row>
    <row r="23" spans="2:5">
      <c r="B23" s="99" t="s">
        <v>193</v>
      </c>
      <c r="C23" s="100" t="s">
        <v>59</v>
      </c>
      <c r="D23" s="100">
        <v>356</v>
      </c>
      <c r="E23" s="100">
        <v>427.2</v>
      </c>
    </row>
    <row r="24" spans="2:5">
      <c r="B24" s="99" t="s">
        <v>194</v>
      </c>
      <c r="C24" s="100" t="s">
        <v>59</v>
      </c>
      <c r="D24" s="100">
        <v>615</v>
      </c>
      <c r="E24" s="100">
        <v>738</v>
      </c>
    </row>
    <row r="25" spans="2:5">
      <c r="B25" s="99" t="s">
        <v>195</v>
      </c>
      <c r="C25" s="100" t="s">
        <v>59</v>
      </c>
      <c r="D25" s="100">
        <v>282</v>
      </c>
      <c r="E25" s="100">
        <v>338.4</v>
      </c>
    </row>
    <row r="26" spans="2:5">
      <c r="B26" s="99" t="s">
        <v>196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197</v>
      </c>
      <c r="C27" s="100" t="s">
        <v>59</v>
      </c>
      <c r="D27" s="100">
        <v>284</v>
      </c>
      <c r="E27" s="100">
        <v>340.8</v>
      </c>
    </row>
    <row r="28" spans="2:5">
      <c r="B28" s="99" t="s">
        <v>198</v>
      </c>
      <c r="C28" s="100" t="s">
        <v>59</v>
      </c>
      <c r="D28" s="100">
        <v>700</v>
      </c>
      <c r="E28" s="100">
        <v>840</v>
      </c>
    </row>
    <row r="29" spans="2:5">
      <c r="B29" s="99" t="s">
        <v>199</v>
      </c>
      <c r="C29" s="100" t="s">
        <v>59</v>
      </c>
      <c r="D29" s="100">
        <v>395</v>
      </c>
      <c r="E29" s="100">
        <v>474</v>
      </c>
    </row>
    <row r="30" spans="2:5">
      <c r="B30" s="99" t="s">
        <v>200</v>
      </c>
      <c r="C30" s="100" t="s">
        <v>59</v>
      </c>
      <c r="D30" s="100">
        <v>457</v>
      </c>
      <c r="E30" s="100">
        <v>548.4</v>
      </c>
    </row>
    <row r="31" spans="2:5">
      <c r="B31" s="99" t="s">
        <v>201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202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203</v>
      </c>
      <c r="C33" s="100" t="s">
        <v>59</v>
      </c>
      <c r="D33" s="100">
        <v>717</v>
      </c>
      <c r="E33" s="100">
        <v>860.4</v>
      </c>
    </row>
    <row r="34" spans="1:5">
      <c r="B34" s="99" t="s">
        <v>204</v>
      </c>
      <c r="C34" s="100" t="s">
        <v>59</v>
      </c>
      <c r="D34" s="100">
        <v>1035</v>
      </c>
      <c r="E34" s="100">
        <v>1242</v>
      </c>
    </row>
    <row r="35" spans="1:5">
      <c r="B35" s="99" t="s">
        <v>205</v>
      </c>
      <c r="C35" s="100" t="s">
        <v>59</v>
      </c>
      <c r="D35" s="100">
        <v>1186</v>
      </c>
      <c r="E35" s="100">
        <v>1423.2</v>
      </c>
    </row>
    <row r="36" spans="1:5">
      <c r="B36" s="99" t="s">
        <v>206</v>
      </c>
      <c r="C36" s="100" t="s">
        <v>59</v>
      </c>
      <c r="D36" s="100">
        <v>604</v>
      </c>
      <c r="E36" s="100">
        <v>724.8</v>
      </c>
    </row>
    <row r="37" spans="1:5">
      <c r="B37" s="99" t="s">
        <v>207</v>
      </c>
      <c r="C37" s="100" t="s">
        <v>59</v>
      </c>
      <c r="D37" s="100">
        <v>550</v>
      </c>
      <c r="E37" s="100">
        <v>660</v>
      </c>
    </row>
    <row r="38" spans="1:5">
      <c r="B38" s="99" t="s">
        <v>208</v>
      </c>
      <c r="C38" s="100" t="s">
        <v>59</v>
      </c>
      <c r="D38" s="100">
        <v>705</v>
      </c>
      <c r="E38" s="100">
        <v>846</v>
      </c>
    </row>
    <row r="39" spans="1:5">
      <c r="B39" s="99" t="s">
        <v>209</v>
      </c>
      <c r="C39" s="100" t="s">
        <v>59</v>
      </c>
      <c r="D39" s="100">
        <v>852</v>
      </c>
      <c r="E39" s="100">
        <v>1022.4</v>
      </c>
    </row>
    <row r="40" spans="1:5">
      <c r="B40" s="99" t="s">
        <v>210</v>
      </c>
      <c r="C40" s="100" t="s">
        <v>59</v>
      </c>
      <c r="D40" s="100">
        <v>852</v>
      </c>
      <c r="E40" s="100">
        <v>1022.4</v>
      </c>
    </row>
    <row r="41" spans="1:5">
      <c r="B41" s="99" t="s">
        <v>211</v>
      </c>
      <c r="C41" s="100" t="s">
        <v>59</v>
      </c>
      <c r="D41" s="100">
        <v>1041</v>
      </c>
      <c r="E41" s="100">
        <v>1249.2</v>
      </c>
    </row>
    <row r="42" spans="1:5">
      <c r="B42" s="99" t="s">
        <v>212</v>
      </c>
      <c r="C42" s="100" t="s">
        <v>59</v>
      </c>
      <c r="D42" s="100">
        <v>1010</v>
      </c>
      <c r="E42" s="100">
        <v>1212</v>
      </c>
    </row>
    <row r="43" spans="1:5">
      <c r="B43" s="99" t="s">
        <v>213</v>
      </c>
      <c r="C43" s="100" t="s">
        <v>59</v>
      </c>
      <c r="D43" s="100">
        <v>1273</v>
      </c>
      <c r="E43" s="100">
        <v>1527.6</v>
      </c>
    </row>
    <row r="44" spans="1:5">
      <c r="B44" s="99" t="s">
        <v>214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215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216</v>
      </c>
      <c r="C46" s="100" t="s">
        <v>59</v>
      </c>
      <c r="D46" s="100">
        <v>235</v>
      </c>
      <c r="E46" s="100">
        <v>282</v>
      </c>
    </row>
    <row r="47" spans="1:5">
      <c r="B47" s="99" t="s">
        <v>217</v>
      </c>
      <c r="C47" s="100" t="s">
        <v>59</v>
      </c>
      <c r="D47" s="100">
        <v>712</v>
      </c>
      <c r="E47" s="100">
        <v>854.4</v>
      </c>
    </row>
    <row r="48" spans="1:5">
      <c r="B48" s="99" t="s">
        <v>218</v>
      </c>
      <c r="C48" s="100" t="s">
        <v>59</v>
      </c>
      <c r="D48" s="100">
        <v>450</v>
      </c>
      <c r="E48" s="100">
        <v>540</v>
      </c>
    </row>
    <row r="49" spans="2:5">
      <c r="B49" s="99" t="s">
        <v>219</v>
      </c>
      <c r="C49" s="100" t="s">
        <v>59</v>
      </c>
      <c r="D49" s="100">
        <v>339</v>
      </c>
      <c r="E49" s="100">
        <v>406.8</v>
      </c>
    </row>
    <row r="50" spans="2:5">
      <c r="B50" s="99" t="s">
        <v>220</v>
      </c>
      <c r="C50" s="100" t="s">
        <v>59</v>
      </c>
      <c r="D50" s="100">
        <v>279</v>
      </c>
      <c r="E50" s="100">
        <v>334.8</v>
      </c>
    </row>
    <row r="51" spans="2:5">
      <c r="B51" s="99" t="s">
        <v>221</v>
      </c>
      <c r="C51" s="100" t="s">
        <v>59</v>
      </c>
      <c r="D51" s="100">
        <v>553</v>
      </c>
      <c r="E51" s="100">
        <v>663.6</v>
      </c>
    </row>
    <row r="52" spans="2:5">
      <c r="B52" s="99" t="s">
        <v>222</v>
      </c>
      <c r="C52" s="100" t="s">
        <v>22</v>
      </c>
      <c r="D52" s="100">
        <v>959</v>
      </c>
      <c r="E52" s="100">
        <v>1150.8</v>
      </c>
    </row>
    <row r="53" spans="2:5">
      <c r="B53" s="99" t="s">
        <v>223</v>
      </c>
      <c r="C53" s="100" t="s">
        <v>59</v>
      </c>
      <c r="D53" s="100">
        <v>1176</v>
      </c>
      <c r="E53" s="100">
        <v>1411.2</v>
      </c>
    </row>
    <row r="54" spans="2:5">
      <c r="B54" s="99" t="s">
        <v>224</v>
      </c>
      <c r="C54" s="100" t="s">
        <v>22</v>
      </c>
      <c r="D54" s="100">
        <v>981</v>
      </c>
      <c r="E54" s="100">
        <v>1177.2</v>
      </c>
    </row>
    <row r="55" spans="2:5">
      <c r="B55" s="99" t="s">
        <v>225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226</v>
      </c>
      <c r="C56" s="100" t="s">
        <v>59</v>
      </c>
      <c r="D56" s="100">
        <v>543</v>
      </c>
      <c r="E56" s="100">
        <v>651.6</v>
      </c>
    </row>
    <row r="57" spans="2:5">
      <c r="B57" s="99" t="s">
        <v>227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228</v>
      </c>
      <c r="C58" s="100" t="s">
        <v>59</v>
      </c>
      <c r="D58" s="100">
        <v>1421</v>
      </c>
      <c r="E58" s="100">
        <v>1705.2</v>
      </c>
    </row>
    <row r="59" spans="2:5">
      <c r="B59" s="99" t="s">
        <v>229</v>
      </c>
      <c r="C59" s="100" t="s">
        <v>59</v>
      </c>
      <c r="D59" s="100">
        <v>663</v>
      </c>
      <c r="E59" s="100">
        <v>795.6</v>
      </c>
    </row>
    <row r="60" spans="2:5">
      <c r="B60" s="99" t="s">
        <v>230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231</v>
      </c>
      <c r="C61" s="100" t="s">
        <v>59</v>
      </c>
      <c r="D61" s="100">
        <v>855</v>
      </c>
      <c r="E61" s="100">
        <v>1026</v>
      </c>
    </row>
    <row r="62" spans="2:5">
      <c r="B62" s="99" t="s">
        <v>232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233</v>
      </c>
      <c r="C63" s="100" t="s">
        <v>59</v>
      </c>
      <c r="D63" s="100">
        <v>936</v>
      </c>
      <c r="E63" s="100">
        <v>1123.2</v>
      </c>
    </row>
    <row r="64" spans="2:5">
      <c r="B64" s="99" t="s">
        <v>234</v>
      </c>
      <c r="C64" s="100" t="s">
        <v>59</v>
      </c>
      <c r="D64" s="100">
        <v>861</v>
      </c>
      <c r="E64" s="100">
        <v>1033.2</v>
      </c>
    </row>
    <row r="65" spans="1:5">
      <c r="B65" s="99" t="s">
        <v>235</v>
      </c>
      <c r="C65" s="100" t="s">
        <v>59</v>
      </c>
      <c r="D65" s="100">
        <v>632</v>
      </c>
      <c r="E65" s="100">
        <v>758.4</v>
      </c>
    </row>
    <row r="66" spans="1:5">
      <c r="B66" s="99" t="s">
        <v>236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237</v>
      </c>
      <c r="C67" s="100" t="s">
        <v>22</v>
      </c>
      <c r="D67" s="100">
        <v>470</v>
      </c>
      <c r="E67" s="100">
        <v>564</v>
      </c>
    </row>
    <row r="68" spans="1:5">
      <c r="B68" s="99" t="s">
        <v>238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239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240</v>
      </c>
      <c r="C70" s="100" t="s">
        <v>22</v>
      </c>
      <c r="D70" s="100">
        <v>336</v>
      </c>
      <c r="E70" s="100">
        <v>403.2</v>
      </c>
    </row>
    <row r="71" spans="1:5">
      <c r="B71" s="99" t="s">
        <v>241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242</v>
      </c>
      <c r="C72" s="100" t="s">
        <v>22</v>
      </c>
      <c r="D72" s="100">
        <v>649</v>
      </c>
      <c r="E72" s="100">
        <v>778.8</v>
      </c>
    </row>
    <row r="73" spans="1:5">
      <c r="B73" s="99" t="s">
        <v>243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244</v>
      </c>
      <c r="C74" s="100" t="s">
        <v>22</v>
      </c>
      <c r="D74" s="100">
        <v>460</v>
      </c>
      <c r="E74" s="100">
        <v>552</v>
      </c>
    </row>
    <row r="75" spans="1:5">
      <c r="B75" s="99" t="s">
        <v>245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246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247</v>
      </c>
      <c r="C77" s="100" t="s">
        <v>22</v>
      </c>
      <c r="D77" s="100">
        <v>628</v>
      </c>
      <c r="E77" s="100">
        <v>753.6</v>
      </c>
    </row>
    <row r="78" spans="1:5">
      <c r="B78" s="99" t="s">
        <v>248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249</v>
      </c>
      <c r="C79" s="100" t="s">
        <v>22</v>
      </c>
      <c r="D79" s="100">
        <v>717</v>
      </c>
      <c r="E79" s="100">
        <v>860.4</v>
      </c>
    </row>
    <row r="80" spans="1:5">
      <c r="B80" s="99" t="s">
        <v>250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251</v>
      </c>
      <c r="C81" s="100" t="s">
        <v>22</v>
      </c>
      <c r="D81" s="100">
        <v>125</v>
      </c>
      <c r="E81" s="100">
        <v>150</v>
      </c>
    </row>
    <row r="82" spans="1:5">
      <c r="B82" s="99" t="s">
        <v>252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253</v>
      </c>
      <c r="C83" s="100" t="s">
        <v>22</v>
      </c>
      <c r="D83" s="100">
        <v>1629</v>
      </c>
      <c r="E83" s="100">
        <v>1954.8</v>
      </c>
    </row>
    <row r="84" spans="1:5">
      <c r="B84" s="99" t="s">
        <v>254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255</v>
      </c>
      <c r="C85" s="100" t="s">
        <v>22</v>
      </c>
      <c r="D85" s="100">
        <v>1998</v>
      </c>
      <c r="E85" s="100">
        <v>2397.6</v>
      </c>
    </row>
    <row r="86" spans="1:5">
      <c r="B86" s="99" t="s">
        <v>256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257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258</v>
      </c>
      <c r="C88" s="100" t="s">
        <v>22</v>
      </c>
      <c r="D88" s="100">
        <v>1184</v>
      </c>
      <c r="E88" s="100">
        <v>1420.8</v>
      </c>
    </row>
    <row r="89" spans="1:5">
      <c r="B89" s="99" t="s">
        <v>259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260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261</v>
      </c>
      <c r="C91" s="100" t="s">
        <v>22</v>
      </c>
      <c r="D91" s="100">
        <v>1444</v>
      </c>
      <c r="E91" s="100">
        <v>1732.8</v>
      </c>
    </row>
    <row r="92" spans="1:5">
      <c r="B92" s="99" t="s">
        <v>262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263</v>
      </c>
      <c r="C93" s="100" t="s">
        <v>22</v>
      </c>
      <c r="D93" s="100">
        <v>1524</v>
      </c>
      <c r="E93" s="100">
        <v>1828.8</v>
      </c>
    </row>
    <row r="94" spans="1:5">
      <c r="B94" s="99" t="s">
        <v>264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265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266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267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268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269</v>
      </c>
      <c r="C99" s="100" t="s">
        <v>22</v>
      </c>
      <c r="D99" s="100">
        <v>1690</v>
      </c>
      <c r="E99" s="100">
        <v>2028</v>
      </c>
    </row>
    <row r="100" spans="2:5">
      <c r="B100" s="99" t="s">
        <v>270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271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>
        <v>-33</v>
      </c>
      <c r="D6" s="15">
        <v>378</v>
      </c>
      <c r="E6" s="15" t="s">
        <v>166</v>
      </c>
      <c r="F6" s="15" t="s">
        <v>6</v>
      </c>
      <c r="G6" s="15">
        <f t="shared" ref="G6:G15" si="0">$D6+$C6</f>
        <v>345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 t="s">
        <v>166</v>
      </c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>
        <v>-14</v>
      </c>
      <c r="D10" s="15">
        <v>514</v>
      </c>
      <c r="E10" s="15" t="s">
        <v>166</v>
      </c>
      <c r="F10" s="15" t="s">
        <v>6</v>
      </c>
      <c r="G10" s="15">
        <f t="shared" si="0"/>
        <v>500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 t="s">
        <v>166</v>
      </c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>
        <v>-45</v>
      </c>
      <c r="D12" s="15">
        <v>3634</v>
      </c>
      <c r="E12" s="15" t="s">
        <v>166</v>
      </c>
      <c r="F12" s="15" t="s">
        <v>6</v>
      </c>
      <c r="G12" s="15">
        <f t="shared" si="0"/>
        <v>3589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 t="s">
        <v>166</v>
      </c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>
        <v>-1</v>
      </c>
      <c r="D21" s="15">
        <v>12</v>
      </c>
      <c r="E21" s="15"/>
      <c r="F21" s="15" t="s">
        <v>6</v>
      </c>
      <c r="G21" s="15">
        <f t="shared" ref="G21:G30" si="2">$D21+$C21</f>
        <v>11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/>
      <c r="D25" s="15">
        <v>22</v>
      </c>
      <c r="E25" s="15"/>
      <c r="F25" s="15" t="s">
        <v>6</v>
      </c>
      <c r="G25" s="15">
        <f t="shared" si="2"/>
        <v>22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>
        <v>-3</v>
      </c>
      <c r="D27" s="15">
        <v>56</v>
      </c>
      <c r="E27" s="15"/>
      <c r="F27" s="15" t="s">
        <v>6</v>
      </c>
      <c r="G27" s="15">
        <f t="shared" si="2"/>
        <v>53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90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 t="s">
        <v>166</v>
      </c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/>
      <c r="D39" s="14">
        <v>40000</v>
      </c>
      <c r="E39" s="15" t="s">
        <v>166</v>
      </c>
      <c r="F39" s="15" t="s">
        <v>6</v>
      </c>
      <c r="G39" s="15">
        <f t="shared" si="3"/>
        <v>40000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 t="s">
        <v>166</v>
      </c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 t="s">
        <v>166</v>
      </c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 t="s">
        <v>166</v>
      </c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 t="s">
        <v>166</v>
      </c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/>
      <c r="D76" s="15">
        <v>43000</v>
      </c>
      <c r="E76" s="15" t="s">
        <v>166</v>
      </c>
      <c r="F76" s="15" t="s">
        <v>6</v>
      </c>
      <c r="G76" s="15">
        <f t="shared" si="5"/>
        <v>43000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 t="s">
        <v>166</v>
      </c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 t="s">
        <v>166</v>
      </c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 t="s">
        <v>166</v>
      </c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3188.7746637991713</v>
      </c>
      <c r="D6" s="87">
        <v>3188.7746637991713</v>
      </c>
      <c r="E6" s="87">
        <v>3188.7746637991713</v>
      </c>
      <c r="F6" s="87">
        <v>3188.7746637991713</v>
      </c>
      <c r="G6" s="87">
        <v>3188.7746637991713</v>
      </c>
      <c r="H6" s="87">
        <v>3188.7746637991713</v>
      </c>
      <c r="I6" s="87">
        <v>3188.7746637991713</v>
      </c>
      <c r="J6" s="87">
        <v>3188.7746637991713</v>
      </c>
      <c r="K6" s="87">
        <v>3188.7746637991713</v>
      </c>
      <c r="L6" s="87">
        <v>3188.7746637991713</v>
      </c>
      <c r="M6" s="87">
        <v>3188.7746637991713</v>
      </c>
      <c r="N6" s="87">
        <v>3188.7746637991713</v>
      </c>
    </row>
    <row r="7" spans="2:14">
      <c r="B7" s="36" t="s">
        <v>105</v>
      </c>
      <c r="C7" s="88">
        <v>0</v>
      </c>
      <c r="D7" s="88">
        <v>0</v>
      </c>
      <c r="E7" s="88">
        <v>0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</row>
    <row r="8" spans="2:14">
      <c r="B8" s="36" t="s">
        <v>106</v>
      </c>
      <c r="C8" s="88">
        <v>3145.1776730264419</v>
      </c>
      <c r="D8" s="89">
        <v>3145.1776730264419</v>
      </c>
      <c r="E8" s="89">
        <v>3145.1776730264419</v>
      </c>
      <c r="F8" s="89">
        <v>3145.1776730264419</v>
      </c>
      <c r="G8" s="89">
        <v>3145.1776730264419</v>
      </c>
      <c r="H8" s="89">
        <v>3145.1776730264419</v>
      </c>
      <c r="I8" s="89">
        <v>3145.1776730264419</v>
      </c>
      <c r="J8" s="89">
        <v>3145.1776730264419</v>
      </c>
      <c r="K8" s="89">
        <v>3145.1776730264419</v>
      </c>
      <c r="L8" s="89">
        <v>3145.1776730264419</v>
      </c>
      <c r="M8" s="89">
        <v>3145.1776730264419</v>
      </c>
      <c r="N8" s="89">
        <v>3145.1776730264419</v>
      </c>
    </row>
    <row r="9" spans="2:14">
      <c r="B9" s="36" t="s">
        <v>107</v>
      </c>
      <c r="C9" s="88">
        <v>2841.2776441785122</v>
      </c>
      <c r="D9" s="89">
        <v>2841.2776441785122</v>
      </c>
      <c r="E9" s="89">
        <v>2841.2776441785122</v>
      </c>
      <c r="F9" s="89">
        <v>2841.2776441785122</v>
      </c>
      <c r="G9" s="89">
        <v>2841.2776441785122</v>
      </c>
      <c r="H9" s="89">
        <v>2841.2776441785122</v>
      </c>
      <c r="I9" s="89">
        <v>2841.2776441785122</v>
      </c>
      <c r="J9" s="89">
        <v>2841.2776441785122</v>
      </c>
      <c r="K9" s="89">
        <v>2841.2776441785122</v>
      </c>
      <c r="L9" s="89">
        <v>2841.2776441785122</v>
      </c>
      <c r="M9" s="89">
        <v>2841.2776441785122</v>
      </c>
      <c r="N9" s="89">
        <v>2841.2776441785122</v>
      </c>
    </row>
    <row r="10" spans="2:14">
      <c r="B10" s="36" t="s">
        <v>108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</row>
    <row r="11" spans="2:14">
      <c r="B11" s="37" t="s">
        <v>109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1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1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1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1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1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1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2004</v>
      </c>
      <c r="E28" s="49"/>
      <c r="F28" s="45">
        <f>basic_info!$D$5-4</f>
        <v>2005</v>
      </c>
      <c r="G28" s="49"/>
      <c r="H28" s="45">
        <f>basic_info!$D$5-3</f>
        <v>2006</v>
      </c>
      <c r="I28" s="49"/>
      <c r="J28" s="45">
        <f>basic_info!$D$5-2</f>
        <v>2007</v>
      </c>
      <c r="K28" s="49"/>
      <c r="L28" s="45">
        <f>basic_info!$D$5-1</f>
        <v>2008</v>
      </c>
      <c r="N28" s="45">
        <f>basic_info!$D$5</f>
        <v>2009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2009</v>
      </c>
      <c r="D30" s="44">
        <v>0.6808876388132572</v>
      </c>
      <c r="E30" s="35">
        <v>400000</v>
      </c>
      <c r="F30" s="47">
        <v>0.71201828987937288</v>
      </c>
      <c r="G30" s="46"/>
      <c r="H30" s="47">
        <v>0.87454112416799612</v>
      </c>
      <c r="I30" s="46"/>
      <c r="J30" s="47">
        <v>0.87348276589188312</v>
      </c>
      <c r="K30" s="46"/>
      <c r="L30" s="47">
        <v>0.74769820265075293</v>
      </c>
      <c r="M30" s="46"/>
      <c r="N30" s="60"/>
      <c r="O30" s="71" t="s">
        <v>162</v>
      </c>
      <c r="P30" s="41">
        <f>M30+K30+I30+E30+G30</f>
        <v>400000</v>
      </c>
      <c r="Q30" s="70"/>
    </row>
    <row r="31" spans="2:33">
      <c r="B31" s="36"/>
      <c r="C31" s="47">
        <f>basic_info!$D$5+1</f>
        <v>2010</v>
      </c>
      <c r="D31" s="76"/>
      <c r="E31" s="75"/>
      <c r="F31" s="69">
        <v>0.66759713542461396</v>
      </c>
      <c r="G31" s="79">
        <v>400000</v>
      </c>
      <c r="H31" s="61">
        <v>0.81134172439645946</v>
      </c>
      <c r="I31" s="62">
        <v>100000</v>
      </c>
      <c r="J31" s="61">
        <v>0.81188912511999345</v>
      </c>
      <c r="K31" s="62">
        <v>200000</v>
      </c>
      <c r="L31" s="61">
        <v>0.69770012734349673</v>
      </c>
      <c r="M31" s="62"/>
      <c r="N31" s="63">
        <v>0.81979439563375311</v>
      </c>
      <c r="O31" s="89"/>
      <c r="P31" s="63">
        <f>O31+M31+K31+I31+G31</f>
        <v>700000</v>
      </c>
    </row>
    <row r="32" spans="2:33">
      <c r="B32" s="36"/>
      <c r="C32" s="47">
        <f>basic_info!$D$5+2</f>
        <v>2011</v>
      </c>
      <c r="D32" s="76"/>
      <c r="E32" s="75"/>
      <c r="F32" s="75"/>
      <c r="G32" s="75"/>
      <c r="H32" s="69">
        <v>0.77419792761206629</v>
      </c>
      <c r="I32" s="79">
        <v>100000</v>
      </c>
      <c r="J32" s="61">
        <v>0.75988620984963406</v>
      </c>
      <c r="K32" s="62"/>
      <c r="L32" s="61">
        <v>0.70400269357188838</v>
      </c>
      <c r="M32" s="62"/>
      <c r="N32" s="63">
        <v>0.75933230319260714</v>
      </c>
      <c r="O32" s="89"/>
      <c r="P32" s="63">
        <f>O32+M32+K32+I32</f>
        <v>100000</v>
      </c>
    </row>
    <row r="33" spans="2:17">
      <c r="B33" s="36"/>
      <c r="C33" s="47">
        <f>basic_info!$D$5+3</f>
        <v>2012</v>
      </c>
      <c r="D33" s="76"/>
      <c r="E33" s="75"/>
      <c r="F33" s="75"/>
      <c r="G33" s="75"/>
      <c r="H33" s="75"/>
      <c r="I33" s="75"/>
      <c r="J33" s="69">
        <v>0.72473765751123431</v>
      </c>
      <c r="K33" s="79">
        <v>100000</v>
      </c>
      <c r="L33" s="61">
        <v>0.71441382370859263</v>
      </c>
      <c r="M33" s="62"/>
      <c r="N33" s="63">
        <v>0.69091416758853352</v>
      </c>
      <c r="O33" s="89"/>
      <c r="P33" s="63">
        <f>O33+M33+K33</f>
        <v>100000</v>
      </c>
    </row>
    <row r="34" spans="2:17">
      <c r="B34" s="36"/>
      <c r="C34" s="47">
        <f>basic_info!$D$5+4</f>
        <v>2013</v>
      </c>
      <c r="D34" s="76"/>
      <c r="E34" s="75"/>
      <c r="F34" s="75"/>
      <c r="G34" s="75"/>
      <c r="H34" s="75"/>
      <c r="I34" s="75"/>
      <c r="J34" s="75"/>
      <c r="K34" s="75"/>
      <c r="L34" s="69">
        <v>0.67398288510441784</v>
      </c>
      <c r="M34" s="79">
        <v>300000</v>
      </c>
      <c r="N34" s="63">
        <v>0.7025784495475329</v>
      </c>
      <c r="O34" s="89"/>
      <c r="P34" s="63">
        <f>O34+M34</f>
        <v>300000</v>
      </c>
    </row>
    <row r="35" spans="2:17">
      <c r="B35" s="37"/>
      <c r="C35" s="72">
        <f>basic_info!$D$5+5</f>
        <v>2014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0.71552384896278387</v>
      </c>
      <c r="O35" s="89"/>
      <c r="P35" s="65">
        <f>O35</f>
        <v>0</v>
      </c>
    </row>
    <row r="36" spans="2:17">
      <c r="B36" s="41" t="s">
        <v>113</v>
      </c>
      <c r="C36" s="36">
        <f>basic_info!$D$5</f>
        <v>2009</v>
      </c>
      <c r="D36" s="44">
        <v>0.95771333889663224</v>
      </c>
      <c r="E36" s="35">
        <v>300000</v>
      </c>
      <c r="F36" s="73">
        <v>0.89726357364389364</v>
      </c>
      <c r="G36" s="74"/>
      <c r="H36" s="73">
        <v>0.95780442275518196</v>
      </c>
      <c r="I36" s="74"/>
      <c r="J36" s="73">
        <v>1.0668653165767679</v>
      </c>
      <c r="K36" s="74"/>
      <c r="L36" s="66">
        <v>1.1624333463677974</v>
      </c>
      <c r="M36" s="67"/>
      <c r="N36" s="68"/>
      <c r="O36" s="71" t="s">
        <v>162</v>
      </c>
      <c r="P36" s="41">
        <f>M36+K36+I36+E36+G36</f>
        <v>300000</v>
      </c>
      <c r="Q36" s="70"/>
    </row>
    <row r="37" spans="2:17">
      <c r="B37" s="36"/>
      <c r="C37" s="47">
        <f>basic_info!$D$5+1</f>
        <v>2010</v>
      </c>
      <c r="D37" s="76"/>
      <c r="E37" s="75"/>
      <c r="F37" s="69">
        <v>0.89032073213160046</v>
      </c>
      <c r="G37" s="79"/>
      <c r="H37" s="61">
        <v>0.91383547859681491</v>
      </c>
      <c r="I37" s="62">
        <v>100000</v>
      </c>
      <c r="J37" s="61">
        <v>1.0175796433406761</v>
      </c>
      <c r="K37" s="62"/>
      <c r="L37" s="61">
        <v>1.0991066984060751</v>
      </c>
      <c r="M37" s="62"/>
      <c r="N37" s="61">
        <v>1.1501363751654021</v>
      </c>
      <c r="O37" s="89"/>
      <c r="P37" s="63">
        <f>O37+M37+K37+I37+G37</f>
        <v>100000</v>
      </c>
    </row>
    <row r="38" spans="2:17">
      <c r="B38" s="36"/>
      <c r="C38" s="47">
        <f>basic_info!$D$5+2</f>
        <v>2011</v>
      </c>
      <c r="D38" s="76"/>
      <c r="E38" s="75"/>
      <c r="F38" s="75"/>
      <c r="G38" s="75"/>
      <c r="H38" s="69">
        <v>0.87400841210782521</v>
      </c>
      <c r="I38" s="79">
        <v>100000</v>
      </c>
      <c r="J38" s="61">
        <v>0.98773074448833686</v>
      </c>
      <c r="K38" s="62">
        <v>100000</v>
      </c>
      <c r="L38" s="61">
        <v>1.0158087168858814</v>
      </c>
      <c r="M38" s="62"/>
      <c r="N38" s="61">
        <v>1.1144936542893142</v>
      </c>
      <c r="O38" s="89"/>
      <c r="P38" s="63">
        <f>O38+M38+K38+I38</f>
        <v>200000</v>
      </c>
    </row>
    <row r="39" spans="2:17">
      <c r="B39" s="36"/>
      <c r="C39" s="47">
        <f>basic_info!$D$5+3</f>
        <v>2012</v>
      </c>
      <c r="D39" s="76"/>
      <c r="E39" s="75"/>
      <c r="F39" s="75"/>
      <c r="G39" s="75"/>
      <c r="H39" s="75"/>
      <c r="I39" s="75"/>
      <c r="J39" s="69">
        <v>0.97905324764549728</v>
      </c>
      <c r="K39" s="79"/>
      <c r="L39" s="61">
        <v>1.004390797006619</v>
      </c>
      <c r="M39" s="62"/>
      <c r="N39" s="61">
        <v>1.1358391365953338</v>
      </c>
      <c r="O39" s="89">
        <v>300000</v>
      </c>
      <c r="P39" s="63">
        <f>O39+M39+K39</f>
        <v>300000</v>
      </c>
    </row>
    <row r="40" spans="2:17">
      <c r="B40" s="36"/>
      <c r="C40" s="47">
        <f>basic_info!$D$5+4</f>
        <v>2013</v>
      </c>
      <c r="D40" s="76"/>
      <c r="E40" s="75"/>
      <c r="F40" s="75"/>
      <c r="G40" s="75"/>
      <c r="H40" s="75"/>
      <c r="I40" s="75"/>
      <c r="J40" s="75"/>
      <c r="K40" s="75"/>
      <c r="L40" s="69">
        <v>0.92318454591929922</v>
      </c>
      <c r="M40" s="79">
        <v>200000</v>
      </c>
      <c r="N40" s="61">
        <v>1.0932932166591005</v>
      </c>
      <c r="O40" s="89"/>
      <c r="P40" s="63">
        <f>O40+M40</f>
        <v>200000</v>
      </c>
    </row>
    <row r="41" spans="2:17">
      <c r="B41" s="37"/>
      <c r="C41" s="72">
        <f>basic_info!$D$5+5</f>
        <v>2014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1.023757758513093</v>
      </c>
      <c r="O41" s="89"/>
      <c r="P41" s="64">
        <f>O41</f>
        <v>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8.3333333333333321</v>
      </c>
      <c r="D47" s="92">
        <v>8.3333333333333321</v>
      </c>
      <c r="E47" s="92">
        <v>8.3333333333333321</v>
      </c>
      <c r="F47" s="92">
        <v>8.3333333333333321</v>
      </c>
      <c r="G47" s="92">
        <v>8.3333333333333321</v>
      </c>
      <c r="H47" s="92">
        <v>8.3333333333333321</v>
      </c>
      <c r="I47" s="92">
        <v>8.3333333333333321</v>
      </c>
      <c r="J47" s="92">
        <v>8.3333333333333321</v>
      </c>
      <c r="K47" s="92">
        <v>8.3333333333333321</v>
      </c>
      <c r="L47" s="92">
        <v>8.3333333333333321</v>
      </c>
      <c r="M47" s="92">
        <v>8.3333333333333321</v>
      </c>
      <c r="N47" s="92">
        <v>8.3333333333333321</v>
      </c>
      <c r="O47" s="33">
        <f>SUM(C47:N47)</f>
        <v>99.999999999999957</v>
      </c>
    </row>
    <row r="48" spans="2:17">
      <c r="B48" s="37" t="s">
        <v>113</v>
      </c>
      <c r="C48" s="92">
        <v>8.3333333333333321</v>
      </c>
      <c r="D48" s="92">
        <v>8.3333333333333321</v>
      </c>
      <c r="E48" s="92">
        <v>8.3333333333333321</v>
      </c>
      <c r="F48" s="92">
        <v>8.3333333333333321</v>
      </c>
      <c r="G48" s="92">
        <v>8.3333333333333321</v>
      </c>
      <c r="H48" s="92">
        <v>8.3333333333333321</v>
      </c>
      <c r="I48" s="92">
        <v>8.3333333333333321</v>
      </c>
      <c r="J48" s="92">
        <v>8.3333333333333321</v>
      </c>
      <c r="K48" s="92">
        <v>8.3333333333333321</v>
      </c>
      <c r="L48" s="92">
        <v>8.3333333333333321</v>
      </c>
      <c r="M48" s="92">
        <v>8.3333333333333321</v>
      </c>
      <c r="N48" s="92">
        <v>8.3333333333333321</v>
      </c>
      <c r="O48" s="33">
        <f>SUM(C48:N48)</f>
        <v>99.999999999999957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5.9442510992530169</v>
      </c>
      <c r="D6" s="93">
        <v>0</v>
      </c>
      <c r="E6" s="93">
        <v>16.796543416825408</v>
      </c>
      <c r="F6" s="93">
        <v>20.296095823784803</v>
      </c>
      <c r="G6" s="93">
        <v>56.963109660136773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>
        <v>0</v>
      </c>
      <c r="D7" s="93">
        <v>35.851145264248849</v>
      </c>
      <c r="E7" s="93">
        <v>0</v>
      </c>
      <c r="F7" s="93">
        <v>49.0974</v>
      </c>
      <c r="G7" s="93">
        <v>15.05145473575115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>
        <v>0</v>
      </c>
      <c r="D8" s="93">
        <v>17.597717034956052</v>
      </c>
      <c r="E8" s="93">
        <v>0</v>
      </c>
      <c r="F8" s="93">
        <v>71.234499999999997</v>
      </c>
      <c r="G8" s="93">
        <v>11.167782965043955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100</v>
      </c>
      <c r="D9" s="93"/>
      <c r="E9" s="93"/>
      <c r="F9" s="93"/>
      <c r="G9" s="93">
        <v>0</v>
      </c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100</v>
      </c>
      <c r="D10" s="93"/>
      <c r="E10" s="93"/>
      <c r="F10" s="93"/>
      <c r="G10" s="93">
        <v>0</v>
      </c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100</v>
      </c>
      <c r="D11" s="94"/>
      <c r="E11" s="94"/>
      <c r="F11" s="94"/>
      <c r="G11" s="94">
        <v>0</v>
      </c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50</v>
      </c>
      <c r="D19" s="44">
        <f>100-$C$19</f>
        <v>50</v>
      </c>
      <c r="E19" s="94">
        <v>50</v>
      </c>
      <c r="F19" s="44">
        <f>100-$E$19</f>
        <v>50</v>
      </c>
      <c r="G19" s="94">
        <v>70</v>
      </c>
      <c r="H19" s="33">
        <f>100-$G$19</f>
        <v>30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20.318862659041606</v>
      </c>
      <c r="D27" s="93">
        <v>74.123400000000004</v>
      </c>
      <c r="E27" s="93">
        <v>0</v>
      </c>
      <c r="F27" s="93">
        <v>30.720414303461887</v>
      </c>
      <c r="G27" s="93">
        <v>0</v>
      </c>
      <c r="H27" s="93">
        <v>0</v>
      </c>
      <c r="I27" s="95">
        <v>0</v>
      </c>
      <c r="P27" s="50"/>
      <c r="Q27" s="50"/>
      <c r="R27" s="50"/>
    </row>
    <row r="28" spans="2:18">
      <c r="B28" s="45" t="s">
        <v>59</v>
      </c>
      <c r="C28" s="93">
        <v>79.681137340958401</v>
      </c>
      <c r="D28" s="93">
        <v>25.876599999999996</v>
      </c>
      <c r="E28" s="93">
        <v>100</v>
      </c>
      <c r="F28" s="93">
        <v>69.279585696538106</v>
      </c>
      <c r="G28" s="93">
        <v>100</v>
      </c>
      <c r="H28" s="93">
        <v>100</v>
      </c>
      <c r="I28" s="95">
        <v>100</v>
      </c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33.1483782973865</v>
      </c>
      <c r="D36" s="93">
        <v>33.1483782973865</v>
      </c>
      <c r="E36" s="93">
        <v>33.1483782973865</v>
      </c>
      <c r="F36" s="93">
        <v>33.1483782973865</v>
      </c>
      <c r="G36" s="93">
        <v>33.1483782973865</v>
      </c>
      <c r="H36" s="93">
        <v>33.1483782973865</v>
      </c>
      <c r="I36" s="93">
        <v>33.1483782973865</v>
      </c>
      <c r="J36" s="93">
        <v>33.1483782973865</v>
      </c>
      <c r="K36" s="93">
        <v>33.1483782973865</v>
      </c>
      <c r="L36" s="93">
        <v>33.1483782973865</v>
      </c>
      <c r="M36" s="93">
        <v>33.1483782973865</v>
      </c>
      <c r="N36" s="95">
        <v>33.1483782973865</v>
      </c>
    </row>
    <row r="37" spans="2:14">
      <c r="B37" s="45" t="s">
        <v>59</v>
      </c>
      <c r="C37" s="94">
        <v>40.615531769122597</v>
      </c>
      <c r="D37" s="94">
        <v>40.615531769122597</v>
      </c>
      <c r="E37" s="94">
        <v>40.615531769122597</v>
      </c>
      <c r="F37" s="94">
        <v>40.615531769122597</v>
      </c>
      <c r="G37" s="94">
        <v>40.615531769122597</v>
      </c>
      <c r="H37" s="94">
        <v>40.615531769122597</v>
      </c>
      <c r="I37" s="94">
        <v>40.615531769122597</v>
      </c>
      <c r="J37" s="94">
        <v>40.615531769122597</v>
      </c>
      <c r="K37" s="94">
        <v>40.615531769122597</v>
      </c>
      <c r="L37" s="94">
        <v>40.615531769122597</v>
      </c>
      <c r="M37" s="94">
        <v>40.615531769122597</v>
      </c>
      <c r="N37" s="89">
        <v>40.615531769122597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1.8172519803571401</v>
      </c>
      <c r="E6" s="89">
        <v>1.8172519803571427</v>
      </c>
      <c r="F6" s="89">
        <v>1.8172519803571427</v>
      </c>
      <c r="G6" s="89">
        <v>1.8172519803571427</v>
      </c>
      <c r="H6" s="89">
        <v>1.8172519803571427</v>
      </c>
      <c r="I6" s="89">
        <v>1.8172519803571427</v>
      </c>
      <c r="J6" s="89">
        <v>1.8172519803571427</v>
      </c>
      <c r="K6" s="89">
        <v>1.8172519803571427</v>
      </c>
      <c r="L6" s="89">
        <v>1.8172519803571427</v>
      </c>
      <c r="M6" s="89">
        <v>1.8172519803571427</v>
      </c>
      <c r="N6" s="89">
        <v>1.8172519803571427</v>
      </c>
      <c r="O6" s="89">
        <v>1.8172519803571427</v>
      </c>
    </row>
    <row r="7" spans="2:15">
      <c r="C7" s="36" t="s">
        <v>127</v>
      </c>
      <c r="D7" s="89">
        <v>1.9627019000000001</v>
      </c>
      <c r="E7" s="89">
        <v>1.9627019000000001</v>
      </c>
      <c r="F7" s="89">
        <v>1.9627019000000001</v>
      </c>
      <c r="G7" s="89">
        <v>1.9627019000000001</v>
      </c>
      <c r="H7" s="89">
        <v>1.9627019000000001</v>
      </c>
      <c r="I7" s="89">
        <v>1.9627019000000001</v>
      </c>
      <c r="J7" s="89">
        <v>1.9627019000000001</v>
      </c>
      <c r="K7" s="89">
        <v>1.9627019000000001</v>
      </c>
      <c r="L7" s="89">
        <v>1.9627019000000001</v>
      </c>
      <c r="M7" s="89">
        <v>1.9627019000000001</v>
      </c>
      <c r="N7" s="89">
        <v>1.9627019000000001</v>
      </c>
      <c r="O7" s="89">
        <v>1.9627019000000001</v>
      </c>
    </row>
    <row r="8" spans="2:15">
      <c r="C8" s="36" t="s">
        <v>128</v>
      </c>
      <c r="D8" s="89">
        <v>1.8584004104166665</v>
      </c>
      <c r="E8" s="89">
        <v>1.8584004104166665</v>
      </c>
      <c r="F8" s="89">
        <v>1.8584004104166665</v>
      </c>
      <c r="G8" s="89">
        <v>1.8584004104166665</v>
      </c>
      <c r="H8" s="89">
        <v>1.8584004104166665</v>
      </c>
      <c r="I8" s="89">
        <v>1.8584004104166665</v>
      </c>
      <c r="J8" s="89">
        <v>1.8584004104166665</v>
      </c>
      <c r="K8" s="89">
        <v>1.8584004104166665</v>
      </c>
      <c r="L8" s="89">
        <v>1.8584004104166665</v>
      </c>
      <c r="M8" s="89">
        <v>1.8584004104166665</v>
      </c>
      <c r="N8" s="89">
        <v>1.8584004104166665</v>
      </c>
      <c r="O8" s="89">
        <v>1.8584004104166665</v>
      </c>
    </row>
    <row r="9" spans="2:15">
      <c r="C9" s="36" t="s">
        <v>129</v>
      </c>
      <c r="D9" s="89">
        <v>2.1405815193181814</v>
      </c>
      <c r="E9" s="89">
        <v>2.1405815193181814</v>
      </c>
      <c r="F9" s="89">
        <v>2.1405815193181814</v>
      </c>
      <c r="G9" s="89">
        <v>2.1405815193181814</v>
      </c>
      <c r="H9" s="89">
        <v>2.1405815193181814</v>
      </c>
      <c r="I9" s="89">
        <v>2.1405815193181814</v>
      </c>
      <c r="J9" s="89">
        <v>2.1405815193181814</v>
      </c>
      <c r="K9" s="89">
        <v>2.1405815193181814</v>
      </c>
      <c r="L9" s="89">
        <v>2.1405815193181814</v>
      </c>
      <c r="M9" s="89">
        <v>2.1405815193181814</v>
      </c>
      <c r="N9" s="89">
        <v>2.1405815193181814</v>
      </c>
      <c r="O9" s="89">
        <v>2.1405815193181814</v>
      </c>
    </row>
    <row r="10" spans="2:15">
      <c r="C10" s="36" t="s">
        <v>130</v>
      </c>
      <c r="D10" s="89">
        <v>1.7897407437499997</v>
      </c>
      <c r="E10" s="89">
        <v>1.7897407437499997</v>
      </c>
      <c r="F10" s="89">
        <v>1.7897407437499997</v>
      </c>
      <c r="G10" s="89">
        <v>1.7897407437499997</v>
      </c>
      <c r="H10" s="89">
        <v>1.7897407437499997</v>
      </c>
      <c r="I10" s="89">
        <v>1.7897407437499997</v>
      </c>
      <c r="J10" s="89">
        <v>1.7897407437499997</v>
      </c>
      <c r="K10" s="89">
        <v>1.7897407437499997</v>
      </c>
      <c r="L10" s="89">
        <v>1.7897407437499997</v>
      </c>
      <c r="M10" s="89">
        <v>1.7897407437499997</v>
      </c>
      <c r="N10" s="89">
        <v>1.7897407437499997</v>
      </c>
      <c r="O10" s="89">
        <v>1.7897407437499997</v>
      </c>
    </row>
    <row r="11" spans="2:15">
      <c r="C11" s="36" t="s">
        <v>131</v>
      </c>
      <c r="D11" s="89">
        <v>1.949710946875</v>
      </c>
      <c r="E11" s="89">
        <v>1.949710946875</v>
      </c>
      <c r="F11" s="89">
        <v>1.949710946875</v>
      </c>
      <c r="G11" s="89">
        <v>1.949710946875</v>
      </c>
      <c r="H11" s="89">
        <v>1.949710946875</v>
      </c>
      <c r="I11" s="89">
        <v>1.949710946875</v>
      </c>
      <c r="J11" s="89">
        <v>1.949710946875</v>
      </c>
      <c r="K11" s="89">
        <v>1.949710946875</v>
      </c>
      <c r="L11" s="89">
        <v>1.949710946875</v>
      </c>
      <c r="M11" s="89">
        <v>1.949710946875</v>
      </c>
      <c r="N11" s="89">
        <v>1.949710946875</v>
      </c>
      <c r="O11" s="89">
        <v>1.949710946875</v>
      </c>
    </row>
    <row r="12" spans="2:15">
      <c r="C12" s="37" t="s">
        <v>132</v>
      </c>
      <c r="D12" s="89">
        <v>1.987587194273474</v>
      </c>
      <c r="E12" s="89">
        <v>1.987587194273474</v>
      </c>
      <c r="F12" s="89">
        <v>1.987587194273474</v>
      </c>
      <c r="G12" s="89">
        <v>1.987587194273474</v>
      </c>
      <c r="H12" s="89">
        <v>1.987587194273474</v>
      </c>
      <c r="I12" s="89">
        <v>1.987587194273474</v>
      </c>
      <c r="J12" s="89">
        <v>1.987587194273474</v>
      </c>
      <c r="K12" s="89">
        <v>1.987587194273474</v>
      </c>
      <c r="L12" s="89">
        <v>1.987587194273474</v>
      </c>
      <c r="M12" s="89">
        <v>1.987587194273474</v>
      </c>
      <c r="N12" s="89">
        <v>1.987587194273474</v>
      </c>
      <c r="O12" s="89">
        <v>1.987587194273474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2.5235867262815299</v>
      </c>
      <c r="E15" s="89">
        <v>2.5235867262815299</v>
      </c>
      <c r="F15" s="89">
        <v>2.5235867262815299</v>
      </c>
      <c r="G15" s="89">
        <v>2.5235867262815299</v>
      </c>
      <c r="H15" s="89">
        <v>2.5235867262815299</v>
      </c>
      <c r="I15" s="89">
        <v>2.5235867262815299</v>
      </c>
      <c r="J15" s="89">
        <v>2.5235867262815299</v>
      </c>
      <c r="K15" s="89">
        <v>2.5235867262815299</v>
      </c>
      <c r="L15" s="89">
        <v>2.5235867262815299</v>
      </c>
      <c r="M15" s="89">
        <v>2.5235867262815299</v>
      </c>
      <c r="N15" s="89">
        <v>2.5235867262815299</v>
      </c>
      <c r="O15" s="89">
        <v>2.5235867262815299</v>
      </c>
    </row>
    <row r="16" spans="2:15">
      <c r="C16" s="36" t="s">
        <v>127</v>
      </c>
      <c r="D16" s="89">
        <v>2.1341240776815487</v>
      </c>
      <c r="E16" s="89">
        <v>2.1341240776815487</v>
      </c>
      <c r="F16" s="89">
        <v>2.1341240776815487</v>
      </c>
      <c r="G16" s="89">
        <v>2.1341240776815487</v>
      </c>
      <c r="H16" s="89">
        <v>2.1341240776815487</v>
      </c>
      <c r="I16" s="89">
        <v>2.1341240776815487</v>
      </c>
      <c r="J16" s="89">
        <v>2.1341240776815487</v>
      </c>
      <c r="K16" s="89">
        <v>2.1341240776815487</v>
      </c>
      <c r="L16" s="89">
        <v>2.1341240776815487</v>
      </c>
      <c r="M16" s="89">
        <v>2.1341240776815487</v>
      </c>
      <c r="N16" s="89">
        <v>2.1341240776815487</v>
      </c>
      <c r="O16" s="89">
        <v>2.1341240776815487</v>
      </c>
    </row>
    <row r="17" spans="2:15">
      <c r="C17" s="36" t="s">
        <v>128</v>
      </c>
      <c r="D17" s="89">
        <v>1.9738412176369371</v>
      </c>
      <c r="E17" s="89">
        <v>1.9738412176369371</v>
      </c>
      <c r="F17" s="89">
        <v>1.9738412176369371</v>
      </c>
      <c r="G17" s="89">
        <v>1.9738412176369371</v>
      </c>
      <c r="H17" s="89">
        <v>1.9738412176369371</v>
      </c>
      <c r="I17" s="89">
        <v>1.9738412176369371</v>
      </c>
      <c r="J17" s="89">
        <v>1.9738412176369371</v>
      </c>
      <c r="K17" s="89">
        <v>1.9738412176369371</v>
      </c>
      <c r="L17" s="89">
        <v>1.9738412176369371</v>
      </c>
      <c r="M17" s="89">
        <v>1.9738412176369371</v>
      </c>
      <c r="N17" s="89">
        <v>1.9738412176369371</v>
      </c>
      <c r="O17" s="89">
        <v>1.9738412176369371</v>
      </c>
    </row>
    <row r="18" spans="2:15">
      <c r="C18" s="36" t="s">
        <v>129</v>
      </c>
      <c r="D18" s="89">
        <v>1.9491379584757023</v>
      </c>
      <c r="E18" s="89">
        <v>1.9491379584757023</v>
      </c>
      <c r="F18" s="89">
        <v>1.9491379584757023</v>
      </c>
      <c r="G18" s="89">
        <v>1.9491379584757023</v>
      </c>
      <c r="H18" s="89">
        <v>1.9491379584757023</v>
      </c>
      <c r="I18" s="89">
        <v>1.9491379584757023</v>
      </c>
      <c r="J18" s="89">
        <v>1.9491379584757023</v>
      </c>
      <c r="K18" s="89">
        <v>1.9491379584757023</v>
      </c>
      <c r="L18" s="89">
        <v>1.9491379584757023</v>
      </c>
      <c r="M18" s="89">
        <v>1.9491379584757023</v>
      </c>
      <c r="N18" s="89">
        <v>1.9491379584757023</v>
      </c>
      <c r="O18" s="89">
        <v>1.9491379584757023</v>
      </c>
    </row>
    <row r="19" spans="2:15">
      <c r="C19" s="36" t="s">
        <v>130</v>
      </c>
      <c r="D19" s="89">
        <v>1.8066889189365047</v>
      </c>
      <c r="E19" s="89">
        <v>1.8066889189365047</v>
      </c>
      <c r="F19" s="89">
        <v>1.8066889189365047</v>
      </c>
      <c r="G19" s="89">
        <v>1.8066889189365047</v>
      </c>
      <c r="H19" s="89">
        <v>1.8066889189365047</v>
      </c>
      <c r="I19" s="89">
        <v>1.8066889189365047</v>
      </c>
      <c r="J19" s="89">
        <v>1.8066889189365047</v>
      </c>
      <c r="K19" s="89">
        <v>1.8066889189365047</v>
      </c>
      <c r="L19" s="89">
        <v>1.8066889189365047</v>
      </c>
      <c r="M19" s="89">
        <v>1.8066889189365047</v>
      </c>
      <c r="N19" s="89">
        <v>1.8066889189365047</v>
      </c>
      <c r="O19" s="89">
        <v>1.8066889189365047</v>
      </c>
    </row>
    <row r="20" spans="2:15">
      <c r="C20" s="36" t="s">
        <v>131</v>
      </c>
      <c r="D20" s="89">
        <v>1.8366608415465673</v>
      </c>
      <c r="E20" s="89">
        <v>1.8366608415465673</v>
      </c>
      <c r="F20" s="89">
        <v>1.8366608415465673</v>
      </c>
      <c r="G20" s="89">
        <v>1.8366608415465673</v>
      </c>
      <c r="H20" s="89">
        <v>1.8366608415465673</v>
      </c>
      <c r="I20" s="89">
        <v>1.8366608415465673</v>
      </c>
      <c r="J20" s="89">
        <v>1.8366608415465673</v>
      </c>
      <c r="K20" s="89">
        <v>1.8366608415465673</v>
      </c>
      <c r="L20" s="89">
        <v>1.8366608415465673</v>
      </c>
      <c r="M20" s="89">
        <v>1.8366608415465673</v>
      </c>
      <c r="N20" s="89">
        <v>1.8366608415465673</v>
      </c>
      <c r="O20" s="89">
        <v>1.8366608415465673</v>
      </c>
    </row>
    <row r="21" spans="2:15">
      <c r="C21" s="37" t="s">
        <v>132</v>
      </c>
      <c r="D21" s="89">
        <v>2.2416704340742362</v>
      </c>
      <c r="E21" s="89">
        <v>2.2416704340742362</v>
      </c>
      <c r="F21" s="89">
        <v>2.2416704340742362</v>
      </c>
      <c r="G21" s="89">
        <v>2.2416704340742362</v>
      </c>
      <c r="H21" s="89">
        <v>2.2416704340742362</v>
      </c>
      <c r="I21" s="89">
        <v>2.2416704340742362</v>
      </c>
      <c r="J21" s="89">
        <v>2.2416704340742362</v>
      </c>
      <c r="K21" s="89">
        <v>2.2416704340742362</v>
      </c>
      <c r="L21" s="89">
        <v>2.2416704340742362</v>
      </c>
      <c r="M21" s="89">
        <v>2.2416704340742362</v>
      </c>
      <c r="N21" s="89">
        <v>2.2416704340742362</v>
      </c>
      <c r="O21" s="89">
        <v>2.2416704340742362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3.0387094855480901</v>
      </c>
      <c r="E24" s="89">
        <v>3.0387094855480896</v>
      </c>
      <c r="F24" s="89">
        <v>3.0387094855480896</v>
      </c>
      <c r="G24" s="89">
        <v>3.0387094855480896</v>
      </c>
      <c r="H24" s="89">
        <v>3.0387094855480896</v>
      </c>
      <c r="I24" s="89">
        <v>3.0387094855480896</v>
      </c>
      <c r="J24" s="89">
        <v>3.0387094855480896</v>
      </c>
      <c r="K24" s="89">
        <v>3.0387094855480896</v>
      </c>
      <c r="L24" s="89">
        <v>3.0387094855480896</v>
      </c>
      <c r="M24" s="89">
        <v>3.0387094855480896</v>
      </c>
      <c r="N24" s="89">
        <v>3.0387094855480896</v>
      </c>
      <c r="O24" s="89">
        <v>3.0387094855480896</v>
      </c>
    </row>
    <row r="25" spans="2:15">
      <c r="C25" s="36" t="s">
        <v>127</v>
      </c>
      <c r="D25" s="89">
        <v>2.7558598991874139</v>
      </c>
      <c r="E25" s="89">
        <v>2.7558598991874139</v>
      </c>
      <c r="F25" s="89">
        <v>2.7558598991874139</v>
      </c>
      <c r="G25" s="89">
        <v>2.7558598991874139</v>
      </c>
      <c r="H25" s="89">
        <v>2.7558598991874139</v>
      </c>
      <c r="I25" s="89">
        <v>2.7558598991874139</v>
      </c>
      <c r="J25" s="89">
        <v>2.7558598991874139</v>
      </c>
      <c r="K25" s="89">
        <v>2.7558598991874139</v>
      </c>
      <c r="L25" s="89">
        <v>2.7558598991874139</v>
      </c>
      <c r="M25" s="89">
        <v>2.7558598991874139</v>
      </c>
      <c r="N25" s="89">
        <v>2.7558598991874139</v>
      </c>
      <c r="O25" s="89">
        <v>2.7558598991874139</v>
      </c>
    </row>
    <row r="26" spans="2:15">
      <c r="C26" s="36" t="s">
        <v>128</v>
      </c>
      <c r="D26" s="89">
        <v>2.2015069852357154</v>
      </c>
      <c r="E26" s="89">
        <v>2.2015069852357154</v>
      </c>
      <c r="F26" s="89">
        <v>2.2015069852357154</v>
      </c>
      <c r="G26" s="89">
        <v>2.2015069852357154</v>
      </c>
      <c r="H26" s="89">
        <v>2.2015069852357154</v>
      </c>
      <c r="I26" s="89">
        <v>2.2015069852357154</v>
      </c>
      <c r="J26" s="89">
        <v>2.2015069852357154</v>
      </c>
      <c r="K26" s="89">
        <v>2.2015069852357154</v>
      </c>
      <c r="L26" s="89">
        <v>2.2015069852357154</v>
      </c>
      <c r="M26" s="89">
        <v>2.2015069852357154</v>
      </c>
      <c r="N26" s="89">
        <v>2.2015069852357154</v>
      </c>
      <c r="O26" s="89">
        <v>2.2015069852357154</v>
      </c>
    </row>
    <row r="27" spans="2:15">
      <c r="C27" s="36" t="s">
        <v>129</v>
      </c>
      <c r="D27" s="89">
        <v>2.276086759208376</v>
      </c>
      <c r="E27" s="89">
        <v>2.276086759208376</v>
      </c>
      <c r="F27" s="89">
        <v>2.276086759208376</v>
      </c>
      <c r="G27" s="89">
        <v>2.276086759208376</v>
      </c>
      <c r="H27" s="89">
        <v>2.276086759208376</v>
      </c>
      <c r="I27" s="89">
        <v>2.276086759208376</v>
      </c>
      <c r="J27" s="89">
        <v>2.276086759208376</v>
      </c>
      <c r="K27" s="89">
        <v>2.276086759208376</v>
      </c>
      <c r="L27" s="89">
        <v>2.276086759208376</v>
      </c>
      <c r="M27" s="89">
        <v>2.276086759208376</v>
      </c>
      <c r="N27" s="89">
        <v>2.276086759208376</v>
      </c>
      <c r="O27" s="89">
        <v>2.276086759208376</v>
      </c>
    </row>
    <row r="28" spans="2:15">
      <c r="C28" s="36" t="s">
        <v>130</v>
      </c>
      <c r="D28" s="89">
        <v>2.0672333495500124</v>
      </c>
      <c r="E28" s="89">
        <v>2.0672333495500124</v>
      </c>
      <c r="F28" s="89">
        <v>2.0672333495500124</v>
      </c>
      <c r="G28" s="89">
        <v>2.0672333495500124</v>
      </c>
      <c r="H28" s="89">
        <v>2.0672333495500124</v>
      </c>
      <c r="I28" s="89">
        <v>2.0672333495500124</v>
      </c>
      <c r="J28" s="89">
        <v>2.0672333495500124</v>
      </c>
      <c r="K28" s="89">
        <v>2.0672333495500124</v>
      </c>
      <c r="L28" s="89">
        <v>2.0672333495500124</v>
      </c>
      <c r="M28" s="89">
        <v>2.0672333495500124</v>
      </c>
      <c r="N28" s="89">
        <v>2.0672333495500124</v>
      </c>
      <c r="O28" s="89">
        <v>2.0672333495500124</v>
      </c>
    </row>
    <row r="29" spans="2:15">
      <c r="C29" s="36" t="s">
        <v>131</v>
      </c>
      <c r="D29" s="89">
        <v>2.0663727657424378</v>
      </c>
      <c r="E29" s="89">
        <v>2.0663727657424378</v>
      </c>
      <c r="F29" s="89">
        <v>2.0663727657424378</v>
      </c>
      <c r="G29" s="89">
        <v>2.0663727657424378</v>
      </c>
      <c r="H29" s="89">
        <v>2.0663727657424378</v>
      </c>
      <c r="I29" s="89">
        <v>2.0663727657424378</v>
      </c>
      <c r="J29" s="89">
        <v>2.0663727657424378</v>
      </c>
      <c r="K29" s="89">
        <v>2.0663727657424378</v>
      </c>
      <c r="L29" s="89">
        <v>2.0663727657424378</v>
      </c>
      <c r="M29" s="89">
        <v>2.0663727657424378</v>
      </c>
      <c r="N29" s="89">
        <v>2.0663727657424378</v>
      </c>
      <c r="O29" s="89">
        <v>2.0663727657424378</v>
      </c>
    </row>
    <row r="30" spans="2:15">
      <c r="C30" s="37" t="s">
        <v>132</v>
      </c>
      <c r="D30" s="89">
        <v>2.4555939786947043</v>
      </c>
      <c r="E30" s="89">
        <v>2.4555939786947043</v>
      </c>
      <c r="F30" s="89">
        <v>2.4555939786947043</v>
      </c>
      <c r="G30" s="89">
        <v>2.4555939786947043</v>
      </c>
      <c r="H30" s="89">
        <v>2.4555939786947043</v>
      </c>
      <c r="I30" s="89">
        <v>2.4555939786947043</v>
      </c>
      <c r="J30" s="89">
        <v>2.4555939786947043</v>
      </c>
      <c r="K30" s="89">
        <v>2.4555939786947043</v>
      </c>
      <c r="L30" s="89">
        <v>2.4555939786947043</v>
      </c>
      <c r="M30" s="89">
        <v>2.4555939786947043</v>
      </c>
      <c r="N30" s="89">
        <v>2.4555939786947043</v>
      </c>
      <c r="O30" s="89">
        <v>2.4555939786947043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1.8049999999999999</v>
      </c>
      <c r="E33" s="89">
        <v>1.8049999999999999</v>
      </c>
      <c r="F33" s="89">
        <v>1.8049999999999999</v>
      </c>
      <c r="G33" s="89">
        <v>1.8049999999999999</v>
      </c>
      <c r="H33" s="89">
        <v>1.8049999999999999</v>
      </c>
      <c r="I33" s="89">
        <v>1.8049999999999999</v>
      </c>
      <c r="J33" s="89">
        <v>1.8049999999999999</v>
      </c>
      <c r="K33" s="89">
        <v>1.8049999999999999</v>
      </c>
      <c r="L33" s="89">
        <v>1.8049999999999999</v>
      </c>
      <c r="M33" s="89">
        <v>1.8049999999999999</v>
      </c>
      <c r="N33" s="89">
        <v>1.8049999999999999</v>
      </c>
      <c r="O33" s="89">
        <v>1.8049999999999999</v>
      </c>
    </row>
    <row r="34" spans="3:15">
      <c r="C34" s="36" t="s">
        <v>127</v>
      </c>
      <c r="D34" s="89">
        <v>1.8049999999999999</v>
      </c>
      <c r="E34" s="89">
        <v>1.8049999999999999</v>
      </c>
      <c r="F34" s="89">
        <v>1.8049999999999999</v>
      </c>
      <c r="G34" s="89">
        <v>1.8049999999999999</v>
      </c>
      <c r="H34" s="89">
        <v>1.8049999999999999</v>
      </c>
      <c r="I34" s="89">
        <v>1.8049999999999999</v>
      </c>
      <c r="J34" s="89">
        <v>1.8049999999999999</v>
      </c>
      <c r="K34" s="89">
        <v>1.8049999999999999</v>
      </c>
      <c r="L34" s="89">
        <v>1.8049999999999999</v>
      </c>
      <c r="M34" s="89">
        <v>1.8049999999999999</v>
      </c>
      <c r="N34" s="89">
        <v>1.8049999999999999</v>
      </c>
      <c r="O34" s="89">
        <v>1.8049999999999999</v>
      </c>
    </row>
    <row r="35" spans="3:15">
      <c r="C35" s="36" t="s">
        <v>128</v>
      </c>
      <c r="D35" s="89">
        <v>2.0425</v>
      </c>
      <c r="E35" s="89">
        <v>2.0425</v>
      </c>
      <c r="F35" s="89">
        <v>2.0425</v>
      </c>
      <c r="G35" s="89">
        <v>2.0425</v>
      </c>
      <c r="H35" s="89">
        <v>2.0425</v>
      </c>
      <c r="I35" s="89">
        <v>2.0425</v>
      </c>
      <c r="J35" s="89">
        <v>2.0425</v>
      </c>
      <c r="K35" s="89">
        <v>2.0425</v>
      </c>
      <c r="L35" s="89">
        <v>2.0425</v>
      </c>
      <c r="M35" s="89">
        <v>2.0425</v>
      </c>
      <c r="N35" s="89">
        <v>2.0425</v>
      </c>
      <c r="O35" s="89">
        <v>2.0425</v>
      </c>
    </row>
    <row r="36" spans="3:15">
      <c r="C36" s="36" t="s">
        <v>129</v>
      </c>
      <c r="D36" s="89">
        <v>2.09</v>
      </c>
      <c r="E36" s="89">
        <v>2.09</v>
      </c>
      <c r="F36" s="89">
        <v>2.09</v>
      </c>
      <c r="G36" s="89">
        <v>2.09</v>
      </c>
      <c r="H36" s="89">
        <v>2.09</v>
      </c>
      <c r="I36" s="89">
        <v>2.09</v>
      </c>
      <c r="J36" s="89">
        <v>2.09</v>
      </c>
      <c r="K36" s="89">
        <v>2.09</v>
      </c>
      <c r="L36" s="89">
        <v>2.09</v>
      </c>
      <c r="M36" s="89">
        <v>2.09</v>
      </c>
      <c r="N36" s="89">
        <v>2.09</v>
      </c>
      <c r="O36" s="89">
        <v>2.09</v>
      </c>
    </row>
    <row r="37" spans="3:15">
      <c r="C37" s="36" t="s">
        <v>130</v>
      </c>
      <c r="D37" s="89">
        <v>2.09</v>
      </c>
      <c r="E37" s="89">
        <v>2.09</v>
      </c>
      <c r="F37" s="89">
        <v>2.09</v>
      </c>
      <c r="G37" s="89">
        <v>2.09</v>
      </c>
      <c r="H37" s="89">
        <v>2.09</v>
      </c>
      <c r="I37" s="89">
        <v>2.09</v>
      </c>
      <c r="J37" s="89">
        <v>2.09</v>
      </c>
      <c r="K37" s="89">
        <v>2.09</v>
      </c>
      <c r="L37" s="89">
        <v>2.09</v>
      </c>
      <c r="M37" s="89">
        <v>2.09</v>
      </c>
      <c r="N37" s="89">
        <v>2.09</v>
      </c>
      <c r="O37" s="89">
        <v>2.09</v>
      </c>
    </row>
    <row r="38" spans="3:15">
      <c r="C38" s="36" t="s">
        <v>131</v>
      </c>
      <c r="D38" s="89">
        <v>2.3861349115742527</v>
      </c>
      <c r="E38" s="89">
        <v>2.3861349115742527</v>
      </c>
      <c r="F38" s="89">
        <v>2.3861349115742527</v>
      </c>
      <c r="G38" s="89">
        <v>2.3861349115742527</v>
      </c>
      <c r="H38" s="89">
        <v>2.3861349115742527</v>
      </c>
      <c r="I38" s="89">
        <v>2.3861349115742527</v>
      </c>
      <c r="J38" s="89">
        <v>2.3861349115742527</v>
      </c>
      <c r="K38" s="89">
        <v>2.3861349115742527</v>
      </c>
      <c r="L38" s="89">
        <v>2.3861349115742527</v>
      </c>
      <c r="M38" s="89">
        <v>2.3861349115742527</v>
      </c>
      <c r="N38" s="89">
        <v>2.3861349115742527</v>
      </c>
      <c r="O38" s="89">
        <v>2.3861349115742527</v>
      </c>
    </row>
    <row r="39" spans="3:15">
      <c r="C39" s="37" t="s">
        <v>132</v>
      </c>
      <c r="D39" s="89">
        <v>2.09</v>
      </c>
      <c r="E39" s="89">
        <v>2.09</v>
      </c>
      <c r="F39" s="89">
        <v>2.09</v>
      </c>
      <c r="G39" s="89">
        <v>2.09</v>
      </c>
      <c r="H39" s="89">
        <v>2.09</v>
      </c>
      <c r="I39" s="89">
        <v>2.09</v>
      </c>
      <c r="J39" s="89">
        <v>2.09</v>
      </c>
      <c r="K39" s="89">
        <v>2.09</v>
      </c>
      <c r="L39" s="89">
        <v>2.09</v>
      </c>
      <c r="M39" s="89">
        <v>2.09</v>
      </c>
      <c r="N39" s="89">
        <v>2.09</v>
      </c>
      <c r="O39" s="89">
        <v>2.09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413</v>
      </c>
      <c r="D3" s="180"/>
      <c r="E3" s="180"/>
      <c r="F3" s="180"/>
      <c r="G3" s="180"/>
    </row>
    <row r="5" spans="1:20" ht="15">
      <c r="A5" s="181" t="s">
        <v>352</v>
      </c>
      <c r="B5" s="182"/>
      <c r="G5" s="183"/>
      <c r="L5" s="181" t="s">
        <v>353</v>
      </c>
      <c r="M5" s="182"/>
      <c r="R5" s="183"/>
    </row>
    <row r="6" spans="1:20">
      <c r="A6" s="184" t="s">
        <v>354</v>
      </c>
      <c r="B6" s="182"/>
      <c r="G6" s="185"/>
      <c r="H6" s="110"/>
      <c r="L6" s="184" t="s">
        <v>355</v>
      </c>
      <c r="M6" s="182"/>
      <c r="S6" s="125"/>
    </row>
    <row r="7" spans="1:20">
      <c r="A7" s="182"/>
      <c r="B7" s="182" t="s">
        <v>356</v>
      </c>
      <c r="G7" s="185"/>
      <c r="H7" s="186">
        <f>SUM(ORA!$D$116:$O$116)</f>
        <v>38156.973274630465</v>
      </c>
      <c r="L7" s="182"/>
      <c r="M7" s="182" t="s">
        <v>356</v>
      </c>
      <c r="S7" s="187">
        <f>SUM(ORA!$D$127:$O$127)</f>
        <v>146138244.53989178</v>
      </c>
    </row>
    <row r="8" spans="1:20">
      <c r="A8" s="182"/>
      <c r="B8" s="182" t="s">
        <v>357</v>
      </c>
      <c r="G8" s="185"/>
      <c r="H8" s="188">
        <f>SUM(POJ!$D$116:$O$116)</f>
        <v>76484.140677212432</v>
      </c>
      <c r="L8" s="182"/>
      <c r="M8" s="182" t="s">
        <v>357</v>
      </c>
      <c r="S8" s="189">
        <f>SUM(POJ!$D$127:$O$127)</f>
        <v>316757460.83244902</v>
      </c>
    </row>
    <row r="9" spans="1:20">
      <c r="A9" s="182"/>
      <c r="B9" s="182" t="s">
        <v>358</v>
      </c>
      <c r="G9" s="185"/>
      <c r="H9" s="188">
        <f>SUM(ROJ!$D$116:$O$116)</f>
        <v>82793.710648360895</v>
      </c>
      <c r="L9" s="182"/>
      <c r="M9" s="182" t="s">
        <v>358</v>
      </c>
      <c r="S9" s="189">
        <f>SUM(ROJ!$D$127:$O$127)</f>
        <v>400359841.79701531</v>
      </c>
    </row>
    <row r="10" spans="1:20">
      <c r="A10" s="182"/>
      <c r="B10" s="182" t="s">
        <v>359</v>
      </c>
      <c r="G10" s="185"/>
      <c r="H10" s="190">
        <f>SUM(FCOJ!$D$116:$O$116)</f>
        <v>73266.705103814747</v>
      </c>
      <c r="L10" s="182"/>
      <c r="M10" s="182" t="s">
        <v>359</v>
      </c>
      <c r="S10" s="191">
        <f>SUM(FCOJ!$D$127:$O$127)</f>
        <v>291453666.51953894</v>
      </c>
    </row>
    <row r="11" spans="1:20">
      <c r="A11" s="182"/>
      <c r="B11" s="182"/>
      <c r="G11" s="185"/>
      <c r="M11" s="182" t="s">
        <v>360</v>
      </c>
      <c r="T11" s="192">
        <f>SUM($S$7:$S$10)</f>
        <v>1154709213.688895</v>
      </c>
    </row>
    <row r="12" spans="1:20">
      <c r="A12" s="184" t="s">
        <v>361</v>
      </c>
      <c r="B12" s="182"/>
      <c r="G12" s="185"/>
    </row>
    <row r="13" spans="1:20">
      <c r="A13" s="182"/>
      <c r="B13" s="182" t="s">
        <v>362</v>
      </c>
      <c r="G13" s="185"/>
      <c r="H13" s="193">
        <f>SUM(grove!$C$48:$AX$53)</f>
        <v>417025.3189999793</v>
      </c>
      <c r="L13" s="184" t="s">
        <v>363</v>
      </c>
      <c r="M13" s="182"/>
    </row>
    <row r="14" spans="1:20">
      <c r="A14" s="182"/>
      <c r="B14" s="182" t="s">
        <v>364</v>
      </c>
      <c r="G14" s="185"/>
      <c r="H14" s="186">
        <f>raw_materials!$P$30</f>
        <v>400000</v>
      </c>
      <c r="L14" s="182"/>
      <c r="M14" s="182" t="s">
        <v>365</v>
      </c>
      <c r="S14" s="187">
        <f>SUM(grove!$C$58:$AX$63)</f>
        <v>599053415.24555373</v>
      </c>
    </row>
    <row r="15" spans="1:20">
      <c r="A15" s="182"/>
      <c r="B15" s="182" t="s">
        <v>366</v>
      </c>
      <c r="G15" s="185"/>
      <c r="H15" s="190">
        <f>raw_materials!$P$36</f>
        <v>300000</v>
      </c>
      <c r="L15" s="182"/>
      <c r="M15" s="182" t="s">
        <v>367</v>
      </c>
      <c r="S15" s="189">
        <f>(raw_materials!D30*raw_materials!E30+raw_materials!F30*raw_materials!G30+raw_materials!H30*raw_materials!I30+raw_materials!J30*raw_materials!K30+raw_materials!L30*raw_materials!M30)*2000</f>
        <v>544710111.05060577</v>
      </c>
    </row>
    <row r="16" spans="1:20">
      <c r="A16" s="182"/>
      <c r="B16" s="182" t="s">
        <v>368</v>
      </c>
      <c r="G16" s="185"/>
      <c r="H16" s="194">
        <v>82490.149496905156</v>
      </c>
      <c r="L16" s="182"/>
      <c r="M16" s="182" t="s">
        <v>369</v>
      </c>
      <c r="S16" s="189">
        <f>(raw_materials!D36*raw_materials!E36+raw_materials!F36*raw_materials!G36+raw_materials!H36*raw_materials!I36+raw_materials!J36*raw_materials!K36+raw_materials!L36*raw_materials!M36)*2000</f>
        <v>574628003.33797932</v>
      </c>
    </row>
    <row r="17" spans="1:21">
      <c r="A17" s="182"/>
      <c r="B17" s="182" t="s">
        <v>370</v>
      </c>
      <c r="G17" s="185"/>
      <c r="H17" s="195">
        <v>46238.560421080532</v>
      </c>
      <c r="L17" s="182"/>
      <c r="M17" s="182" t="s">
        <v>371</v>
      </c>
      <c r="S17" s="189">
        <v>221570501.87833592</v>
      </c>
    </row>
    <row r="18" spans="1:21">
      <c r="A18" s="182"/>
      <c r="B18" s="182" t="s">
        <v>372</v>
      </c>
      <c r="G18" s="185"/>
      <c r="H18" s="196">
        <v>273113.11571944819</v>
      </c>
      <c r="L18" s="182"/>
      <c r="M18" s="182" t="s">
        <v>373</v>
      </c>
      <c r="S18" s="191">
        <v>79809806.489719421</v>
      </c>
    </row>
    <row r="19" spans="1:21">
      <c r="A19" s="182"/>
      <c r="B19" s="182" t="s">
        <v>374</v>
      </c>
      <c r="G19" s="185"/>
      <c r="H19" s="195">
        <v>665754.78279439546</v>
      </c>
      <c r="L19" s="182"/>
      <c r="M19" s="182" t="s">
        <v>375</v>
      </c>
      <c r="S19" s="197" t="s">
        <v>376</v>
      </c>
      <c r="T19" s="198">
        <f>SUM($S$14:$S$18)</f>
        <v>2019771838.0021942</v>
      </c>
      <c r="U19" s="100" t="s">
        <v>377</v>
      </c>
    </row>
    <row r="20" spans="1:21">
      <c r="A20" s="182"/>
      <c r="B20" s="182" t="s">
        <v>378</v>
      </c>
      <c r="G20" s="185"/>
      <c r="H20" s="190">
        <v>168505.041599969</v>
      </c>
      <c r="L20" s="182"/>
      <c r="M20" s="182"/>
    </row>
    <row r="21" spans="1:21">
      <c r="A21" s="182"/>
      <c r="B21" s="182"/>
      <c r="G21" s="185"/>
      <c r="L21" s="184" t="s">
        <v>379</v>
      </c>
      <c r="M21" s="182"/>
      <c r="S21" s="125"/>
    </row>
    <row r="22" spans="1:21">
      <c r="A22" s="184" t="s">
        <v>380</v>
      </c>
      <c r="B22" s="182"/>
      <c r="G22" s="185"/>
      <c r="L22" s="182"/>
      <c r="M22" s="182" t="s">
        <v>381</v>
      </c>
      <c r="S22" s="189">
        <v>164980298.99381021</v>
      </c>
    </row>
    <row r="23" spans="1:21">
      <c r="A23" s="182"/>
      <c r="B23" s="182" t="s">
        <v>382</v>
      </c>
      <c r="G23" s="185"/>
      <c r="H23" s="186">
        <f>SUM(raw_materials!$O$31:$O$35)</f>
        <v>0</v>
      </c>
      <c r="L23" s="182"/>
      <c r="M23" s="182" t="s">
        <v>383</v>
      </c>
      <c r="S23" s="189">
        <v>46238560.421080515</v>
      </c>
    </row>
    <row r="24" spans="1:21">
      <c r="A24" s="182"/>
      <c r="B24" s="182" t="s">
        <v>384</v>
      </c>
      <c r="G24" s="185"/>
      <c r="H24" s="190">
        <f>SUM(raw_materials!$O$37:$O$41)</f>
        <v>300000</v>
      </c>
      <c r="L24" s="182"/>
      <c r="M24" s="182" t="s">
        <v>385</v>
      </c>
      <c r="S24" s="191">
        <v>177523525.21764132</v>
      </c>
    </row>
    <row r="25" spans="1:21">
      <c r="A25" s="182"/>
      <c r="B25" s="182"/>
      <c r="G25" s="185"/>
      <c r="L25" s="182"/>
      <c r="M25" s="182" t="s">
        <v>386</v>
      </c>
      <c r="S25" s="197" t="s">
        <v>376</v>
      </c>
      <c r="T25" s="198">
        <f>SUM($S$22:$S$24)</f>
        <v>388742384.632532</v>
      </c>
      <c r="U25" s="100" t="s">
        <v>377</v>
      </c>
    </row>
    <row r="26" spans="1:21">
      <c r="A26" s="184" t="s">
        <v>387</v>
      </c>
      <c r="B26" s="182"/>
      <c r="G26" s="185"/>
      <c r="L26" s="182"/>
      <c r="M26" s="182"/>
    </row>
    <row r="27" spans="1:21">
      <c r="A27" s="182"/>
      <c r="B27" s="182" t="s">
        <v>388</v>
      </c>
      <c r="G27" s="185"/>
      <c r="H27" s="186">
        <f>SUMIF(facilities!$C$6:$C$15,"&gt;0",facilities!$C$6:$C$15)</f>
        <v>0</v>
      </c>
      <c r="L27" s="184" t="s">
        <v>389</v>
      </c>
      <c r="M27" s="182"/>
    </row>
    <row r="28" spans="1:21">
      <c r="A28" s="182"/>
      <c r="B28" s="182" t="s">
        <v>390</v>
      </c>
      <c r="G28" s="185"/>
      <c r="H28" s="188">
        <f>SUMIF(facilities!$C$36:$C$106,"&gt;0",facilities!$C$36:$C$106)</f>
        <v>0</v>
      </c>
      <c r="L28" s="182"/>
      <c r="M28" s="182" t="s">
        <v>391</v>
      </c>
      <c r="S28" s="187">
        <v>68840748</v>
      </c>
    </row>
    <row r="29" spans="1:21">
      <c r="A29" s="182"/>
      <c r="B29" s="182" t="s">
        <v>392</v>
      </c>
      <c r="G29" s="185"/>
      <c r="H29" s="188">
        <f>SUMIF(facilities!$C$6:$C$15,"&lt;0",facilities!$C$6:$C$15)</f>
        <v>-92</v>
      </c>
      <c r="L29" s="182"/>
      <c r="M29" s="182" t="s">
        <v>393</v>
      </c>
      <c r="S29" s="189">
        <v>32076774.923128534</v>
      </c>
    </row>
    <row r="30" spans="1:21">
      <c r="A30" s="182"/>
      <c r="B30" s="182" t="s">
        <v>394</v>
      </c>
      <c r="G30" s="185"/>
      <c r="H30" s="190">
        <f>SUMIF(facilities!$C$36:$C$106,"&lt;0",facilities!$C$36:$C$106)</f>
        <v>0</v>
      </c>
      <c r="L30" s="182"/>
      <c r="M30" s="182" t="s">
        <v>395</v>
      </c>
      <c r="S30" s="189">
        <v>183562836.66897351</v>
      </c>
    </row>
    <row r="31" spans="1:21">
      <c r="L31" s="182"/>
      <c r="M31" s="182" t="s">
        <v>396</v>
      </c>
      <c r="S31" s="191">
        <f>SUM(ORA!D138:O138)+SUM(POJ!D138:O138)+SUM(ROJ!D138:O138)+SUM(FCOJ!D138:O138)</f>
        <v>237941787.88516316</v>
      </c>
    </row>
    <row r="32" spans="1:21">
      <c r="A32" s="184" t="s">
        <v>397</v>
      </c>
      <c r="B32" s="182"/>
      <c r="G32" s="185"/>
      <c r="L32" s="182"/>
      <c r="M32" s="182" t="s">
        <v>398</v>
      </c>
      <c r="S32" s="113" t="s">
        <v>376</v>
      </c>
      <c r="T32" s="198">
        <f>SUM($S$28:$S$31)</f>
        <v>522422147.47726524</v>
      </c>
      <c r="U32" s="100" t="s">
        <v>377</v>
      </c>
    </row>
    <row r="33" spans="1:21">
      <c r="A33" s="182"/>
      <c r="B33" s="182" t="s">
        <v>399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400</v>
      </c>
      <c r="G34" s="185"/>
      <c r="H34" s="188">
        <f>COUNTIF(facilities!$H$36:$H$106,"=new")</f>
        <v>0</v>
      </c>
      <c r="L34" s="184" t="s">
        <v>401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402</v>
      </c>
      <c r="S35" s="187">
        <v>35315000</v>
      </c>
    </row>
    <row r="36" spans="1:21">
      <c r="L36" s="182"/>
      <c r="M36" s="182" t="s">
        <v>403</v>
      </c>
      <c r="S36" s="189">
        <f>H33*12000000-H38*70/100*12000000</f>
        <v>0</v>
      </c>
    </row>
    <row r="37" spans="1:21">
      <c r="A37" s="184" t="s">
        <v>404</v>
      </c>
      <c r="L37" s="182"/>
      <c r="M37" s="182" t="s">
        <v>405</v>
      </c>
      <c r="S37" s="189">
        <f>H27*8000+H29*70/100*8000</f>
        <v>-515200.00000000006</v>
      </c>
    </row>
    <row r="38" spans="1:21">
      <c r="B38" s="182" t="s">
        <v>399</v>
      </c>
      <c r="H38" s="186">
        <f>COUNTIF(facilities!$H$6:$H$15,"=sold")</f>
        <v>0</v>
      </c>
      <c r="L38" s="182"/>
      <c r="M38" s="182" t="s">
        <v>406</v>
      </c>
      <c r="S38" s="189">
        <v>68950000</v>
      </c>
    </row>
    <row r="39" spans="1:21">
      <c r="B39" s="182" t="s">
        <v>400</v>
      </c>
      <c r="H39" s="188">
        <f>COUNTIF(facilities!$H$36:$H$106,"=sold")</f>
        <v>0</v>
      </c>
      <c r="L39" s="182"/>
      <c r="M39" s="182" t="s">
        <v>407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4</v>
      </c>
      <c r="L40" s="182"/>
      <c r="M40" s="182" t="s">
        <v>408</v>
      </c>
      <c r="S40" s="189">
        <f>H28*6000+H30*80/100*6000</f>
        <v>0</v>
      </c>
    </row>
    <row r="41" spans="1:21">
      <c r="L41" s="182"/>
      <c r="M41" s="182" t="s">
        <v>409</v>
      </c>
      <c r="S41" s="189">
        <v>23450</v>
      </c>
    </row>
    <row r="42" spans="1:21">
      <c r="L42" s="182"/>
      <c r="M42" s="182" t="s">
        <v>410</v>
      </c>
      <c r="S42" s="191">
        <f>H35*100000-H40*60/100*100000</f>
        <v>-240000</v>
      </c>
    </row>
    <row r="43" spans="1:21">
      <c r="L43" s="182"/>
      <c r="M43" s="182" t="s">
        <v>411</v>
      </c>
      <c r="S43" s="177" t="s">
        <v>376</v>
      </c>
      <c r="T43" s="198">
        <f>SUM($S$35:$S$42)</f>
        <v>103533250</v>
      </c>
      <c r="U43" s="100" t="s">
        <v>377</v>
      </c>
    </row>
    <row r="44" spans="1:21">
      <c r="L44" s="182"/>
      <c r="S44" s="110"/>
    </row>
    <row r="45" spans="1:21" ht="13" thickBot="1">
      <c r="L45" s="199" t="s">
        <v>412</v>
      </c>
      <c r="M45" s="182"/>
      <c r="T45" s="200">
        <f>$T$11-$T$19-$T$25-$T$32-$T$43</f>
        <v>-1879760406.4230967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314</v>
      </c>
    </row>
    <row r="3" spans="2:14">
      <c r="B3" s="103" t="s">
        <v>315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0.69118522567340868</v>
      </c>
      <c r="D5" s="100">
        <v>0.71266464151358977</v>
      </c>
      <c r="E5" s="100">
        <v>0.66716111694573288</v>
      </c>
      <c r="F5" s="100">
        <v>0.68538644595573306</v>
      </c>
      <c r="G5" s="100">
        <v>0.60421906013364113</v>
      </c>
      <c r="H5" s="100">
        <v>0.62484932292004547</v>
      </c>
      <c r="I5" s="100">
        <v>0.58024594945239849</v>
      </c>
      <c r="J5" s="100">
        <v>0.68526184656500833</v>
      </c>
      <c r="K5" s="100">
        <v>1.0507722099026322</v>
      </c>
      <c r="L5" s="100">
        <v>0.61814425552432661</v>
      </c>
      <c r="M5" s="100">
        <v>0.62930951331760687</v>
      </c>
      <c r="N5" s="100">
        <v>0.62702006038868507</v>
      </c>
    </row>
    <row r="6" spans="2:14">
      <c r="B6" s="171" t="s">
        <v>105</v>
      </c>
      <c r="C6" s="100">
        <v>0.70170493289325553</v>
      </c>
      <c r="D6" s="100">
        <v>0.79844590898864953</v>
      </c>
      <c r="E6" s="100">
        <v>0.7675414408912995</v>
      </c>
      <c r="F6" s="100">
        <v>0.70444025222268924</v>
      </c>
      <c r="G6" s="100">
        <v>0.64457638931001737</v>
      </c>
      <c r="H6" s="100">
        <v>0.71444643031076471</v>
      </c>
      <c r="I6" s="100">
        <v>0.67538030024788709</v>
      </c>
      <c r="J6" s="100">
        <v>0.68666616237094247</v>
      </c>
      <c r="K6" s="100">
        <v>0.74173822594997119</v>
      </c>
      <c r="L6" s="100">
        <v>0.68649433803497606</v>
      </c>
      <c r="M6" s="100">
        <v>0.70001873095301792</v>
      </c>
      <c r="N6" s="100">
        <v>0.68344199141536166</v>
      </c>
    </row>
    <row r="7" spans="2:14">
      <c r="B7" s="171" t="s">
        <v>106</v>
      </c>
      <c r="C7" s="100">
        <v>0.67944323360356662</v>
      </c>
      <c r="D7" s="100">
        <v>0.90599655148901737</v>
      </c>
      <c r="E7" s="100">
        <v>0.70272829058831476</v>
      </c>
      <c r="F7" s="100">
        <v>0.7077410520668489</v>
      </c>
      <c r="G7" s="100">
        <v>0.72772664844121582</v>
      </c>
      <c r="H7" s="100">
        <v>0.70222524481986792</v>
      </c>
      <c r="I7" s="100">
        <v>0.71200094823246385</v>
      </c>
      <c r="J7" s="100">
        <v>0.70314891630156029</v>
      </c>
      <c r="K7" s="100">
        <v>0.75293579752283624</v>
      </c>
      <c r="L7" s="100">
        <v>0.73196139360403745</v>
      </c>
      <c r="M7" s="100">
        <v>1.1000000000000001</v>
      </c>
      <c r="N7" s="100">
        <v>0.84084399941644294</v>
      </c>
    </row>
    <row r="8" spans="2:14">
      <c r="B8" s="171" t="s">
        <v>107</v>
      </c>
      <c r="C8" s="100">
        <v>0.67695344326996643</v>
      </c>
      <c r="D8" s="100">
        <v>0.72336275376947889</v>
      </c>
      <c r="E8" s="100">
        <v>0.67355747876132732</v>
      </c>
      <c r="F8" s="100">
        <v>0.69860971311508291</v>
      </c>
      <c r="G8" s="100">
        <v>0.67643855829848309</v>
      </c>
      <c r="H8" s="100">
        <v>0.69996718300783101</v>
      </c>
      <c r="I8" s="100">
        <v>0.76839710421125362</v>
      </c>
      <c r="J8" s="100">
        <v>0.70408213631270633</v>
      </c>
      <c r="K8" s="100">
        <v>0.69255466355439432</v>
      </c>
      <c r="L8" s="100">
        <v>0.75691305671889386</v>
      </c>
      <c r="M8" s="100">
        <v>0.84696874218395568</v>
      </c>
      <c r="N8" s="100">
        <v>0.78334448720631189</v>
      </c>
    </row>
    <row r="9" spans="2:14">
      <c r="B9" s="171" t="s">
        <v>108</v>
      </c>
      <c r="C9" s="100">
        <v>2.0437191820144656</v>
      </c>
      <c r="D9" s="100">
        <v>2.1078395879268648</v>
      </c>
      <c r="E9" s="100">
        <v>2.0387388682365417</v>
      </c>
      <c r="F9" s="100">
        <v>2.0950095331668854</v>
      </c>
      <c r="G9" s="100">
        <v>2.0230420207977295</v>
      </c>
      <c r="H9" s="100">
        <v>2.0171611106395724</v>
      </c>
      <c r="I9" s="100">
        <v>2.0939041829109191</v>
      </c>
      <c r="J9" s="100">
        <v>2.1051239407062532</v>
      </c>
      <c r="K9" s="100">
        <v>2.0908677434921263</v>
      </c>
      <c r="L9" s="100">
        <v>2.0441771066188812</v>
      </c>
      <c r="M9" s="100">
        <v>2.046376702785492</v>
      </c>
      <c r="N9" s="100">
        <v>2.0721448576450348</v>
      </c>
    </row>
    <row r="10" spans="2:14">
      <c r="B10" s="171" t="s">
        <v>109</v>
      </c>
      <c r="C10" s="100">
        <v>0.63148956298828129</v>
      </c>
      <c r="D10" s="100">
        <v>0.65225793719291691</v>
      </c>
      <c r="E10" s="100">
        <v>0.69729534387588499</v>
      </c>
      <c r="F10" s="100">
        <v>0.65890553593635559</v>
      </c>
      <c r="G10" s="100">
        <v>0.62765772342681891</v>
      </c>
      <c r="H10" s="100">
        <v>0.6294028699398041</v>
      </c>
      <c r="I10" s="100">
        <v>0.69391230344772337</v>
      </c>
      <c r="J10" s="100">
        <v>0.60989938378334052</v>
      </c>
      <c r="K10" s="100">
        <v>0.67714200019836424</v>
      </c>
      <c r="L10" s="100">
        <v>0.69855257868766785</v>
      </c>
      <c r="M10" s="100">
        <v>0.65865556001663206</v>
      </c>
      <c r="N10" s="100">
        <v>0.62409246563911436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316</v>
      </c>
      <c r="C12" s="101"/>
      <c r="D12" s="101"/>
      <c r="E12" s="101"/>
      <c r="F12" s="101"/>
      <c r="G12" s="101"/>
    </row>
    <row r="13" spans="2:14">
      <c r="B13" s="171" t="s">
        <v>317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318</v>
      </c>
      <c r="C14" s="101">
        <v>0.36533636782321538</v>
      </c>
      <c r="D14" s="101">
        <v>0.36669245024312003</v>
      </c>
      <c r="E14" s="101">
        <v>0.36804471689488055</v>
      </c>
      <c r="F14" s="101">
        <v>0.36938936274722722</v>
      </c>
      <c r="G14" s="101">
        <v>0.37072260421242725</v>
      </c>
      <c r="H14" s="100">
        <v>0.37204068979260957</v>
      </c>
      <c r="I14" s="100">
        <v>0.37333991063579414</v>
      </c>
      <c r="J14" s="100">
        <v>0.37461661097192395</v>
      </c>
      <c r="K14" s="100">
        <v>0.37586719839953386</v>
      </c>
      <c r="L14" s="100">
        <v>0.37708815399411172</v>
      </c>
      <c r="M14" s="100">
        <v>0.3782760422097094</v>
      </c>
      <c r="N14" s="100">
        <v>0.37942752054594098</v>
      </c>
    </row>
    <row r="15" spans="2:14">
      <c r="B15" s="170" t="s">
        <v>319</v>
      </c>
      <c r="C15" s="100">
        <v>1.058185295746392</v>
      </c>
      <c r="D15" s="100">
        <v>1.0609909029365809</v>
      </c>
      <c r="E15" s="100">
        <v>1.0637886156607819</v>
      </c>
      <c r="F15" s="100">
        <v>1.0665705616665908</v>
      </c>
      <c r="G15" s="100">
        <v>1.0693289130662691</v>
      </c>
      <c r="H15" s="100">
        <v>1.0720559083629886</v>
      </c>
      <c r="I15" s="100">
        <v>1.0747438742902651</v>
      </c>
      <c r="J15" s="100">
        <v>1.0773852474031282</v>
      </c>
      <c r="K15" s="100">
        <v>1.0799725953602741</v>
      </c>
      <c r="L15" s="100">
        <v>1.0824986378373165</v>
      </c>
      <c r="M15" s="100">
        <v>1.0849562670122865</v>
      </c>
      <c r="N15" s="100">
        <v>1.0873385675657481</v>
      </c>
    </row>
    <row r="16" spans="2:14">
      <c r="B16" s="101"/>
    </row>
    <row r="17" spans="2:14">
      <c r="B17" s="103" t="s">
        <v>320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0.69118522567340868</v>
      </c>
      <c r="D19" s="100">
        <f t="shared" ref="D19:N20" si="0">D5</f>
        <v>0.71266464151358977</v>
      </c>
      <c r="E19" s="100">
        <f t="shared" si="0"/>
        <v>0.66716111694573288</v>
      </c>
      <c r="F19" s="100">
        <f t="shared" si="0"/>
        <v>0.68538644595573306</v>
      </c>
      <c r="G19" s="100">
        <f t="shared" si="0"/>
        <v>0.60421906013364113</v>
      </c>
      <c r="H19" s="100">
        <f t="shared" si="0"/>
        <v>0.62484932292004547</v>
      </c>
      <c r="I19" s="100">
        <f t="shared" si="0"/>
        <v>0.58024594945239849</v>
      </c>
      <c r="J19" s="100">
        <f t="shared" si="0"/>
        <v>0.68526184656500833</v>
      </c>
      <c r="K19" s="100">
        <f t="shared" si="0"/>
        <v>1.0507722099026322</v>
      </c>
      <c r="L19" s="100">
        <f t="shared" si="0"/>
        <v>0.61814425552432661</v>
      </c>
      <c r="M19" s="100">
        <f t="shared" si="0"/>
        <v>0.62930951331760687</v>
      </c>
      <c r="N19" s="100">
        <f t="shared" si="0"/>
        <v>0.62702006038868507</v>
      </c>
    </row>
    <row r="20" spans="2:14">
      <c r="B20" s="173" t="s">
        <v>105</v>
      </c>
      <c r="C20" s="100">
        <f>C6</f>
        <v>0.70170493289325553</v>
      </c>
      <c r="D20" s="100">
        <f t="shared" si="0"/>
        <v>0.79844590898864953</v>
      </c>
      <c r="E20" s="100">
        <f t="shared" si="0"/>
        <v>0.7675414408912995</v>
      </c>
      <c r="F20" s="100">
        <f t="shared" si="0"/>
        <v>0.70444025222268924</v>
      </c>
      <c r="G20" s="100">
        <f t="shared" si="0"/>
        <v>0.64457638931001737</v>
      </c>
      <c r="H20" s="100">
        <f t="shared" si="0"/>
        <v>0.71444643031076471</v>
      </c>
      <c r="I20" s="100">
        <f t="shared" si="0"/>
        <v>0.67538030024788709</v>
      </c>
      <c r="J20" s="100">
        <f t="shared" si="0"/>
        <v>0.68666616237094247</v>
      </c>
      <c r="K20" s="100">
        <f t="shared" si="0"/>
        <v>0.74173822594997119</v>
      </c>
      <c r="L20" s="100">
        <f t="shared" si="0"/>
        <v>0.68649433803497606</v>
      </c>
      <c r="M20" s="100">
        <f t="shared" si="0"/>
        <v>0.70001873095301792</v>
      </c>
      <c r="N20" s="100">
        <f t="shared" si="0"/>
        <v>0.68344199141536166</v>
      </c>
    </row>
    <row r="21" spans="2:14">
      <c r="B21" s="173" t="s">
        <v>106</v>
      </c>
      <c r="C21" s="100">
        <f t="shared" ref="C21:N22" si="1">C7</f>
        <v>0.67944323360356662</v>
      </c>
      <c r="D21" s="100">
        <f t="shared" si="1"/>
        <v>0.90599655148901737</v>
      </c>
      <c r="E21" s="100">
        <f t="shared" si="1"/>
        <v>0.70272829058831476</v>
      </c>
      <c r="F21" s="100">
        <f t="shared" si="1"/>
        <v>0.7077410520668489</v>
      </c>
      <c r="G21" s="100">
        <f t="shared" si="1"/>
        <v>0.72772664844121582</v>
      </c>
      <c r="H21" s="100">
        <f t="shared" si="1"/>
        <v>0.70222524481986792</v>
      </c>
      <c r="I21" s="100">
        <f t="shared" si="1"/>
        <v>0.71200094823246385</v>
      </c>
      <c r="J21" s="100">
        <f t="shared" si="1"/>
        <v>0.70314891630156029</v>
      </c>
      <c r="K21" s="100">
        <f t="shared" si="1"/>
        <v>0.75293579752283624</v>
      </c>
      <c r="L21" s="100">
        <f t="shared" si="1"/>
        <v>0.73196139360403745</v>
      </c>
      <c r="M21" s="100">
        <f t="shared" si="1"/>
        <v>1.1000000000000001</v>
      </c>
      <c r="N21" s="100">
        <f t="shared" si="1"/>
        <v>0.84084399941644294</v>
      </c>
    </row>
    <row r="22" spans="2:14">
      <c r="B22" s="173" t="s">
        <v>107</v>
      </c>
      <c r="C22" s="100">
        <f t="shared" si="1"/>
        <v>0.67695344326996643</v>
      </c>
      <c r="D22" s="100">
        <f t="shared" si="1"/>
        <v>0.72336275376947889</v>
      </c>
      <c r="E22" s="100">
        <f t="shared" si="1"/>
        <v>0.67355747876132732</v>
      </c>
      <c r="F22" s="100">
        <f t="shared" si="1"/>
        <v>0.69860971311508291</v>
      </c>
      <c r="G22" s="100">
        <f t="shared" si="1"/>
        <v>0.67643855829848309</v>
      </c>
      <c r="H22" s="100">
        <f t="shared" si="1"/>
        <v>0.69996718300783101</v>
      </c>
      <c r="I22" s="100">
        <f t="shared" si="1"/>
        <v>0.76839710421125362</v>
      </c>
      <c r="J22" s="100">
        <f t="shared" si="1"/>
        <v>0.70408213631270633</v>
      </c>
      <c r="K22" s="100">
        <f t="shared" si="1"/>
        <v>0.69255466355439432</v>
      </c>
      <c r="L22" s="100">
        <f t="shared" si="1"/>
        <v>0.75691305671889386</v>
      </c>
      <c r="M22" s="100">
        <f t="shared" si="1"/>
        <v>0.84696874218395568</v>
      </c>
      <c r="N22" s="100">
        <f t="shared" si="1"/>
        <v>0.78334448720631189</v>
      </c>
    </row>
    <row r="23" spans="2:14">
      <c r="B23" s="173" t="s">
        <v>108</v>
      </c>
      <c r="C23" s="100">
        <f>C9*C14</f>
        <v>0.7466449428077977</v>
      </c>
      <c r="D23" s="100">
        <f t="shared" ref="D23:N24" si="2">D9*D14</f>
        <v>0.77292886321635046</v>
      </c>
      <c r="E23" s="100">
        <f t="shared" si="2"/>
        <v>0.75034706958270714</v>
      </c>
      <c r="F23" s="100">
        <f t="shared" si="2"/>
        <v>0.77387423640588182</v>
      </c>
      <c r="G23" s="100">
        <f t="shared" si="2"/>
        <v>0.74998740638130568</v>
      </c>
      <c r="H23" s="100">
        <f t="shared" si="2"/>
        <v>0.75046601102517296</v>
      </c>
      <c r="I23" s="100">
        <f t="shared" si="2"/>
        <v>0.78173800052787812</v>
      </c>
      <c r="J23" s="100">
        <f t="shared" si="2"/>
        <v>0.78861439634323793</v>
      </c>
      <c r="K23" s="100">
        <f t="shared" si="2"/>
        <v>0.78588860097034074</v>
      </c>
      <c r="L23" s="100">
        <f t="shared" si="2"/>
        <v>0.77083497157193837</v>
      </c>
      <c r="M23" s="100">
        <f t="shared" si="2"/>
        <v>0.77409527999985073</v>
      </c>
      <c r="N23" s="100">
        <f t="shared" si="2"/>
        <v>0.78622878554827735</v>
      </c>
    </row>
    <row r="24" spans="2:14">
      <c r="B24" s="173" t="s">
        <v>109</v>
      </c>
      <c r="C24" s="100">
        <f>C10*C15</f>
        <v>0.66823296997151427</v>
      </c>
      <c r="D24" s="100">
        <f t="shared" si="2"/>
        <v>0.6920397377298646</v>
      </c>
      <c r="E24" s="100">
        <f t="shared" si="2"/>
        <v>0.74177484856843656</v>
      </c>
      <c r="F24" s="100">
        <f t="shared" si="2"/>
        <v>0.70276924754886483</v>
      </c>
      <c r="G24" s="100">
        <f t="shared" si="2"/>
        <v>0.67117255116964925</v>
      </c>
      <c r="H24" s="100">
        <f t="shared" si="2"/>
        <v>0.67475506545958863</v>
      </c>
      <c r="I24" s="100">
        <f t="shared" si="2"/>
        <v>0.74577799742508832</v>
      </c>
      <c r="J24" s="100">
        <f t="shared" si="2"/>
        <v>0.65709659848842983</v>
      </c>
      <c r="K24" s="100">
        <f t="shared" si="2"/>
        <v>0.73129480338167463</v>
      </c>
      <c r="L24" s="100">
        <f t="shared" si="2"/>
        <v>0.75618221488714532</v>
      </c>
      <c r="M24" s="100">
        <f t="shared" si="2"/>
        <v>0.71461247764253222</v>
      </c>
      <c r="N24" s="100">
        <f t="shared" si="2"/>
        <v>0.67859980761661043</v>
      </c>
    </row>
    <row r="25" spans="2:14">
      <c r="B25" s="172"/>
    </row>
    <row r="26" spans="2:14">
      <c r="B26" s="104" t="s">
        <v>321</v>
      </c>
    </row>
    <row r="27" spans="2:14">
      <c r="B27" s="99" t="s">
        <v>322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1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1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1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1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1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1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1</v>
      </c>
      <c r="D30" s="100">
        <f>IF(D21&lt;=raw_materials!$D19,raw_materials!$C19,IF(D21&lt;=raw_materials!$F19,raw_materials!$E19,IF(D21&lt;=raw_materials!$H19,raw_materials!$G19,0)))</f>
        <v>1</v>
      </c>
      <c r="E30" s="100">
        <f>IF(E21&lt;=raw_materials!$D19,raw_materials!$C19,IF(E21&lt;=raw_materials!$F19,raw_materials!$E19,IF(E21&lt;=raw_materials!$H19,raw_materials!$G19,0)))</f>
        <v>1</v>
      </c>
      <c r="F30" s="100">
        <f>IF(F21&lt;=raw_materials!$D19,raw_materials!$C19,IF(F21&lt;=raw_materials!$F19,raw_materials!$E19,IF(F21&lt;=raw_materials!$H19,raw_materials!$G19,0)))</f>
        <v>1</v>
      </c>
      <c r="G30" s="100">
        <f>IF(G21&lt;=raw_materials!$D19,raw_materials!$C19,IF(G21&lt;=raw_materials!$F19,raw_materials!$E19,IF(G21&lt;=raw_materials!$H19,raw_materials!$G19,0)))</f>
        <v>1</v>
      </c>
      <c r="H30" s="100">
        <f>IF(H21&lt;=raw_materials!$D19,raw_materials!$C19,IF(H21&lt;=raw_materials!$F19,raw_materials!$E19,IF(H21&lt;=raw_materials!$H19,raw_materials!$G19,0)))</f>
        <v>1</v>
      </c>
      <c r="I30" s="100">
        <f>IF(I21&lt;=raw_materials!$D19,raw_materials!$C19,IF(I21&lt;=raw_materials!$F19,raw_materials!$E19,IF(I21&lt;=raw_materials!$H19,raw_materials!$G19,0)))</f>
        <v>1</v>
      </c>
      <c r="J30" s="100">
        <f>IF(J21&lt;=raw_materials!$D19,raw_materials!$C19,IF(J21&lt;=raw_materials!$F19,raw_materials!$E19,IF(J21&lt;=raw_materials!$H19,raw_materials!$G19,0)))</f>
        <v>1</v>
      </c>
      <c r="K30" s="100">
        <f>IF(K21&lt;=raw_materials!$D19,raw_materials!$C19,IF(K21&lt;=raw_materials!$F19,raw_materials!$E19,IF(K21&lt;=raw_materials!$H19,raw_materials!$G19,0)))</f>
        <v>1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1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1</v>
      </c>
      <c r="G31" s="100">
        <f>IF(G22&lt;=raw_materials!$D20,raw_materials!$C20,IF(G22&lt;=raw_materials!$F20,raw_materials!$E20,IF(G22&lt;=raw_materials!$H20,raw_materials!$G20,0)))</f>
        <v>1</v>
      </c>
      <c r="H31" s="100">
        <f>IF(H22&lt;=raw_materials!$D20,raw_materials!$C20,IF(H22&lt;=raw_materials!$F20,raw_materials!$E20,IF(H22&lt;=raw_materials!$H20,raw_materials!$G20,0)))</f>
        <v>1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1</v>
      </c>
      <c r="L31" s="100">
        <f>IF(L22&lt;=raw_materials!$D20,raw_materials!$C20,IF(L22&lt;=raw_materials!$F20,raw_materials!$E20,IF(L22&lt;=raw_materials!$H20,raw_materials!$G20,0)))</f>
        <v>1</v>
      </c>
      <c r="M31" s="100">
        <f>IF(M22&lt;=raw_materials!$D20,raw_materials!$C20,IF(M22&lt;=raw_materials!$F20,raw_materials!$E20,IF(M22&lt;=raw_materials!$H20,raw_materials!$G20,0)))</f>
        <v>1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1</v>
      </c>
      <c r="D32" s="100">
        <f>IF(D23&lt;=raw_materials!$D21,raw_materials!$C21,IF(D23&lt;=raw_materials!$F21,raw_materials!$E21,IF(D23&lt;=raw_materials!$H21,raw_materials!$G21,0)))</f>
        <v>1</v>
      </c>
      <c r="E32" s="100">
        <f>IF(E23&lt;=raw_materials!$D21,raw_materials!$C21,IF(E23&lt;=raw_materials!$F21,raw_materials!$E21,IF(E23&lt;=raw_materials!$H21,raw_materials!$G21,0)))</f>
        <v>1</v>
      </c>
      <c r="F32" s="100">
        <f>IF(F23&lt;=raw_materials!$D21,raw_materials!$C21,IF(F23&lt;=raw_materials!$F21,raw_materials!$E21,IF(F23&lt;=raw_materials!$H21,raw_materials!$G21,0)))</f>
        <v>1</v>
      </c>
      <c r="G32" s="100">
        <f>IF(G23&lt;=raw_materials!$D21,raw_materials!$C21,IF(G23&lt;=raw_materials!$F21,raw_materials!$E21,IF(G23&lt;=raw_materials!$H21,raw_materials!$G21,0)))</f>
        <v>1</v>
      </c>
      <c r="H32" s="100">
        <f>IF(H23&lt;=raw_materials!$D21,raw_materials!$C21,IF(H23&lt;=raw_materials!$F21,raw_materials!$E21,IF(H23&lt;=raw_materials!$H21,raw_materials!$G21,0)))</f>
        <v>1</v>
      </c>
      <c r="I32" s="100">
        <f>IF(I23&lt;=raw_materials!$D21,raw_materials!$C21,IF(I23&lt;=raw_materials!$F21,raw_materials!$E21,IF(I23&lt;=raw_materials!$H21,raw_materials!$G21,0)))</f>
        <v>1</v>
      </c>
      <c r="J32" s="100">
        <f>IF(J23&lt;=raw_materials!$D21,raw_materials!$C21,IF(J23&lt;=raw_materials!$F21,raw_materials!$E21,IF(J23&lt;=raw_materials!$H21,raw_materials!$G21,0)))</f>
        <v>1</v>
      </c>
      <c r="K32" s="100">
        <f>IF(K23&lt;=raw_materials!$D21,raw_materials!$C21,IF(K23&lt;=raw_materials!$F21,raw_materials!$E21,IF(K23&lt;=raw_materials!$H21,raw_materials!$G21,0)))</f>
        <v>1</v>
      </c>
      <c r="L32" s="100">
        <f>IF(L23&lt;=raw_materials!$D21,raw_materials!$C21,IF(L23&lt;=raw_materials!$F21,raw_materials!$E21,IF(L23&lt;=raw_materials!$H21,raw_materials!$G21,0)))</f>
        <v>1</v>
      </c>
      <c r="M32" s="100">
        <f>IF(M23&lt;=raw_materials!$D21,raw_materials!$C21,IF(M23&lt;=raw_materials!$F21,raw_materials!$E21,IF(M23&lt;=raw_materials!$H21,raw_materials!$G21,0)))</f>
        <v>1</v>
      </c>
      <c r="N32" s="100">
        <f>IF(N23&lt;=raw_materials!$D21,raw_materials!$C21,IF(N23&lt;=raw_materials!$F21,raw_materials!$E21,IF(N23&lt;=raw_materials!$H21,raw_materials!$G21,0)))</f>
        <v>1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1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1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1</v>
      </c>
      <c r="L33" s="100">
        <f>IF(L24&lt;=raw_materials!$D22,raw_materials!$C22,IF(L24&lt;=raw_materials!$F22,raw_materials!$E22,IF(L24&lt;=raw_materials!$H22,raw_materials!$G22,0)))</f>
        <v>1</v>
      </c>
      <c r="M33" s="100">
        <f>IF(M24&lt;=raw_materials!$D22,raw_materials!$C22,IF(M24&lt;=raw_materials!$F22,raw_materials!$E22,IF(M24&lt;=raw_materials!$H22,raw_materials!$G22,0)))</f>
        <v>1</v>
      </c>
      <c r="N33" s="100">
        <f>IF(N24&lt;=raw_materials!$D22,raw_materials!$C22,IF(N24&lt;=raw_materials!$F22,raw_materials!$E22,IF(N24&lt;=raw_materials!$H22,raw_materials!$G22,0)))</f>
        <v>1</v>
      </c>
    </row>
    <row r="35" spans="2:50">
      <c r="B35" s="103" t="s">
        <v>323</v>
      </c>
    </row>
    <row r="36" spans="2:50">
      <c r="B36" s="170" t="s">
        <v>274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324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25054.902514011505</v>
      </c>
      <c r="D38" s="100">
        <v>25109.81675262624</v>
      </c>
      <c r="E38" s="100">
        <v>25164.733912812586</v>
      </c>
      <c r="F38" s="100">
        <v>25219.64518704552</v>
      </c>
      <c r="G38" s="100">
        <v>25274.541764850626</v>
      </c>
      <c r="H38" s="100">
        <v>10131.765933739784</v>
      </c>
      <c r="I38" s="100">
        <v>10153.702233522454</v>
      </c>
      <c r="J38" s="100">
        <v>17807.338642222287</v>
      </c>
      <c r="K38" s="100">
        <v>25493.804885647136</v>
      </c>
      <c r="L38" s="100">
        <v>25548.495829201689</v>
      </c>
      <c r="M38" s="100">
        <v>25603.119238151201</v>
      </c>
      <c r="N38" s="100">
        <v>25657.666324691218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25928.950094808049</v>
      </c>
      <c r="T38" s="100">
        <v>25982.855339308269</v>
      </c>
      <c r="U38" s="100">
        <v>26036.623097350748</v>
      </c>
      <c r="V38" s="100">
        <v>26090.24469980675</v>
      </c>
      <c r="W38" s="100">
        <v>26143.711499307632</v>
      </c>
      <c r="X38" s="100">
        <v>26197.014871775551</v>
      </c>
      <c r="Y38" s="100">
        <v>26250.146217950878</v>
      </c>
      <c r="Z38" s="100">
        <v>26303.096964916222</v>
      </c>
      <c r="AA38" s="100">
        <v>26355.858567616488</v>
      </c>
      <c r="AB38" s="100">
        <v>26408.422510375025</v>
      </c>
      <c r="AC38" s="100">
        <v>26460.780308405316</v>
      </c>
      <c r="AD38" s="100">
        <v>26512.923509318131</v>
      </c>
      <c r="AE38" s="100">
        <v>26564.8436946238</v>
      </c>
      <c r="AF38" s="100">
        <v>26616.532481229282</v>
      </c>
      <c r="AG38" s="100">
        <v>26667.981522929855</v>
      </c>
      <c r="AH38" s="100">
        <v>18703.427758326601</v>
      </c>
      <c r="AI38" s="100">
        <v>10708.050872059657</v>
      </c>
      <c r="AJ38" s="100">
        <v>10728.322920417615</v>
      </c>
      <c r="AK38" s="100">
        <v>10748.485876291024</v>
      </c>
      <c r="AL38" s="100">
        <v>10768.536483841426</v>
      </c>
      <c r="AM38" s="100">
        <v>26971.178763785614</v>
      </c>
      <c r="AN38" s="100">
        <v>27020.719306543244</v>
      </c>
      <c r="AO38" s="100">
        <v>27069.954839740756</v>
      </c>
      <c r="AP38" s="100">
        <v>27118.877415268147</v>
      </c>
      <c r="AQ38" s="100">
        <v>19017.235395524818</v>
      </c>
      <c r="AR38" s="100">
        <v>27215.752159530173</v>
      </c>
      <c r="AS38" s="100">
        <v>10905.475477975026</v>
      </c>
      <c r="AT38" s="100">
        <v>27311.281008823513</v>
      </c>
      <c r="AU38" s="100">
        <v>27358.521424379818</v>
      </c>
      <c r="AV38" s="100">
        <v>27405.40232323145</v>
      </c>
      <c r="AW38" s="100">
        <v>27451.916146805794</v>
      </c>
      <c r="AX38" s="100">
        <v>27498.055397691911</v>
      </c>
    </row>
    <row r="39" spans="2:50">
      <c r="B39" s="170" t="s">
        <v>105</v>
      </c>
      <c r="C39" s="100">
        <v>15032.941508406904</v>
      </c>
      <c r="D39" s="100">
        <v>15065.890051575743</v>
      </c>
      <c r="E39" s="100">
        <v>15098.84034768755</v>
      </c>
      <c r="F39" s="100">
        <v>15131.787112227312</v>
      </c>
      <c r="G39" s="100">
        <v>6065.8900235641513</v>
      </c>
      <c r="H39" s="100">
        <v>6079.0595602438707</v>
      </c>
      <c r="I39" s="100">
        <v>15230.553350283679</v>
      </c>
      <c r="J39" s="100">
        <v>15263.433121904818</v>
      </c>
      <c r="K39" s="100">
        <v>15296.282931388283</v>
      </c>
      <c r="L39" s="100">
        <v>6131.6389990084062</v>
      </c>
      <c r="M39" s="100">
        <v>10753.310080023504</v>
      </c>
      <c r="N39" s="100">
        <v>10776.21985637031</v>
      </c>
      <c r="O39" s="100">
        <v>10799.093890388011</v>
      </c>
      <c r="P39" s="100">
        <v>15459.897856814132</v>
      </c>
      <c r="Q39" s="100">
        <v>15492.457153526968</v>
      </c>
      <c r="R39" s="100">
        <v>15524.949631923135</v>
      </c>
      <c r="S39" s="100">
        <v>15557.370056884829</v>
      </c>
      <c r="T39" s="100">
        <v>15589.713203584963</v>
      </c>
      <c r="U39" s="100">
        <v>15621.973858410449</v>
      </c>
      <c r="V39" s="100">
        <v>15654.14681988405</v>
      </c>
      <c r="W39" s="100">
        <v>15686.226899584581</v>
      </c>
      <c r="X39" s="100">
        <v>15718.208923065331</v>
      </c>
      <c r="Y39" s="100">
        <v>15750.087730770527</v>
      </c>
      <c r="Z39" s="100">
        <v>15781.858178949733</v>
      </c>
      <c r="AA39" s="100">
        <v>15813.515140569893</v>
      </c>
      <c r="AB39" s="100">
        <v>15845.053506225015</v>
      </c>
      <c r="AC39" s="100">
        <v>11113.527729530231</v>
      </c>
      <c r="AD39" s="100">
        <v>15907.754105590879</v>
      </c>
      <c r="AE39" s="100">
        <v>15938.90621677428</v>
      </c>
      <c r="AF39" s="100">
        <v>15969.919488737569</v>
      </c>
      <c r="AG39" s="100">
        <v>16000.788913757913</v>
      </c>
      <c r="AH39" s="100">
        <v>16031.509507137089</v>
      </c>
      <c r="AI39" s="100">
        <v>16062.076308089485</v>
      </c>
      <c r="AJ39" s="100">
        <v>16092.48438062642</v>
      </c>
      <c r="AK39" s="100">
        <v>6449.0915257746146</v>
      </c>
      <c r="AL39" s="100">
        <v>11306.963308033497</v>
      </c>
      <c r="AM39" s="100">
        <v>11327.895080789956</v>
      </c>
      <c r="AN39" s="100">
        <v>16212.431583925947</v>
      </c>
      <c r="AO39" s="100">
        <v>16241.972903844453</v>
      </c>
      <c r="AP39" s="100">
        <v>16271.326449160888</v>
      </c>
      <c r="AQ39" s="100">
        <v>16300.487481878417</v>
      </c>
      <c r="AR39" s="100">
        <v>16329.451295718105</v>
      </c>
      <c r="AS39" s="100">
        <v>11450.749251873776</v>
      </c>
      <c r="AT39" s="100">
        <v>16386.768605294106</v>
      </c>
      <c r="AU39" s="100">
        <v>16415.112854627889</v>
      </c>
      <c r="AV39" s="100">
        <v>16443.241393938872</v>
      </c>
      <c r="AW39" s="100">
        <v>16471.149688083475</v>
      </c>
      <c r="AX39" s="100">
        <v>16498.833238615145</v>
      </c>
    </row>
    <row r="40" spans="2:50">
      <c r="B40" s="170" t="s">
        <v>106</v>
      </c>
      <c r="C40" s="100">
        <v>5010.9805028023011</v>
      </c>
      <c r="D40" s="100">
        <v>5021.9633505252477</v>
      </c>
      <c r="E40" s="100">
        <v>5032.946782562517</v>
      </c>
      <c r="F40" s="100">
        <v>5043.9290374091042</v>
      </c>
      <c r="G40" s="100">
        <v>2021.9633411880502</v>
      </c>
      <c r="H40" s="100">
        <v>5065.8829668698918</v>
      </c>
      <c r="I40" s="100">
        <v>507.68511167612263</v>
      </c>
      <c r="J40" s="100">
        <v>5087.8110406349388</v>
      </c>
      <c r="K40" s="100">
        <v>5098.7609771294274</v>
      </c>
      <c r="L40" s="100">
        <v>5109.6991658403376</v>
      </c>
      <c r="M40" s="100">
        <v>5120.6238476302397</v>
      </c>
      <c r="N40" s="100">
        <v>5131.5332649382435</v>
      </c>
      <c r="O40" s="100">
        <v>3599.6979634626705</v>
      </c>
      <c r="P40" s="100">
        <v>5153.2992856047113</v>
      </c>
      <c r="Q40" s="100">
        <v>5164.1523845089887</v>
      </c>
      <c r="R40" s="100">
        <v>5174.9832106410449</v>
      </c>
      <c r="S40" s="100">
        <v>5185.7900189616103</v>
      </c>
      <c r="T40" s="100">
        <v>5196.5710678616542</v>
      </c>
      <c r="U40" s="100">
        <v>5207.3246194701496</v>
      </c>
      <c r="V40" s="100">
        <v>3652.6342579729449</v>
      </c>
      <c r="W40" s="100">
        <v>5228.7422998615266</v>
      </c>
      <c r="X40" s="100">
        <v>5239.40297435511</v>
      </c>
      <c r="Y40" s="100">
        <v>5250.0292435901756</v>
      </c>
      <c r="Z40" s="100">
        <v>5260.6193929832443</v>
      </c>
      <c r="AA40" s="100">
        <v>5271.1717135232975</v>
      </c>
      <c r="AB40" s="100">
        <v>5281.6845020750052</v>
      </c>
      <c r="AC40" s="100">
        <v>5292.156061681063</v>
      </c>
      <c r="AD40" s="100">
        <v>5302.5847018636268</v>
      </c>
      <c r="AE40" s="100">
        <v>5312.9687389247601</v>
      </c>
      <c r="AF40" s="100">
        <v>5323.3064962458566</v>
      </c>
      <c r="AG40" s="100">
        <v>5333.5963045859717</v>
      </c>
      <c r="AH40" s="100">
        <v>5343.8365023790293</v>
      </c>
      <c r="AI40" s="100">
        <v>535.40254360298286</v>
      </c>
      <c r="AJ40" s="100">
        <v>5364.1614602088066</v>
      </c>
      <c r="AK40" s="100">
        <v>5374.2429381455113</v>
      </c>
      <c r="AL40" s="100">
        <v>5384.2682419207131</v>
      </c>
      <c r="AM40" s="100">
        <v>5394.2357527571221</v>
      </c>
      <c r="AN40" s="100">
        <v>5404.1438613086484</v>
      </c>
      <c r="AO40" s="100">
        <v>5413.9909679481507</v>
      </c>
      <c r="AP40" s="100">
        <v>2169.510193221452</v>
      </c>
      <c r="AQ40" s="100">
        <v>2173.3983309171226</v>
      </c>
      <c r="AR40" s="100">
        <v>2177.2601727624142</v>
      </c>
      <c r="AS40" s="100">
        <v>2181.0950955950052</v>
      </c>
      <c r="AT40" s="100">
        <v>2184.9024807058813</v>
      </c>
      <c r="AU40" s="100">
        <v>2188.6817139503855</v>
      </c>
      <c r="AV40" s="100">
        <v>548.10804646462907</v>
      </c>
      <c r="AW40" s="100">
        <v>5490.3832293611586</v>
      </c>
      <c r="AX40" s="100">
        <v>5499.611079538382</v>
      </c>
    </row>
    <row r="41" spans="2:50">
      <c r="B41" s="170" t="s">
        <v>107</v>
      </c>
      <c r="C41" s="100">
        <v>3006.5883016813805</v>
      </c>
      <c r="D41" s="100">
        <v>3013.1780103151486</v>
      </c>
      <c r="E41" s="100">
        <v>3019.7680695375102</v>
      </c>
      <c r="F41" s="100">
        <v>3026.3574224454624</v>
      </c>
      <c r="G41" s="100">
        <v>3032.9450117820752</v>
      </c>
      <c r="H41" s="100">
        <v>3039.5297801219349</v>
      </c>
      <c r="I41" s="100">
        <v>3046.1106700567357</v>
      </c>
      <c r="J41" s="100">
        <v>3052.6866243809636</v>
      </c>
      <c r="K41" s="100">
        <v>3059.2565862776564</v>
      </c>
      <c r="L41" s="100">
        <v>3065.8194995042027</v>
      </c>
      <c r="M41" s="100">
        <v>3072.3743085781439</v>
      </c>
      <c r="N41" s="100">
        <v>3078.9199589629461</v>
      </c>
      <c r="O41" s="100">
        <v>3085.4553972537178</v>
      </c>
      <c r="P41" s="100">
        <v>3091.9795713628264</v>
      </c>
      <c r="Q41" s="100">
        <v>3098.4914307053937</v>
      </c>
      <c r="R41" s="100">
        <v>3104.9899263846269</v>
      </c>
      <c r="S41" s="100">
        <v>3111.4740113769658</v>
      </c>
      <c r="T41" s="100">
        <v>3117.9426407169926</v>
      </c>
      <c r="U41" s="100">
        <v>3124.3947716820899</v>
      </c>
      <c r="V41" s="100">
        <v>3130.8293639768099</v>
      </c>
      <c r="W41" s="100">
        <v>3137.2453799169161</v>
      </c>
      <c r="X41" s="100">
        <v>3143.6417846130662</v>
      </c>
      <c r="Y41" s="100">
        <v>3150.0175461541053</v>
      </c>
      <c r="Z41" s="100">
        <v>3156.3716357899466</v>
      </c>
      <c r="AA41" s="100">
        <v>3162.7030281139782</v>
      </c>
      <c r="AB41" s="100">
        <v>2218.3074908715021</v>
      </c>
      <c r="AC41" s="100">
        <v>2222.7055459060462</v>
      </c>
      <c r="AD41" s="100">
        <v>3181.5508211181759</v>
      </c>
      <c r="AE41" s="100">
        <v>3187.7812433548561</v>
      </c>
      <c r="AF41" s="100">
        <v>3193.9838977475138</v>
      </c>
      <c r="AG41" s="100">
        <v>3200.1577827515825</v>
      </c>
      <c r="AH41" s="100">
        <v>3206.3019014274178</v>
      </c>
      <c r="AI41" s="100">
        <v>3212.4152616178967</v>
      </c>
      <c r="AJ41" s="100">
        <v>3218.496876125284</v>
      </c>
      <c r="AK41" s="100">
        <v>3224.5457628873069</v>
      </c>
      <c r="AL41" s="100">
        <v>3230.5609451524278</v>
      </c>
      <c r="AM41" s="100">
        <v>3236.5414516542737</v>
      </c>
      <c r="AN41" s="100">
        <v>3242.486316785189</v>
      </c>
      <c r="AO41" s="100">
        <v>2273.8762065382234</v>
      </c>
      <c r="AP41" s="100">
        <v>2277.985702882524</v>
      </c>
      <c r="AQ41" s="100">
        <v>2282.0682474629784</v>
      </c>
      <c r="AR41" s="100">
        <v>2286.1231814005346</v>
      </c>
      <c r="AS41" s="100">
        <v>2290.1498503747553</v>
      </c>
      <c r="AT41" s="100">
        <v>1310.9414884235287</v>
      </c>
      <c r="AU41" s="100">
        <v>1313.2090283702314</v>
      </c>
      <c r="AV41" s="100">
        <v>1315.4593115151097</v>
      </c>
      <c r="AW41" s="100">
        <v>3294.2299376166952</v>
      </c>
      <c r="AX41" s="100">
        <v>3299.7666477230291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325</v>
      </c>
    </row>
    <row r="46" spans="2:50">
      <c r="B46" s="99" t="s">
        <v>274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326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3188.7746637991713</v>
      </c>
      <c r="D48" s="100">
        <v>3188.7746637991713</v>
      </c>
      <c r="E48" s="100">
        <v>3188.7746637991713</v>
      </c>
      <c r="F48" s="100">
        <v>3188.7746637991713</v>
      </c>
      <c r="G48" s="100">
        <v>3188.7746637991713</v>
      </c>
      <c r="H48" s="100">
        <v>3188.7746637991713</v>
      </c>
      <c r="I48" s="100">
        <v>3188.7746637991713</v>
      </c>
      <c r="J48" s="100">
        <v>3188.7746637991713</v>
      </c>
      <c r="K48" s="100">
        <v>3188.7746637991713</v>
      </c>
      <c r="L48" s="100">
        <v>3188.7746637991713</v>
      </c>
      <c r="M48" s="100">
        <v>3188.7746637991713</v>
      </c>
      <c r="N48" s="100">
        <v>3188.7746637991713</v>
      </c>
      <c r="O48" s="100">
        <v>3188.7746637991713</v>
      </c>
      <c r="P48" s="100">
        <v>3188.7746637991713</v>
      </c>
      <c r="Q48" s="100">
        <v>3188.7746637991713</v>
      </c>
      <c r="R48" s="100">
        <v>3188.7746637991713</v>
      </c>
      <c r="S48" s="100">
        <v>3188.7746637991713</v>
      </c>
      <c r="T48" s="100">
        <v>3188.7746637991713</v>
      </c>
      <c r="U48" s="100">
        <v>3188.7746637991713</v>
      </c>
      <c r="V48" s="100">
        <v>3188.7746637991713</v>
      </c>
      <c r="W48" s="100">
        <v>3188.7746637991713</v>
      </c>
      <c r="X48" s="100">
        <v>3188.7746637991713</v>
      </c>
      <c r="Y48" s="100">
        <v>3188.7746637991713</v>
      </c>
      <c r="Z48" s="100">
        <v>3188.7746637991713</v>
      </c>
      <c r="AA48" s="100">
        <v>3188.7746637991713</v>
      </c>
      <c r="AB48" s="100">
        <v>3188.7746637991713</v>
      </c>
      <c r="AC48" s="100">
        <v>3188.7746637991713</v>
      </c>
      <c r="AD48" s="100">
        <v>3188.7746637991713</v>
      </c>
      <c r="AE48" s="100">
        <v>3188.7746637991713</v>
      </c>
      <c r="AF48" s="100">
        <v>3188.7746637991713</v>
      </c>
      <c r="AG48" s="100">
        <v>3188.7746637991713</v>
      </c>
      <c r="AH48" s="100">
        <v>3188.7746637991713</v>
      </c>
      <c r="AI48" s="100">
        <v>3188.7746637991713</v>
      </c>
      <c r="AJ48" s="100">
        <v>3188.7746637991713</v>
      </c>
      <c r="AK48" s="100">
        <v>3188.7746637991713</v>
      </c>
      <c r="AL48" s="100">
        <v>3188.7746637991713</v>
      </c>
      <c r="AM48" s="100">
        <v>3188.7746637991713</v>
      </c>
      <c r="AN48" s="100">
        <v>3188.7746637991713</v>
      </c>
      <c r="AO48" s="100">
        <v>3188.7746637991713</v>
      </c>
      <c r="AP48" s="100">
        <v>3188.7746637991713</v>
      </c>
      <c r="AQ48" s="100">
        <v>3188.7746637991713</v>
      </c>
      <c r="AR48" s="100">
        <v>3188.7746637991713</v>
      </c>
      <c r="AS48" s="100">
        <v>3188.7746637991713</v>
      </c>
      <c r="AT48" s="100">
        <v>3188.7746637991713</v>
      </c>
      <c r="AU48" s="100">
        <v>3188.7746637991713</v>
      </c>
      <c r="AV48" s="100">
        <v>3188.7746637991713</v>
      </c>
      <c r="AW48" s="100">
        <v>3188.7746637991713</v>
      </c>
      <c r="AX48" s="100">
        <v>3188.7746637991713</v>
      </c>
    </row>
    <row r="49" spans="2:51">
      <c r="B49" s="99" t="s">
        <v>105</v>
      </c>
      <c r="C49" s="100">
        <v>0</v>
      </c>
      <c r="D49" s="100">
        <v>0</v>
      </c>
      <c r="E49" s="100">
        <v>0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</row>
    <row r="50" spans="2:51">
      <c r="B50" s="99" t="s">
        <v>106</v>
      </c>
      <c r="C50" s="100">
        <v>3145.1776730264419</v>
      </c>
      <c r="D50" s="100">
        <v>3145.1776730264419</v>
      </c>
      <c r="E50" s="100">
        <v>3145.1776730264419</v>
      </c>
      <c r="F50" s="100">
        <v>3145.1776730264419</v>
      </c>
      <c r="G50" s="100">
        <v>2021.9633411880502</v>
      </c>
      <c r="H50" s="100">
        <v>3145.1776730264419</v>
      </c>
      <c r="I50" s="100">
        <v>507.68511167612263</v>
      </c>
      <c r="J50" s="100">
        <v>3145.1776730264419</v>
      </c>
      <c r="K50" s="100">
        <v>3145.1776730264419</v>
      </c>
      <c r="L50" s="100">
        <v>3145.1776730264419</v>
      </c>
      <c r="M50" s="100">
        <v>3145.1776730264419</v>
      </c>
      <c r="N50" s="100">
        <v>3145.1776730264419</v>
      </c>
      <c r="O50" s="100">
        <v>3145.1776730264419</v>
      </c>
      <c r="P50" s="100">
        <v>3145.1776730264419</v>
      </c>
      <c r="Q50" s="100">
        <v>3145.1776730264419</v>
      </c>
      <c r="R50" s="100">
        <v>3145.1776730264419</v>
      </c>
      <c r="S50" s="100">
        <v>3145.1776730264419</v>
      </c>
      <c r="T50" s="100">
        <v>3145.1776730264419</v>
      </c>
      <c r="U50" s="100">
        <v>3145.1776730264419</v>
      </c>
      <c r="V50" s="100">
        <v>3145.1776730264419</v>
      </c>
      <c r="W50" s="100">
        <v>3145.1776730264419</v>
      </c>
      <c r="X50" s="100">
        <v>3145.1776730264419</v>
      </c>
      <c r="Y50" s="100">
        <v>3145.1776730264419</v>
      </c>
      <c r="Z50" s="100">
        <v>3145.1776730264419</v>
      </c>
      <c r="AA50" s="100">
        <v>3145.1776730264419</v>
      </c>
      <c r="AB50" s="100">
        <v>3145.1776730264419</v>
      </c>
      <c r="AC50" s="100">
        <v>3145.1776730264419</v>
      </c>
      <c r="AD50" s="100">
        <v>3145.1776730264419</v>
      </c>
      <c r="AE50" s="100">
        <v>3145.1776730264419</v>
      </c>
      <c r="AF50" s="100">
        <v>3145.1776730264419</v>
      </c>
      <c r="AG50" s="100">
        <v>3145.1776730264419</v>
      </c>
      <c r="AH50" s="100">
        <v>3145.1776730264419</v>
      </c>
      <c r="AI50" s="100">
        <v>535.40254360298286</v>
      </c>
      <c r="AJ50" s="100">
        <v>3145.1776730264419</v>
      </c>
      <c r="AK50" s="100">
        <v>3145.1776730264419</v>
      </c>
      <c r="AL50" s="100">
        <v>3145.1776730264419</v>
      </c>
      <c r="AM50" s="100">
        <v>3145.1776730264419</v>
      </c>
      <c r="AN50" s="100">
        <v>3145.1776730264419</v>
      </c>
      <c r="AO50" s="100">
        <v>3145.1776730264419</v>
      </c>
      <c r="AP50" s="100">
        <v>2169.510193221452</v>
      </c>
      <c r="AQ50" s="100">
        <v>2173.3983309171226</v>
      </c>
      <c r="AR50" s="100">
        <v>2177.2601727624142</v>
      </c>
      <c r="AS50" s="100">
        <v>2181.0950955950052</v>
      </c>
      <c r="AT50" s="100">
        <v>2184.9024807058813</v>
      </c>
      <c r="AU50" s="100">
        <v>2188.6817139503855</v>
      </c>
      <c r="AV50" s="100">
        <v>548.10804646462907</v>
      </c>
      <c r="AW50" s="100">
        <v>3145.1776730264419</v>
      </c>
      <c r="AX50" s="100">
        <v>3145.1776730264419</v>
      </c>
      <c r="AY50" s="112"/>
    </row>
    <row r="51" spans="2:51">
      <c r="B51" s="99" t="s">
        <v>107</v>
      </c>
      <c r="C51" s="100">
        <v>2841.2776441785122</v>
      </c>
      <c r="D51" s="100">
        <v>2841.2776441785122</v>
      </c>
      <c r="E51" s="100">
        <v>2841.2776441785122</v>
      </c>
      <c r="F51" s="100">
        <v>2841.2776441785122</v>
      </c>
      <c r="G51" s="100">
        <v>2841.2776441785122</v>
      </c>
      <c r="H51" s="100">
        <v>2841.2776441785122</v>
      </c>
      <c r="I51" s="100">
        <v>2841.2776441785122</v>
      </c>
      <c r="J51" s="100">
        <v>2841.2776441785122</v>
      </c>
      <c r="K51" s="100">
        <v>2841.2776441785122</v>
      </c>
      <c r="L51" s="100">
        <v>2841.2776441785122</v>
      </c>
      <c r="M51" s="100">
        <v>2841.2776441785122</v>
      </c>
      <c r="N51" s="100">
        <v>2841.2776441785122</v>
      </c>
      <c r="O51" s="100">
        <v>2841.2776441785122</v>
      </c>
      <c r="P51" s="100">
        <v>2841.2776441785122</v>
      </c>
      <c r="Q51" s="100">
        <v>2841.2776441785122</v>
      </c>
      <c r="R51" s="100">
        <v>2841.2776441785122</v>
      </c>
      <c r="S51" s="100">
        <v>2841.2776441785122</v>
      </c>
      <c r="T51" s="100">
        <v>2841.2776441785122</v>
      </c>
      <c r="U51" s="100">
        <v>2841.2776441785122</v>
      </c>
      <c r="V51" s="100">
        <v>2841.2776441785122</v>
      </c>
      <c r="W51" s="100">
        <v>2841.2776441785122</v>
      </c>
      <c r="X51" s="100">
        <v>2841.2776441785122</v>
      </c>
      <c r="Y51" s="100">
        <v>2841.2776441785122</v>
      </c>
      <c r="Z51" s="100">
        <v>2841.2776441785122</v>
      </c>
      <c r="AA51" s="100">
        <v>2841.2776441785122</v>
      </c>
      <c r="AB51" s="100">
        <v>2218.3074908715021</v>
      </c>
      <c r="AC51" s="100">
        <v>2222.7055459060462</v>
      </c>
      <c r="AD51" s="100">
        <v>2841.2776441785122</v>
      </c>
      <c r="AE51" s="100">
        <v>2841.2776441785122</v>
      </c>
      <c r="AF51" s="100">
        <v>2841.2776441785122</v>
      </c>
      <c r="AG51" s="100">
        <v>2841.2776441785122</v>
      </c>
      <c r="AH51" s="100">
        <v>2841.2776441785122</v>
      </c>
      <c r="AI51" s="100">
        <v>2841.2776441785122</v>
      </c>
      <c r="AJ51" s="100">
        <v>2841.2776441785122</v>
      </c>
      <c r="AK51" s="100">
        <v>2841.2776441785122</v>
      </c>
      <c r="AL51" s="100">
        <v>2841.2776441785122</v>
      </c>
      <c r="AM51" s="100">
        <v>2841.2776441785122</v>
      </c>
      <c r="AN51" s="100">
        <v>2841.2776441785122</v>
      </c>
      <c r="AO51" s="100">
        <v>2273.8762065382234</v>
      </c>
      <c r="AP51" s="100">
        <v>2277.985702882524</v>
      </c>
      <c r="AQ51" s="100">
        <v>2282.0682474629784</v>
      </c>
      <c r="AR51" s="100">
        <v>2286.1231814005346</v>
      </c>
      <c r="AS51" s="100">
        <v>2290.1498503747553</v>
      </c>
      <c r="AT51" s="100">
        <v>1310.9414884235287</v>
      </c>
      <c r="AU51" s="100">
        <v>1313.2090283702314</v>
      </c>
      <c r="AV51" s="100">
        <v>1315.4593115151097</v>
      </c>
      <c r="AW51" s="100">
        <v>2841.2776441785122</v>
      </c>
      <c r="AX51" s="100">
        <v>2841.2776441785122</v>
      </c>
      <c r="AY51" s="111"/>
    </row>
    <row r="52" spans="2:51">
      <c r="B52" s="99" t="s">
        <v>108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</row>
    <row r="53" spans="2:51">
      <c r="B53" s="99" t="s">
        <v>109</v>
      </c>
      <c r="C53" s="100">
        <v>0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</row>
    <row r="55" spans="2:51">
      <c r="B55" s="174" t="s">
        <v>327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274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326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4408067.8712393567</v>
      </c>
      <c r="D58" s="100">
        <v>4408067.8712393567</v>
      </c>
      <c r="E58" s="100">
        <v>4408067.8712393567</v>
      </c>
      <c r="F58" s="100">
        <v>4408067.8712393567</v>
      </c>
      <c r="G58" s="100">
        <v>4545053.9052881086</v>
      </c>
      <c r="H58" s="100">
        <v>4545053.9052881086</v>
      </c>
      <c r="I58" s="100">
        <v>4545053.9052881086</v>
      </c>
      <c r="J58" s="100">
        <v>4545053.9052881086</v>
      </c>
      <c r="K58" s="100">
        <v>4254852.9327770183</v>
      </c>
      <c r="L58" s="100">
        <v>4254852.9327770183</v>
      </c>
      <c r="M58" s="100">
        <v>4254852.9327770183</v>
      </c>
      <c r="N58" s="100">
        <v>4254852.9327770183</v>
      </c>
      <c r="O58" s="100">
        <v>4371085.8675500033</v>
      </c>
      <c r="P58" s="100">
        <v>4371085.8675500033</v>
      </c>
      <c r="Q58" s="100">
        <v>4371085.8675500033</v>
      </c>
      <c r="R58" s="100">
        <v>4371085.8675500033</v>
      </c>
      <c r="S58" s="100">
        <v>3853436.8606774057</v>
      </c>
      <c r="T58" s="100">
        <v>3853436.8606774057</v>
      </c>
      <c r="U58" s="100">
        <v>3853436.8606774057</v>
      </c>
      <c r="V58" s="100">
        <v>3853436.8606774057</v>
      </c>
      <c r="W58" s="100">
        <v>3985007.3792390157</v>
      </c>
      <c r="X58" s="100">
        <v>3985007.3792390157</v>
      </c>
      <c r="Y58" s="100">
        <v>3985007.3792390157</v>
      </c>
      <c r="Z58" s="100">
        <v>3985007.3792390157</v>
      </c>
      <c r="AA58" s="100">
        <v>3700547.164771806</v>
      </c>
      <c r="AB58" s="100">
        <v>3700547.164771806</v>
      </c>
      <c r="AC58" s="100">
        <v>3700547.164771806</v>
      </c>
      <c r="AD58" s="100">
        <v>3700547.164771806</v>
      </c>
      <c r="AE58" s="100">
        <v>4370291.2287894674</v>
      </c>
      <c r="AF58" s="100">
        <v>4370291.2287894674</v>
      </c>
      <c r="AG58" s="100">
        <v>4370291.2287894674</v>
      </c>
      <c r="AH58" s="100">
        <v>4370291.2287894674</v>
      </c>
      <c r="AI58" s="100">
        <v>6701351.6007235562</v>
      </c>
      <c r="AJ58" s="100">
        <v>6701351.6007235562</v>
      </c>
      <c r="AK58" s="100">
        <v>6701351.6007235562</v>
      </c>
      <c r="AL58" s="100">
        <v>6701351.6007235562</v>
      </c>
      <c r="AM58" s="100">
        <v>3942245.481177947</v>
      </c>
      <c r="AN58" s="100">
        <v>3942245.481177947</v>
      </c>
      <c r="AO58" s="100">
        <v>3942245.481177947</v>
      </c>
      <c r="AP58" s="100">
        <v>3942245.481177947</v>
      </c>
      <c r="AQ58" s="100">
        <v>4013452.4635099438</v>
      </c>
      <c r="AR58" s="100">
        <v>4013452.4635099438</v>
      </c>
      <c r="AS58" s="100">
        <v>4013452.4635099438</v>
      </c>
      <c r="AT58" s="100">
        <v>4013452.4635099438</v>
      </c>
      <c r="AU58" s="100">
        <v>3998851.3645225307</v>
      </c>
      <c r="AV58" s="100">
        <v>3998851.3645225307</v>
      </c>
      <c r="AW58" s="100">
        <v>3998851.3645225307</v>
      </c>
      <c r="AX58" s="100">
        <v>3998851.3645225307</v>
      </c>
    </row>
    <row r="59" spans="2:51">
      <c r="B59" s="105" t="s">
        <v>105</v>
      </c>
      <c r="C59" s="100">
        <v>0</v>
      </c>
      <c r="D59" s="100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</row>
    <row r="60" spans="2:51">
      <c r="B60" s="105" t="s">
        <v>106</v>
      </c>
      <c r="C60" s="100">
        <v>4273939.376837654</v>
      </c>
      <c r="D60" s="100">
        <v>4273939.376837654</v>
      </c>
      <c r="E60" s="100">
        <v>4273939.376837654</v>
      </c>
      <c r="F60" s="100">
        <v>4273939.376837654</v>
      </c>
      <c r="G60" s="100">
        <v>3663783.62870717</v>
      </c>
      <c r="H60" s="100">
        <v>5699040.2511644168</v>
      </c>
      <c r="I60" s="100">
        <v>919921.92084176757</v>
      </c>
      <c r="J60" s="100">
        <v>5699040.2511644168</v>
      </c>
      <c r="K60" s="100">
        <v>4420410.6595248105</v>
      </c>
      <c r="L60" s="100">
        <v>4420410.6595248105</v>
      </c>
      <c r="M60" s="100">
        <v>4420410.6595248105</v>
      </c>
      <c r="N60" s="100">
        <v>4420410.6595248105</v>
      </c>
      <c r="O60" s="100">
        <v>4451942.7104897946</v>
      </c>
      <c r="P60" s="100">
        <v>4451942.7104897946</v>
      </c>
      <c r="Q60" s="100">
        <v>4451942.7104897946</v>
      </c>
      <c r="R60" s="100">
        <v>4451942.7104897946</v>
      </c>
      <c r="S60" s="100">
        <v>4577659.2134873495</v>
      </c>
      <c r="T60" s="100">
        <v>4577659.2134873495</v>
      </c>
      <c r="U60" s="100">
        <v>4577659.2134873495</v>
      </c>
      <c r="V60" s="100">
        <v>4577659.2134873495</v>
      </c>
      <c r="W60" s="100">
        <v>4417246.322885951</v>
      </c>
      <c r="X60" s="100">
        <v>4417246.322885951</v>
      </c>
      <c r="Y60" s="100">
        <v>4417246.322885951</v>
      </c>
      <c r="Z60" s="100">
        <v>4417246.322885951</v>
      </c>
      <c r="AA60" s="100">
        <v>4478738.9711088017</v>
      </c>
      <c r="AB60" s="100">
        <v>4478738.9711088017</v>
      </c>
      <c r="AC60" s="100">
        <v>4478738.9711088017</v>
      </c>
      <c r="AD60" s="100">
        <v>4478738.9711088017</v>
      </c>
      <c r="AE60" s="100">
        <v>4423056.5447288118</v>
      </c>
      <c r="AF60" s="100">
        <v>4423056.5447288118</v>
      </c>
      <c r="AG60" s="100">
        <v>4423056.5447288118</v>
      </c>
      <c r="AH60" s="100">
        <v>4423056.5447288118</v>
      </c>
      <c r="AI60" s="100">
        <v>806247.482326934</v>
      </c>
      <c r="AJ60" s="100">
        <v>4736233.7191823646</v>
      </c>
      <c r="AK60" s="100">
        <v>4736233.7191823646</v>
      </c>
      <c r="AL60" s="100">
        <v>4736233.7191823646</v>
      </c>
      <c r="AM60" s="100">
        <v>4604297.2653614758</v>
      </c>
      <c r="AN60" s="100">
        <v>4604297.2653614758</v>
      </c>
      <c r="AO60" s="100">
        <v>4604297.2653614758</v>
      </c>
      <c r="AP60" s="100">
        <v>3175995.408937077</v>
      </c>
      <c r="AQ60" s="100">
        <v>4781476.3280176707</v>
      </c>
      <c r="AR60" s="100">
        <v>4789972.3800773118</v>
      </c>
      <c r="AS60" s="100">
        <v>4798409.2103090119</v>
      </c>
      <c r="AT60" s="100">
        <v>4806785.4575529387</v>
      </c>
      <c r="AU60" s="100">
        <v>3680679.7716153548</v>
      </c>
      <c r="AV60" s="100">
        <v>921746.72380330449</v>
      </c>
      <c r="AW60" s="100">
        <v>5289207.5469257096</v>
      </c>
      <c r="AX60" s="100">
        <v>5289207.5469257096</v>
      </c>
    </row>
    <row r="61" spans="2:51">
      <c r="B61" s="105" t="s">
        <v>107</v>
      </c>
      <c r="C61" s="100">
        <v>3846825.3690252444</v>
      </c>
      <c r="D61" s="100">
        <v>3846825.3690252444</v>
      </c>
      <c r="E61" s="100">
        <v>3846825.3690252444</v>
      </c>
      <c r="F61" s="100">
        <v>3846825.3690252444</v>
      </c>
      <c r="G61" s="100">
        <v>4110548.8418332525</v>
      </c>
      <c r="H61" s="100">
        <v>4110548.8418332525</v>
      </c>
      <c r="I61" s="100">
        <v>4110548.8418332525</v>
      </c>
      <c r="J61" s="100">
        <v>4110548.8418332525</v>
      </c>
      <c r="K61" s="100">
        <v>3827527.6129476046</v>
      </c>
      <c r="L61" s="100">
        <v>3827527.6129476046</v>
      </c>
      <c r="M61" s="100">
        <v>3827527.6129476046</v>
      </c>
      <c r="N61" s="100">
        <v>3827527.6129476046</v>
      </c>
      <c r="O61" s="100">
        <v>3969888.3197596977</v>
      </c>
      <c r="P61" s="100">
        <v>3969888.3197596977</v>
      </c>
      <c r="Q61" s="100">
        <v>3969888.3197596977</v>
      </c>
      <c r="R61" s="100">
        <v>3969888.3197596977</v>
      </c>
      <c r="S61" s="100">
        <v>3843899.5067076469</v>
      </c>
      <c r="T61" s="100">
        <v>3843899.5067076469</v>
      </c>
      <c r="U61" s="100">
        <v>3843899.5067076469</v>
      </c>
      <c r="V61" s="100">
        <v>3843899.5067076469</v>
      </c>
      <c r="W61" s="100">
        <v>3977602.2174775195</v>
      </c>
      <c r="X61" s="100">
        <v>3977602.2174775195</v>
      </c>
      <c r="Y61" s="100">
        <v>3977602.2174775195</v>
      </c>
      <c r="Z61" s="100">
        <v>3977602.2174775195</v>
      </c>
      <c r="AA61" s="100">
        <v>4366459.0280938828</v>
      </c>
      <c r="AB61" s="100">
        <v>3409082.104471588</v>
      </c>
      <c r="AC61" s="100">
        <v>3415841.0099769989</v>
      </c>
      <c r="AD61" s="100">
        <v>4366459.0280938828</v>
      </c>
      <c r="AE61" s="100">
        <v>4000985.6671414808</v>
      </c>
      <c r="AF61" s="100">
        <v>4000985.6671414808</v>
      </c>
      <c r="AG61" s="100">
        <v>4000985.6671414808</v>
      </c>
      <c r="AH61" s="100">
        <v>4000985.6671414808</v>
      </c>
      <c r="AI61" s="100">
        <v>3935480.1658573435</v>
      </c>
      <c r="AJ61" s="100">
        <v>3935480.1658573435</v>
      </c>
      <c r="AK61" s="100">
        <v>3935480.1658573435</v>
      </c>
      <c r="AL61" s="100">
        <v>3935480.1658573435</v>
      </c>
      <c r="AM61" s="100">
        <v>4301200.2932844311</v>
      </c>
      <c r="AN61" s="100">
        <v>4301200.2932844311</v>
      </c>
      <c r="AO61" s="100">
        <v>3442253.1801824188</v>
      </c>
      <c r="AP61" s="100">
        <v>3448474.2430614983</v>
      </c>
      <c r="AQ61" s="100">
        <v>3865680.9462633259</v>
      </c>
      <c r="AR61" s="100">
        <v>3872549.7508567879</v>
      </c>
      <c r="AS61" s="100">
        <v>3879370.6763693616</v>
      </c>
      <c r="AT61" s="100">
        <v>2220652.9270536774</v>
      </c>
      <c r="AU61" s="100">
        <v>2057390.1058467559</v>
      </c>
      <c r="AV61" s="100">
        <v>2060915.5996391433</v>
      </c>
      <c r="AW61" s="100">
        <v>4451398.3583795484</v>
      </c>
      <c r="AX61" s="100">
        <v>4451398.3583795484</v>
      </c>
    </row>
    <row r="62" spans="2:51">
      <c r="B62" s="105" t="s">
        <v>108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</row>
    <row r="63" spans="2:51">
      <c r="B63" s="105" t="s">
        <v>109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</row>
    <row r="64" spans="2:51">
      <c r="B64" s="101"/>
    </row>
    <row r="65" spans="1:14">
      <c r="B65" s="104" t="s">
        <v>328</v>
      </c>
    </row>
    <row r="66" spans="1:14">
      <c r="B66" s="99" t="s">
        <v>329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330</v>
      </c>
      <c r="C67" s="100">
        <v>33333.333333333328</v>
      </c>
      <c r="D67" s="100">
        <v>33333.333333333328</v>
      </c>
      <c r="E67" s="100">
        <v>33333.333333333328</v>
      </c>
      <c r="F67" s="100">
        <v>33333.333333333328</v>
      </c>
      <c r="G67" s="100">
        <v>33333.333333333328</v>
      </c>
      <c r="H67" s="100">
        <v>33333.333333333328</v>
      </c>
      <c r="I67" s="100">
        <v>33333.333333333328</v>
      </c>
      <c r="J67" s="100">
        <v>33333.333333333328</v>
      </c>
      <c r="K67" s="100">
        <v>33333.333333333328</v>
      </c>
      <c r="L67" s="100">
        <v>33333.333333333328</v>
      </c>
      <c r="M67" s="100">
        <v>33333.333333333328</v>
      </c>
      <c r="N67" s="100">
        <v>33333.333333333328</v>
      </c>
    </row>
    <row r="68" spans="1:14">
      <c r="B68" s="99" t="s">
        <v>331</v>
      </c>
      <c r="C68" s="100">
        <v>24999.999999999996</v>
      </c>
      <c r="D68" s="100">
        <v>24999.999999999996</v>
      </c>
      <c r="E68" s="100">
        <v>24999.999999999996</v>
      </c>
      <c r="F68" s="100">
        <v>24999.999999999996</v>
      </c>
      <c r="G68" s="100">
        <v>24999.999999999996</v>
      </c>
      <c r="H68" s="100">
        <v>24999.999999999996</v>
      </c>
      <c r="I68" s="100">
        <v>24999.999999999996</v>
      </c>
      <c r="J68" s="100">
        <v>24999.999999999996</v>
      </c>
      <c r="K68" s="100">
        <v>24999.999999999996</v>
      </c>
      <c r="L68" s="100">
        <v>24999.999999999996</v>
      </c>
      <c r="M68" s="100">
        <v>24999.999999999996</v>
      </c>
      <c r="N68" s="100">
        <v>24999.999999999996</v>
      </c>
    </row>
    <row r="70" spans="1:14">
      <c r="B70" s="104" t="s">
        <v>332</v>
      </c>
    </row>
    <row r="71" spans="1:14">
      <c r="A71" s="105" t="s">
        <v>121</v>
      </c>
      <c r="B71" s="105" t="s">
        <v>333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1641662.5085372662</v>
      </c>
      <c r="D72" s="100">
        <v>5009154.6989393495</v>
      </c>
    </row>
    <row r="73" spans="1:14">
      <c r="B73" s="105" t="s">
        <v>93</v>
      </c>
      <c r="C73" s="100">
        <v>1641662.5085372662</v>
      </c>
      <c r="D73" s="100">
        <v>5009154.6989393495</v>
      </c>
    </row>
    <row r="74" spans="1:14">
      <c r="B74" s="105" t="s">
        <v>94</v>
      </c>
      <c r="C74" s="100">
        <v>1641662.5085372662</v>
      </c>
      <c r="D74" s="100">
        <v>5009154.6989393495</v>
      </c>
    </row>
    <row r="75" spans="1:14">
      <c r="B75" s="105" t="s">
        <v>95</v>
      </c>
      <c r="C75" s="100">
        <v>1641662.5085372662</v>
      </c>
      <c r="D75" s="100">
        <v>5009154.6989393495</v>
      </c>
    </row>
    <row r="76" spans="1:14">
      <c r="B76" s="105" t="s">
        <v>96</v>
      </c>
      <c r="C76" s="100">
        <v>1641662.5085372662</v>
      </c>
      <c r="D76" s="100">
        <v>5009154.6989393495</v>
      </c>
    </row>
    <row r="77" spans="1:14">
      <c r="B77" s="105" t="s">
        <v>97</v>
      </c>
      <c r="C77" s="100">
        <v>1641662.5085372662</v>
      </c>
      <c r="D77" s="100">
        <v>5009154.6989393495</v>
      </c>
    </row>
    <row r="78" spans="1:14">
      <c r="B78" s="105" t="s">
        <v>98</v>
      </c>
      <c r="C78" s="100">
        <v>1641662.5085372662</v>
      </c>
      <c r="D78" s="100">
        <v>5009154.6989393495</v>
      </c>
    </row>
    <row r="79" spans="1:14">
      <c r="B79" s="105" t="s">
        <v>99</v>
      </c>
      <c r="C79" s="100">
        <v>1641662.5085372662</v>
      </c>
      <c r="D79" s="100">
        <v>5009154.6989393495</v>
      </c>
    </row>
    <row r="80" spans="1:14">
      <c r="B80" s="105" t="s">
        <v>100</v>
      </c>
      <c r="C80" s="100">
        <v>1641662.5085372662</v>
      </c>
      <c r="D80" s="100">
        <v>5009154.6989393495</v>
      </c>
    </row>
    <row r="81" spans="2:50">
      <c r="B81" s="105" t="s">
        <v>101</v>
      </c>
      <c r="C81" s="100">
        <v>1641662.5085372662</v>
      </c>
      <c r="D81" s="100">
        <v>5009154.6989393495</v>
      </c>
    </row>
    <row r="82" spans="2:50">
      <c r="B82" s="105" t="s">
        <v>102</v>
      </c>
      <c r="C82" s="100">
        <v>1641662.5085372662</v>
      </c>
      <c r="D82" s="100">
        <v>5009154.6989393495</v>
      </c>
    </row>
    <row r="83" spans="2:50">
      <c r="B83" s="105" t="s">
        <v>103</v>
      </c>
      <c r="C83" s="100">
        <v>1641662.5085372662</v>
      </c>
      <c r="D83" s="100">
        <v>5009154.6989393495</v>
      </c>
    </row>
    <row r="85" spans="2:50">
      <c r="B85" s="103" t="s">
        <v>334</v>
      </c>
    </row>
    <row r="86" spans="2:50">
      <c r="B86" s="99" t="s">
        <v>274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335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11522.107997132503</v>
      </c>
      <c r="D88" s="100">
        <f>D48+$C$67/4</f>
        <v>11522.107997132503</v>
      </c>
      <c r="E88" s="100">
        <f>E48+$C$67/4</f>
        <v>11522.107997132503</v>
      </c>
      <c r="F88" s="100">
        <f>F48+$C$67/4</f>
        <v>11522.107997132503</v>
      </c>
      <c r="G88" s="100">
        <f>G48+$D$67/4</f>
        <v>11522.107997132503</v>
      </c>
      <c r="H88" s="100">
        <f>H48+$D$67/4</f>
        <v>11522.107997132503</v>
      </c>
      <c r="I88" s="100">
        <f>I48+$D$67/4</f>
        <v>11522.107997132503</v>
      </c>
      <c r="J88" s="100">
        <f>J48+$D$67/4</f>
        <v>11522.107997132503</v>
      </c>
      <c r="K88" s="100">
        <f>K48+$E$67/4</f>
        <v>11522.107997132503</v>
      </c>
      <c r="L88" s="100">
        <f>L48+$E$67/4</f>
        <v>11522.107997132503</v>
      </c>
      <c r="M88" s="100">
        <f>M48+$E$67/4</f>
        <v>11522.107997132503</v>
      </c>
      <c r="N88" s="100">
        <f>N48+$E$67/4</f>
        <v>11522.107997132503</v>
      </c>
      <c r="O88" s="100">
        <f>O48+$F$67/4</f>
        <v>11522.107997132503</v>
      </c>
      <c r="P88" s="100">
        <f>P48+$F$67/4</f>
        <v>11522.107997132503</v>
      </c>
      <c r="Q88" s="100">
        <f>Q48+$F$67/4</f>
        <v>11522.107997132503</v>
      </c>
      <c r="R88" s="100">
        <f>R48+$F$67/4</f>
        <v>11522.107997132503</v>
      </c>
      <c r="S88" s="100">
        <f>S48+$G$67/4</f>
        <v>11522.107997132503</v>
      </c>
      <c r="T88" s="100">
        <f>T48+$G$67/4</f>
        <v>11522.107997132503</v>
      </c>
      <c r="U88" s="100">
        <f>U48+$G$67/4</f>
        <v>11522.107997132503</v>
      </c>
      <c r="V88" s="100">
        <f>V48+$G$67/4</f>
        <v>11522.107997132503</v>
      </c>
      <c r="W88" s="100">
        <f>W48+$H$67/4</f>
        <v>11522.107997132503</v>
      </c>
      <c r="X88" s="100">
        <f>X48+$H$67/4</f>
        <v>11522.107997132503</v>
      </c>
      <c r="Y88" s="100">
        <f>Y48+$H$67/4</f>
        <v>11522.107997132503</v>
      </c>
      <c r="Z88" s="100">
        <f>Z48+$H$67/4</f>
        <v>11522.107997132503</v>
      </c>
      <c r="AA88" s="100">
        <f>AA48+$I$67/4</f>
        <v>11522.107997132503</v>
      </c>
      <c r="AB88" s="100">
        <f>AB48+$I$67/4</f>
        <v>11522.107997132503</v>
      </c>
      <c r="AC88" s="100">
        <f>AC48+$I$67/4</f>
        <v>11522.107997132503</v>
      </c>
      <c r="AD88" s="100">
        <f>AD48+$I$67/4</f>
        <v>11522.107997132503</v>
      </c>
      <c r="AE88" s="100">
        <f>AE48+$J$67/4</f>
        <v>11522.107997132503</v>
      </c>
      <c r="AF88" s="100">
        <f>AF48+$J$67/4</f>
        <v>11522.107997132503</v>
      </c>
      <c r="AG88" s="100">
        <f>AG48+$J$67/4</f>
        <v>11522.107997132503</v>
      </c>
      <c r="AH88" s="100">
        <f>AH48+$J$67/4</f>
        <v>11522.107997132503</v>
      </c>
      <c r="AI88" s="100">
        <f>AI48+$K$67/4</f>
        <v>11522.107997132503</v>
      </c>
      <c r="AJ88" s="100">
        <f>AJ48+$K$67/4</f>
        <v>11522.107997132503</v>
      </c>
      <c r="AK88" s="100">
        <f>AK48+$K$67/4</f>
        <v>11522.107997132503</v>
      </c>
      <c r="AL88" s="100">
        <f>AL48+$K$67/4</f>
        <v>11522.107997132503</v>
      </c>
      <c r="AM88" s="100">
        <f>AM48+$L$67/4</f>
        <v>11522.107997132503</v>
      </c>
      <c r="AN88" s="100">
        <f>AN48+$L$67/4</f>
        <v>11522.107997132503</v>
      </c>
      <c r="AO88" s="100">
        <f>AO48+$L$67/4</f>
        <v>11522.107997132503</v>
      </c>
      <c r="AP88" s="100">
        <f>AP48+$L$67/4</f>
        <v>11522.107997132503</v>
      </c>
      <c r="AQ88" s="100">
        <f>AQ48+$M$67/4</f>
        <v>11522.107997132503</v>
      </c>
      <c r="AR88" s="100">
        <f>AR48+$M$67/4</f>
        <v>11522.107997132503</v>
      </c>
      <c r="AS88" s="100">
        <f>AS48+$M$67/4</f>
        <v>11522.107997132503</v>
      </c>
      <c r="AT88" s="100">
        <f>AT48+$M$67/4</f>
        <v>11522.107997132503</v>
      </c>
      <c r="AU88" s="100">
        <f>AU48+$N$67/4</f>
        <v>11522.107997132503</v>
      </c>
      <c r="AV88" s="100">
        <f>AV48+$N$67/4</f>
        <v>11522.107997132503</v>
      </c>
      <c r="AW88" s="100">
        <f>AW48+$N$67/4</f>
        <v>11522.107997132503</v>
      </c>
      <c r="AX88" s="100">
        <f>AX48+$N$67/4</f>
        <v>11522.107997132503</v>
      </c>
    </row>
    <row r="89" spans="2:50">
      <c r="B89" s="99" t="s">
        <v>105</v>
      </c>
      <c r="C89" s="100">
        <f>C49</f>
        <v>0</v>
      </c>
      <c r="D89" s="100">
        <f t="shared" ref="D89:AX93" si="3">D49</f>
        <v>0</v>
      </c>
      <c r="E89" s="100">
        <f t="shared" si="3"/>
        <v>0</v>
      </c>
      <c r="F89" s="100">
        <f t="shared" si="3"/>
        <v>0</v>
      </c>
      <c r="G89" s="100">
        <f t="shared" si="3"/>
        <v>0</v>
      </c>
      <c r="H89" s="100">
        <f t="shared" si="3"/>
        <v>0</v>
      </c>
      <c r="I89" s="100">
        <f t="shared" si="3"/>
        <v>0</v>
      </c>
      <c r="J89" s="100">
        <f t="shared" si="3"/>
        <v>0</v>
      </c>
      <c r="K89" s="100">
        <f t="shared" si="3"/>
        <v>0</v>
      </c>
      <c r="L89" s="100">
        <f t="shared" si="3"/>
        <v>0</v>
      </c>
      <c r="M89" s="100">
        <f t="shared" si="3"/>
        <v>0</v>
      </c>
      <c r="N89" s="100">
        <f t="shared" si="3"/>
        <v>0</v>
      </c>
      <c r="O89" s="100">
        <f t="shared" si="3"/>
        <v>0</v>
      </c>
      <c r="P89" s="100">
        <f t="shared" si="3"/>
        <v>0</v>
      </c>
      <c r="Q89" s="100">
        <f t="shared" si="3"/>
        <v>0</v>
      </c>
      <c r="R89" s="100">
        <f t="shared" si="3"/>
        <v>0</v>
      </c>
      <c r="S89" s="100">
        <f t="shared" si="3"/>
        <v>0</v>
      </c>
      <c r="T89" s="100">
        <f t="shared" si="3"/>
        <v>0</v>
      </c>
      <c r="U89" s="100">
        <f t="shared" si="3"/>
        <v>0</v>
      </c>
      <c r="V89" s="100">
        <f t="shared" si="3"/>
        <v>0</v>
      </c>
      <c r="W89" s="100">
        <f t="shared" si="3"/>
        <v>0</v>
      </c>
      <c r="X89" s="100">
        <f t="shared" si="3"/>
        <v>0</v>
      </c>
      <c r="Y89" s="100">
        <f t="shared" si="3"/>
        <v>0</v>
      </c>
      <c r="Z89" s="100">
        <f t="shared" si="3"/>
        <v>0</v>
      </c>
      <c r="AA89" s="100">
        <f t="shared" si="3"/>
        <v>0</v>
      </c>
      <c r="AB89" s="100">
        <f t="shared" si="3"/>
        <v>0</v>
      </c>
      <c r="AC89" s="100">
        <f t="shared" si="3"/>
        <v>0</v>
      </c>
      <c r="AD89" s="100">
        <f t="shared" si="3"/>
        <v>0</v>
      </c>
      <c r="AE89" s="100">
        <f t="shared" si="3"/>
        <v>0</v>
      </c>
      <c r="AF89" s="100">
        <f t="shared" si="3"/>
        <v>0</v>
      </c>
      <c r="AG89" s="100">
        <f t="shared" si="3"/>
        <v>0</v>
      </c>
      <c r="AH89" s="100">
        <f t="shared" si="3"/>
        <v>0</v>
      </c>
      <c r="AI89" s="100">
        <f t="shared" si="3"/>
        <v>0</v>
      </c>
      <c r="AJ89" s="100">
        <f t="shared" si="3"/>
        <v>0</v>
      </c>
      <c r="AK89" s="100">
        <f t="shared" si="3"/>
        <v>0</v>
      </c>
      <c r="AL89" s="100">
        <f t="shared" si="3"/>
        <v>0</v>
      </c>
      <c r="AM89" s="100">
        <f t="shared" si="3"/>
        <v>0</v>
      </c>
      <c r="AN89" s="100">
        <f t="shared" si="3"/>
        <v>0</v>
      </c>
      <c r="AO89" s="100">
        <f t="shared" si="3"/>
        <v>0</v>
      </c>
      <c r="AP89" s="100">
        <f t="shared" si="3"/>
        <v>0</v>
      </c>
      <c r="AQ89" s="100">
        <f t="shared" si="3"/>
        <v>0</v>
      </c>
      <c r="AR89" s="100">
        <f t="shared" si="3"/>
        <v>0</v>
      </c>
      <c r="AS89" s="100">
        <f t="shared" si="3"/>
        <v>0</v>
      </c>
      <c r="AT89" s="100">
        <f t="shared" si="3"/>
        <v>0</v>
      </c>
      <c r="AU89" s="100">
        <f t="shared" si="3"/>
        <v>0</v>
      </c>
      <c r="AV89" s="100">
        <f t="shared" si="3"/>
        <v>0</v>
      </c>
      <c r="AW89" s="100">
        <f t="shared" si="3"/>
        <v>0</v>
      </c>
      <c r="AX89" s="100">
        <f t="shared" si="3"/>
        <v>0</v>
      </c>
    </row>
    <row r="90" spans="2:50">
      <c r="B90" s="99" t="s">
        <v>106</v>
      </c>
      <c r="C90" s="100">
        <f t="shared" ref="C90:R93" si="4">C50</f>
        <v>3145.1776730264419</v>
      </c>
      <c r="D90" s="100">
        <f t="shared" si="4"/>
        <v>3145.1776730264419</v>
      </c>
      <c r="E90" s="100">
        <f t="shared" si="4"/>
        <v>3145.1776730264419</v>
      </c>
      <c r="F90" s="100">
        <f t="shared" si="4"/>
        <v>3145.1776730264419</v>
      </c>
      <c r="G90" s="100">
        <f t="shared" si="4"/>
        <v>2021.9633411880502</v>
      </c>
      <c r="H90" s="100">
        <f t="shared" si="4"/>
        <v>3145.1776730264419</v>
      </c>
      <c r="I90" s="100">
        <f t="shared" si="4"/>
        <v>507.68511167612263</v>
      </c>
      <c r="J90" s="100">
        <f t="shared" si="4"/>
        <v>3145.1776730264419</v>
      </c>
      <c r="K90" s="100">
        <f t="shared" si="4"/>
        <v>3145.1776730264419</v>
      </c>
      <c r="L90" s="100">
        <f t="shared" si="4"/>
        <v>3145.1776730264419</v>
      </c>
      <c r="M90" s="100">
        <f t="shared" si="4"/>
        <v>3145.1776730264419</v>
      </c>
      <c r="N90" s="100">
        <f t="shared" si="4"/>
        <v>3145.1776730264419</v>
      </c>
      <c r="O90" s="100">
        <f t="shared" si="4"/>
        <v>3145.1776730264419</v>
      </c>
      <c r="P90" s="100">
        <f t="shared" si="4"/>
        <v>3145.1776730264419</v>
      </c>
      <c r="Q90" s="100">
        <f t="shared" si="4"/>
        <v>3145.1776730264419</v>
      </c>
      <c r="R90" s="100">
        <f t="shared" si="4"/>
        <v>3145.1776730264419</v>
      </c>
      <c r="S90" s="100">
        <f t="shared" si="3"/>
        <v>3145.1776730264419</v>
      </c>
      <c r="T90" s="100">
        <f t="shared" si="3"/>
        <v>3145.1776730264419</v>
      </c>
      <c r="U90" s="100">
        <f t="shared" si="3"/>
        <v>3145.1776730264419</v>
      </c>
      <c r="V90" s="100">
        <f t="shared" si="3"/>
        <v>3145.1776730264419</v>
      </c>
      <c r="W90" s="100">
        <f t="shared" si="3"/>
        <v>3145.1776730264419</v>
      </c>
      <c r="X90" s="100">
        <f t="shared" si="3"/>
        <v>3145.1776730264419</v>
      </c>
      <c r="Y90" s="100">
        <f t="shared" si="3"/>
        <v>3145.1776730264419</v>
      </c>
      <c r="Z90" s="100">
        <f t="shared" si="3"/>
        <v>3145.1776730264419</v>
      </c>
      <c r="AA90" s="100">
        <f t="shared" si="3"/>
        <v>3145.1776730264419</v>
      </c>
      <c r="AB90" s="100">
        <f t="shared" si="3"/>
        <v>3145.1776730264419</v>
      </c>
      <c r="AC90" s="100">
        <f t="shared" si="3"/>
        <v>3145.1776730264419</v>
      </c>
      <c r="AD90" s="100">
        <f t="shared" si="3"/>
        <v>3145.1776730264419</v>
      </c>
      <c r="AE90" s="100">
        <f t="shared" si="3"/>
        <v>3145.1776730264419</v>
      </c>
      <c r="AF90" s="100">
        <f t="shared" si="3"/>
        <v>3145.1776730264419</v>
      </c>
      <c r="AG90" s="100">
        <f t="shared" si="3"/>
        <v>3145.1776730264419</v>
      </c>
      <c r="AH90" s="100">
        <f t="shared" si="3"/>
        <v>3145.1776730264419</v>
      </c>
      <c r="AI90" s="100">
        <f t="shared" si="3"/>
        <v>535.40254360298286</v>
      </c>
      <c r="AJ90" s="100">
        <f t="shared" si="3"/>
        <v>3145.1776730264419</v>
      </c>
      <c r="AK90" s="100">
        <f t="shared" si="3"/>
        <v>3145.1776730264419</v>
      </c>
      <c r="AL90" s="100">
        <f t="shared" si="3"/>
        <v>3145.1776730264419</v>
      </c>
      <c r="AM90" s="100">
        <f t="shared" si="3"/>
        <v>3145.1776730264419</v>
      </c>
      <c r="AN90" s="100">
        <f t="shared" si="3"/>
        <v>3145.1776730264419</v>
      </c>
      <c r="AO90" s="100">
        <f t="shared" si="3"/>
        <v>3145.1776730264419</v>
      </c>
      <c r="AP90" s="100">
        <f t="shared" si="3"/>
        <v>2169.510193221452</v>
      </c>
      <c r="AQ90" s="100">
        <f t="shared" si="3"/>
        <v>2173.3983309171226</v>
      </c>
      <c r="AR90" s="100">
        <f t="shared" si="3"/>
        <v>2177.2601727624142</v>
      </c>
      <c r="AS90" s="100">
        <f t="shared" si="3"/>
        <v>2181.0950955950052</v>
      </c>
      <c r="AT90" s="100">
        <f t="shared" si="3"/>
        <v>2184.9024807058813</v>
      </c>
      <c r="AU90" s="100">
        <f t="shared" si="3"/>
        <v>2188.6817139503855</v>
      </c>
      <c r="AV90" s="100">
        <f t="shared" si="3"/>
        <v>548.10804646462907</v>
      </c>
      <c r="AW90" s="100">
        <f t="shared" si="3"/>
        <v>3145.1776730264419</v>
      </c>
      <c r="AX90" s="100">
        <f t="shared" si="3"/>
        <v>3145.1776730264419</v>
      </c>
    </row>
    <row r="91" spans="2:50">
      <c r="B91" s="99" t="s">
        <v>107</v>
      </c>
      <c r="C91" s="100">
        <f t="shared" si="4"/>
        <v>2841.2776441785122</v>
      </c>
      <c r="D91" s="100">
        <f t="shared" si="3"/>
        <v>2841.2776441785122</v>
      </c>
      <c r="E91" s="100">
        <f t="shared" si="3"/>
        <v>2841.2776441785122</v>
      </c>
      <c r="F91" s="100">
        <f t="shared" si="3"/>
        <v>2841.2776441785122</v>
      </c>
      <c r="G91" s="100">
        <f t="shared" si="3"/>
        <v>2841.2776441785122</v>
      </c>
      <c r="H91" s="100">
        <f t="shared" si="3"/>
        <v>2841.2776441785122</v>
      </c>
      <c r="I91" s="100">
        <f t="shared" si="3"/>
        <v>2841.2776441785122</v>
      </c>
      <c r="J91" s="100">
        <f t="shared" si="3"/>
        <v>2841.2776441785122</v>
      </c>
      <c r="K91" s="100">
        <f t="shared" si="3"/>
        <v>2841.2776441785122</v>
      </c>
      <c r="L91" s="100">
        <f t="shared" si="3"/>
        <v>2841.2776441785122</v>
      </c>
      <c r="M91" s="100">
        <f t="shared" si="3"/>
        <v>2841.2776441785122</v>
      </c>
      <c r="N91" s="100">
        <f t="shared" si="3"/>
        <v>2841.2776441785122</v>
      </c>
      <c r="O91" s="100">
        <f t="shared" si="3"/>
        <v>2841.2776441785122</v>
      </c>
      <c r="P91" s="100">
        <f t="shared" si="3"/>
        <v>2841.2776441785122</v>
      </c>
      <c r="Q91" s="100">
        <f t="shared" si="3"/>
        <v>2841.2776441785122</v>
      </c>
      <c r="R91" s="100">
        <f t="shared" si="3"/>
        <v>2841.2776441785122</v>
      </c>
      <c r="S91" s="100">
        <f t="shared" si="3"/>
        <v>2841.2776441785122</v>
      </c>
      <c r="T91" s="100">
        <f t="shared" si="3"/>
        <v>2841.2776441785122</v>
      </c>
      <c r="U91" s="100">
        <f t="shared" si="3"/>
        <v>2841.2776441785122</v>
      </c>
      <c r="V91" s="100">
        <f t="shared" si="3"/>
        <v>2841.2776441785122</v>
      </c>
      <c r="W91" s="100">
        <f t="shared" si="3"/>
        <v>2841.2776441785122</v>
      </c>
      <c r="X91" s="100">
        <f t="shared" si="3"/>
        <v>2841.2776441785122</v>
      </c>
      <c r="Y91" s="100">
        <f t="shared" si="3"/>
        <v>2841.2776441785122</v>
      </c>
      <c r="Z91" s="100">
        <f t="shared" si="3"/>
        <v>2841.2776441785122</v>
      </c>
      <c r="AA91" s="100">
        <f t="shared" si="3"/>
        <v>2841.2776441785122</v>
      </c>
      <c r="AB91" s="100">
        <f t="shared" si="3"/>
        <v>2218.3074908715021</v>
      </c>
      <c r="AC91" s="100">
        <f t="shared" si="3"/>
        <v>2222.7055459060462</v>
      </c>
      <c r="AD91" s="100">
        <f t="shared" si="3"/>
        <v>2841.2776441785122</v>
      </c>
      <c r="AE91" s="100">
        <f t="shared" si="3"/>
        <v>2841.2776441785122</v>
      </c>
      <c r="AF91" s="100">
        <f t="shared" si="3"/>
        <v>2841.2776441785122</v>
      </c>
      <c r="AG91" s="100">
        <f t="shared" si="3"/>
        <v>2841.2776441785122</v>
      </c>
      <c r="AH91" s="100">
        <f t="shared" si="3"/>
        <v>2841.2776441785122</v>
      </c>
      <c r="AI91" s="100">
        <f t="shared" si="3"/>
        <v>2841.2776441785122</v>
      </c>
      <c r="AJ91" s="100">
        <f t="shared" si="3"/>
        <v>2841.2776441785122</v>
      </c>
      <c r="AK91" s="100">
        <f t="shared" si="3"/>
        <v>2841.2776441785122</v>
      </c>
      <c r="AL91" s="100">
        <f t="shared" si="3"/>
        <v>2841.2776441785122</v>
      </c>
      <c r="AM91" s="100">
        <f t="shared" si="3"/>
        <v>2841.2776441785122</v>
      </c>
      <c r="AN91" s="100">
        <f t="shared" si="3"/>
        <v>2841.2776441785122</v>
      </c>
      <c r="AO91" s="100">
        <f t="shared" si="3"/>
        <v>2273.8762065382234</v>
      </c>
      <c r="AP91" s="100">
        <f t="shared" si="3"/>
        <v>2277.985702882524</v>
      </c>
      <c r="AQ91" s="100">
        <f t="shared" si="3"/>
        <v>2282.0682474629784</v>
      </c>
      <c r="AR91" s="100">
        <f t="shared" si="3"/>
        <v>2286.1231814005346</v>
      </c>
      <c r="AS91" s="100">
        <f t="shared" si="3"/>
        <v>2290.1498503747553</v>
      </c>
      <c r="AT91" s="100">
        <f t="shared" si="3"/>
        <v>1310.9414884235287</v>
      </c>
      <c r="AU91" s="100">
        <f t="shared" si="3"/>
        <v>1313.2090283702314</v>
      </c>
      <c r="AV91" s="100">
        <f t="shared" si="3"/>
        <v>1315.4593115151097</v>
      </c>
      <c r="AW91" s="100">
        <f t="shared" si="3"/>
        <v>2841.2776441785122</v>
      </c>
      <c r="AX91" s="100">
        <f t="shared" si="3"/>
        <v>2841.2776441785122</v>
      </c>
    </row>
    <row r="92" spans="2:50">
      <c r="B92" s="99" t="s">
        <v>108</v>
      </c>
      <c r="C92" s="100">
        <f t="shared" si="4"/>
        <v>0</v>
      </c>
      <c r="D92" s="100">
        <f t="shared" si="4"/>
        <v>0</v>
      </c>
      <c r="E92" s="100">
        <f t="shared" si="4"/>
        <v>0</v>
      </c>
      <c r="F92" s="100">
        <f t="shared" si="4"/>
        <v>0</v>
      </c>
      <c r="G92" s="100">
        <f t="shared" si="4"/>
        <v>0</v>
      </c>
      <c r="H92" s="100">
        <f t="shared" si="4"/>
        <v>0</v>
      </c>
      <c r="I92" s="100">
        <f t="shared" si="4"/>
        <v>0</v>
      </c>
      <c r="J92" s="100">
        <f t="shared" si="4"/>
        <v>0</v>
      </c>
      <c r="K92" s="100">
        <f t="shared" si="4"/>
        <v>0</v>
      </c>
      <c r="L92" s="100">
        <f t="shared" si="4"/>
        <v>0</v>
      </c>
      <c r="M92" s="100">
        <f t="shared" si="4"/>
        <v>0</v>
      </c>
      <c r="N92" s="100">
        <f t="shared" si="4"/>
        <v>0</v>
      </c>
      <c r="O92" s="100">
        <f t="shared" si="4"/>
        <v>0</v>
      </c>
      <c r="P92" s="100">
        <f t="shared" si="4"/>
        <v>0</v>
      </c>
      <c r="Q92" s="100">
        <f t="shared" si="4"/>
        <v>0</v>
      </c>
      <c r="R92" s="100">
        <f t="shared" si="4"/>
        <v>0</v>
      </c>
      <c r="S92" s="100">
        <f t="shared" si="3"/>
        <v>0</v>
      </c>
      <c r="T92" s="100">
        <f t="shared" si="3"/>
        <v>0</v>
      </c>
      <c r="U92" s="100">
        <f t="shared" si="3"/>
        <v>0</v>
      </c>
      <c r="V92" s="100">
        <f t="shared" si="3"/>
        <v>0</v>
      </c>
      <c r="W92" s="100">
        <f t="shared" si="3"/>
        <v>0</v>
      </c>
      <c r="X92" s="100">
        <f t="shared" si="3"/>
        <v>0</v>
      </c>
      <c r="Y92" s="100">
        <f t="shared" si="3"/>
        <v>0</v>
      </c>
      <c r="Z92" s="100">
        <f t="shared" si="3"/>
        <v>0</v>
      </c>
      <c r="AA92" s="100">
        <f t="shared" si="3"/>
        <v>0</v>
      </c>
      <c r="AB92" s="100">
        <f t="shared" si="3"/>
        <v>0</v>
      </c>
      <c r="AC92" s="100">
        <f t="shared" si="3"/>
        <v>0</v>
      </c>
      <c r="AD92" s="100">
        <f t="shared" si="3"/>
        <v>0</v>
      </c>
      <c r="AE92" s="100">
        <f t="shared" si="3"/>
        <v>0</v>
      </c>
      <c r="AF92" s="100">
        <f t="shared" si="3"/>
        <v>0</v>
      </c>
      <c r="AG92" s="100">
        <f t="shared" si="3"/>
        <v>0</v>
      </c>
      <c r="AH92" s="100">
        <f t="shared" si="3"/>
        <v>0</v>
      </c>
      <c r="AI92" s="100">
        <f t="shared" si="3"/>
        <v>0</v>
      </c>
      <c r="AJ92" s="100">
        <f t="shared" si="3"/>
        <v>0</v>
      </c>
      <c r="AK92" s="100">
        <f t="shared" si="3"/>
        <v>0</v>
      </c>
      <c r="AL92" s="100">
        <f t="shared" si="3"/>
        <v>0</v>
      </c>
      <c r="AM92" s="100">
        <f t="shared" si="3"/>
        <v>0</v>
      </c>
      <c r="AN92" s="100">
        <f t="shared" si="3"/>
        <v>0</v>
      </c>
      <c r="AO92" s="100">
        <f t="shared" si="3"/>
        <v>0</v>
      </c>
      <c r="AP92" s="100">
        <f t="shared" si="3"/>
        <v>0</v>
      </c>
      <c r="AQ92" s="100">
        <f t="shared" si="3"/>
        <v>0</v>
      </c>
      <c r="AR92" s="100">
        <f t="shared" si="3"/>
        <v>0</v>
      </c>
      <c r="AS92" s="100">
        <f t="shared" si="3"/>
        <v>0</v>
      </c>
      <c r="AT92" s="100">
        <f t="shared" si="3"/>
        <v>0</v>
      </c>
      <c r="AU92" s="100">
        <f t="shared" si="3"/>
        <v>0</v>
      </c>
      <c r="AV92" s="100">
        <f t="shared" si="3"/>
        <v>0</v>
      </c>
      <c r="AW92" s="100">
        <f t="shared" si="3"/>
        <v>0</v>
      </c>
      <c r="AX92" s="100">
        <f t="shared" si="3"/>
        <v>0</v>
      </c>
    </row>
    <row r="93" spans="2:50">
      <c r="B93" s="99" t="s">
        <v>109</v>
      </c>
      <c r="C93" s="100">
        <f t="shared" si="4"/>
        <v>0</v>
      </c>
      <c r="D93" s="100">
        <f t="shared" si="4"/>
        <v>0</v>
      </c>
      <c r="E93" s="100">
        <f t="shared" si="4"/>
        <v>0</v>
      </c>
      <c r="F93" s="100">
        <f t="shared" si="4"/>
        <v>0</v>
      </c>
      <c r="G93" s="100">
        <f t="shared" si="4"/>
        <v>0</v>
      </c>
      <c r="H93" s="100">
        <f t="shared" si="4"/>
        <v>0</v>
      </c>
      <c r="I93" s="100">
        <f t="shared" si="4"/>
        <v>0</v>
      </c>
      <c r="J93" s="100">
        <f t="shared" si="4"/>
        <v>0</v>
      </c>
      <c r="K93" s="100">
        <f t="shared" si="4"/>
        <v>0</v>
      </c>
      <c r="L93" s="100">
        <f t="shared" si="4"/>
        <v>0</v>
      </c>
      <c r="M93" s="100">
        <f t="shared" si="4"/>
        <v>0</v>
      </c>
      <c r="N93" s="100">
        <f t="shared" si="4"/>
        <v>0</v>
      </c>
      <c r="O93" s="100">
        <f t="shared" si="4"/>
        <v>0</v>
      </c>
      <c r="P93" s="100">
        <f t="shared" si="4"/>
        <v>0</v>
      </c>
      <c r="Q93" s="100">
        <f t="shared" si="4"/>
        <v>0</v>
      </c>
      <c r="R93" s="100">
        <f t="shared" si="4"/>
        <v>0</v>
      </c>
      <c r="S93" s="100">
        <f t="shared" si="3"/>
        <v>0</v>
      </c>
      <c r="T93" s="100">
        <f t="shared" si="3"/>
        <v>0</v>
      </c>
      <c r="U93" s="100">
        <f t="shared" si="3"/>
        <v>0</v>
      </c>
      <c r="V93" s="100">
        <f t="shared" si="3"/>
        <v>0</v>
      </c>
      <c r="W93" s="100">
        <f t="shared" si="3"/>
        <v>0</v>
      </c>
      <c r="X93" s="100">
        <f t="shared" si="3"/>
        <v>0</v>
      </c>
      <c r="Y93" s="100">
        <f t="shared" si="3"/>
        <v>0</v>
      </c>
      <c r="Z93" s="100">
        <f t="shared" si="3"/>
        <v>0</v>
      </c>
      <c r="AA93" s="100">
        <f t="shared" si="3"/>
        <v>0</v>
      </c>
      <c r="AB93" s="100">
        <f t="shared" si="3"/>
        <v>0</v>
      </c>
      <c r="AC93" s="100">
        <f t="shared" si="3"/>
        <v>0</v>
      </c>
      <c r="AD93" s="100">
        <f t="shared" si="3"/>
        <v>0</v>
      </c>
      <c r="AE93" s="100">
        <f t="shared" si="3"/>
        <v>0</v>
      </c>
      <c r="AF93" s="100">
        <f t="shared" si="3"/>
        <v>0</v>
      </c>
      <c r="AG93" s="100">
        <f t="shared" si="3"/>
        <v>0</v>
      </c>
      <c r="AH93" s="100">
        <f t="shared" si="3"/>
        <v>0</v>
      </c>
      <c r="AI93" s="100">
        <f t="shared" si="3"/>
        <v>0</v>
      </c>
      <c r="AJ93" s="100">
        <f t="shared" si="3"/>
        <v>0</v>
      </c>
      <c r="AK93" s="100">
        <f t="shared" si="3"/>
        <v>0</v>
      </c>
      <c r="AL93" s="100">
        <f t="shared" si="3"/>
        <v>0</v>
      </c>
      <c r="AM93" s="100">
        <f t="shared" si="3"/>
        <v>0</v>
      </c>
      <c r="AN93" s="100">
        <f t="shared" si="3"/>
        <v>0</v>
      </c>
      <c r="AO93" s="100">
        <f t="shared" si="3"/>
        <v>0</v>
      </c>
      <c r="AP93" s="100">
        <f t="shared" si="3"/>
        <v>0</v>
      </c>
      <c r="AQ93" s="100">
        <f t="shared" si="3"/>
        <v>0</v>
      </c>
      <c r="AR93" s="100">
        <f t="shared" si="3"/>
        <v>0</v>
      </c>
      <c r="AS93" s="100">
        <f t="shared" si="3"/>
        <v>0</v>
      </c>
      <c r="AT93" s="100">
        <f t="shared" si="3"/>
        <v>0</v>
      </c>
      <c r="AU93" s="100">
        <f t="shared" si="3"/>
        <v>0</v>
      </c>
      <c r="AV93" s="100">
        <f t="shared" si="3"/>
        <v>0</v>
      </c>
      <c r="AW93" s="100">
        <f t="shared" si="3"/>
        <v>0</v>
      </c>
      <c r="AX93" s="100">
        <f t="shared" si="3"/>
        <v>0</v>
      </c>
    </row>
    <row r="94" spans="2:50">
      <c r="B94" s="101"/>
    </row>
    <row r="95" spans="2:50">
      <c r="B95" s="174" t="s">
        <v>336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337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68408.114763913662</v>
      </c>
      <c r="D98" s="100">
        <v>68408.114763913662</v>
      </c>
      <c r="E98" s="100">
        <v>68408.114763913662</v>
      </c>
      <c r="F98" s="100">
        <v>68408.114763913662</v>
      </c>
      <c r="G98" s="100">
        <v>68408.114763913662</v>
      </c>
      <c r="H98" s="100">
        <v>68408.114763913662</v>
      </c>
      <c r="I98" s="100">
        <v>68408.114763913662</v>
      </c>
      <c r="J98" s="100">
        <v>68408.114763913662</v>
      </c>
      <c r="K98" s="100">
        <v>68408.114763913662</v>
      </c>
      <c r="L98" s="100">
        <v>68408.114763913662</v>
      </c>
      <c r="M98" s="100">
        <v>68408.114763913662</v>
      </c>
      <c r="N98" s="100">
        <v>68408.114763913662</v>
      </c>
      <c r="O98" s="100">
        <v>68408.114763913662</v>
      </c>
      <c r="P98" s="100">
        <v>68408.114763913662</v>
      </c>
      <c r="Q98" s="100">
        <v>68408.114763913662</v>
      </c>
      <c r="R98" s="100">
        <v>68408.114763913662</v>
      </c>
      <c r="S98" s="100">
        <v>68408.114763913662</v>
      </c>
      <c r="T98" s="100">
        <v>68408.114763913662</v>
      </c>
      <c r="U98" s="100">
        <v>68408.114763913662</v>
      </c>
      <c r="V98" s="100">
        <v>68408.114763913662</v>
      </c>
      <c r="W98" s="100">
        <v>68408.114763913662</v>
      </c>
      <c r="X98" s="100">
        <v>68408.114763913662</v>
      </c>
      <c r="Y98" s="100">
        <v>68408.114763913662</v>
      </c>
      <c r="Z98" s="100">
        <v>68408.114763913662</v>
      </c>
      <c r="AA98" s="100">
        <v>68408.114763913662</v>
      </c>
      <c r="AB98" s="100">
        <v>68408.114763913662</v>
      </c>
      <c r="AC98" s="100">
        <v>68408.114763913662</v>
      </c>
      <c r="AD98" s="100">
        <v>68408.114763913662</v>
      </c>
      <c r="AE98" s="100">
        <v>68408.114763913662</v>
      </c>
      <c r="AF98" s="100">
        <v>68408.114763913662</v>
      </c>
      <c r="AG98" s="100">
        <v>68408.114763913662</v>
      </c>
      <c r="AH98" s="100">
        <v>68408.114763913662</v>
      </c>
      <c r="AI98" s="100">
        <v>68408.114763913662</v>
      </c>
      <c r="AJ98" s="100">
        <v>68408.114763913662</v>
      </c>
      <c r="AK98" s="100">
        <v>68408.114763913662</v>
      </c>
      <c r="AL98" s="100">
        <v>68408.114763913662</v>
      </c>
      <c r="AM98" s="100">
        <v>68408.114763913662</v>
      </c>
      <c r="AN98" s="100">
        <v>68408.114763913662</v>
      </c>
      <c r="AO98" s="100">
        <v>68408.114763913662</v>
      </c>
      <c r="AP98" s="100">
        <v>68408.114763913662</v>
      </c>
      <c r="AQ98" s="100">
        <v>68408.114763913662</v>
      </c>
      <c r="AR98" s="100">
        <v>68408.114763913662</v>
      </c>
      <c r="AS98" s="100">
        <v>68408.114763913662</v>
      </c>
      <c r="AT98" s="100">
        <v>68408.114763913662</v>
      </c>
      <c r="AU98" s="100">
        <v>68408.114763913662</v>
      </c>
      <c r="AV98" s="100">
        <v>68408.114763913662</v>
      </c>
      <c r="AW98" s="100">
        <v>68408.114763913662</v>
      </c>
      <c r="AX98" s="100">
        <v>68408.114763913662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494318.38009568187</v>
      </c>
      <c r="D100" s="100">
        <v>494318.38009568187</v>
      </c>
      <c r="E100" s="100">
        <v>494318.38009568187</v>
      </c>
      <c r="F100" s="100">
        <v>494318.38009568187</v>
      </c>
      <c r="G100" s="100">
        <v>494318.38009568187</v>
      </c>
      <c r="H100" s="100">
        <v>494318.38009568187</v>
      </c>
      <c r="I100" s="100">
        <v>494318.38009568187</v>
      </c>
      <c r="J100" s="100">
        <v>494318.38009568187</v>
      </c>
      <c r="K100" s="100">
        <v>494318.38009568187</v>
      </c>
      <c r="L100" s="100">
        <v>494318.38009568187</v>
      </c>
      <c r="M100" s="100">
        <v>494318.38009568187</v>
      </c>
      <c r="N100" s="100">
        <v>494318.38009568187</v>
      </c>
      <c r="O100" s="100">
        <v>494318.38009568187</v>
      </c>
      <c r="P100" s="100">
        <v>494318.38009568187</v>
      </c>
      <c r="Q100" s="100">
        <v>494318.38009568187</v>
      </c>
      <c r="R100" s="100">
        <v>494318.38009568187</v>
      </c>
      <c r="S100" s="100">
        <v>494318.38009568187</v>
      </c>
      <c r="T100" s="100">
        <v>494318.38009568187</v>
      </c>
      <c r="U100" s="100">
        <v>494318.38009568187</v>
      </c>
      <c r="V100" s="100">
        <v>494318.38009568187</v>
      </c>
      <c r="W100" s="100">
        <v>494318.38009568187</v>
      </c>
      <c r="X100" s="100">
        <v>494318.38009568187</v>
      </c>
      <c r="Y100" s="100">
        <v>494318.38009568187</v>
      </c>
      <c r="Z100" s="100">
        <v>494318.38009568187</v>
      </c>
      <c r="AA100" s="100">
        <v>494318.38009568187</v>
      </c>
      <c r="AB100" s="100">
        <v>494318.38009568187</v>
      </c>
      <c r="AC100" s="100">
        <v>494318.38009568187</v>
      </c>
      <c r="AD100" s="100">
        <v>494318.38009568187</v>
      </c>
      <c r="AE100" s="100">
        <v>494318.38009568187</v>
      </c>
      <c r="AF100" s="100">
        <v>494318.38009568187</v>
      </c>
      <c r="AG100" s="100">
        <v>494318.38009568187</v>
      </c>
      <c r="AH100" s="100">
        <v>494318.38009568187</v>
      </c>
      <c r="AI100" s="100">
        <v>494318.38009568187</v>
      </c>
      <c r="AJ100" s="100">
        <v>494318.38009568187</v>
      </c>
      <c r="AK100" s="100">
        <v>494318.38009568187</v>
      </c>
      <c r="AL100" s="100">
        <v>494318.38009568187</v>
      </c>
      <c r="AM100" s="100">
        <v>494318.38009568187</v>
      </c>
      <c r="AN100" s="100">
        <v>494318.38009568187</v>
      </c>
      <c r="AO100" s="100">
        <v>494318.38009568187</v>
      </c>
      <c r="AP100" s="100">
        <v>494318.38009568187</v>
      </c>
      <c r="AQ100" s="100">
        <v>494318.38009568187</v>
      </c>
      <c r="AR100" s="100">
        <v>494318.38009568187</v>
      </c>
      <c r="AS100" s="100">
        <v>494318.38009568187</v>
      </c>
      <c r="AT100" s="100">
        <v>494318.38009568187</v>
      </c>
      <c r="AU100" s="100">
        <v>494318.38009568187</v>
      </c>
      <c r="AV100" s="100">
        <v>494318.38009568187</v>
      </c>
      <c r="AW100" s="100">
        <v>494318.38009568187</v>
      </c>
      <c r="AX100" s="100">
        <v>494318.38009568187</v>
      </c>
    </row>
    <row r="101" spans="1:50">
      <c r="B101" s="105" t="s">
        <v>22</v>
      </c>
      <c r="C101" s="100">
        <v>755768.73670021247</v>
      </c>
      <c r="D101" s="100">
        <v>755768.73670021247</v>
      </c>
      <c r="E101" s="100">
        <v>755768.73670021247</v>
      </c>
      <c r="F101" s="100">
        <v>755768.73670021247</v>
      </c>
      <c r="G101" s="100">
        <v>755768.73670021247</v>
      </c>
      <c r="H101" s="100">
        <v>755768.73670021247</v>
      </c>
      <c r="I101" s="100">
        <v>755768.73670021247</v>
      </c>
      <c r="J101" s="100">
        <v>755768.73670021247</v>
      </c>
      <c r="K101" s="100">
        <v>755768.73670021247</v>
      </c>
      <c r="L101" s="100">
        <v>755768.73670021247</v>
      </c>
      <c r="M101" s="100">
        <v>755768.73670021247</v>
      </c>
      <c r="N101" s="100">
        <v>755768.73670021247</v>
      </c>
      <c r="O101" s="100">
        <v>755768.73670021247</v>
      </c>
      <c r="P101" s="100">
        <v>755768.73670021247</v>
      </c>
      <c r="Q101" s="100">
        <v>755768.73670021247</v>
      </c>
      <c r="R101" s="100">
        <v>755768.73670021247</v>
      </c>
      <c r="S101" s="100">
        <v>755768.73670021247</v>
      </c>
      <c r="T101" s="100">
        <v>755768.73670021247</v>
      </c>
      <c r="U101" s="100">
        <v>755768.73670021247</v>
      </c>
      <c r="V101" s="100">
        <v>755768.73670021247</v>
      </c>
      <c r="W101" s="100">
        <v>755768.73670021247</v>
      </c>
      <c r="X101" s="100">
        <v>755768.73670021247</v>
      </c>
      <c r="Y101" s="100">
        <v>755768.73670021247</v>
      </c>
      <c r="Z101" s="100">
        <v>755768.73670021247</v>
      </c>
      <c r="AA101" s="100">
        <v>755768.73670021247</v>
      </c>
      <c r="AB101" s="100">
        <v>755768.73670021247</v>
      </c>
      <c r="AC101" s="100">
        <v>755768.73670021247</v>
      </c>
      <c r="AD101" s="100">
        <v>755768.73670021247</v>
      </c>
      <c r="AE101" s="100">
        <v>755768.73670021247</v>
      </c>
      <c r="AF101" s="100">
        <v>755768.73670021247</v>
      </c>
      <c r="AG101" s="100">
        <v>755768.73670021247</v>
      </c>
      <c r="AH101" s="100">
        <v>755768.73670021247</v>
      </c>
      <c r="AI101" s="100">
        <v>755768.73670021247</v>
      </c>
      <c r="AJ101" s="100">
        <v>755768.73670021247</v>
      </c>
      <c r="AK101" s="100">
        <v>755768.73670021247</v>
      </c>
      <c r="AL101" s="100">
        <v>755768.73670021247</v>
      </c>
      <c r="AM101" s="100">
        <v>755768.73670021247</v>
      </c>
      <c r="AN101" s="100">
        <v>755768.73670021247</v>
      </c>
      <c r="AO101" s="100">
        <v>755768.73670021247</v>
      </c>
      <c r="AP101" s="100">
        <v>755768.73670021247</v>
      </c>
      <c r="AQ101" s="100">
        <v>755768.73670021247</v>
      </c>
      <c r="AR101" s="100">
        <v>755768.73670021247</v>
      </c>
      <c r="AS101" s="100">
        <v>755768.73670021247</v>
      </c>
      <c r="AT101" s="100">
        <v>755768.73670021247</v>
      </c>
      <c r="AU101" s="100">
        <v>755768.73670021247</v>
      </c>
      <c r="AV101" s="100">
        <v>755768.73670021247</v>
      </c>
      <c r="AW101" s="100">
        <v>755768.73670021247</v>
      </c>
      <c r="AX101" s="100">
        <v>755768.73670021247</v>
      </c>
    </row>
    <row r="102" spans="1:50">
      <c r="B102" s="105" t="s">
        <v>59</v>
      </c>
      <c r="C102" s="100">
        <v>1650420.2458713003</v>
      </c>
      <c r="D102" s="100">
        <v>1650420.2458713003</v>
      </c>
      <c r="E102" s="100">
        <v>1650420.2458713003</v>
      </c>
      <c r="F102" s="100">
        <v>1650420.2458713003</v>
      </c>
      <c r="G102" s="100">
        <v>1650420.2458713003</v>
      </c>
      <c r="H102" s="100">
        <v>1650420.2458713003</v>
      </c>
      <c r="I102" s="100">
        <v>1650420.2458713003</v>
      </c>
      <c r="J102" s="100">
        <v>1650420.2458713003</v>
      </c>
      <c r="K102" s="100">
        <v>1650420.2458713003</v>
      </c>
      <c r="L102" s="100">
        <v>1650420.2458713003</v>
      </c>
      <c r="M102" s="100">
        <v>1650420.2458713003</v>
      </c>
      <c r="N102" s="100">
        <v>1650420.2458713003</v>
      </c>
      <c r="O102" s="100">
        <v>1650420.2458713003</v>
      </c>
      <c r="P102" s="100">
        <v>1650420.2458713003</v>
      </c>
      <c r="Q102" s="100">
        <v>1650420.2458713003</v>
      </c>
      <c r="R102" s="100">
        <v>1650420.2458713003</v>
      </c>
      <c r="S102" s="100">
        <v>1650420.2458713003</v>
      </c>
      <c r="T102" s="100">
        <v>1650420.2458713003</v>
      </c>
      <c r="U102" s="100">
        <v>1650420.2458713003</v>
      </c>
      <c r="V102" s="100">
        <v>1650420.2458713003</v>
      </c>
      <c r="W102" s="100">
        <v>1650420.2458713003</v>
      </c>
      <c r="X102" s="100">
        <v>1650420.2458713003</v>
      </c>
      <c r="Y102" s="100">
        <v>1650420.2458713003</v>
      </c>
      <c r="Z102" s="100">
        <v>1650420.2458713003</v>
      </c>
      <c r="AA102" s="100">
        <v>1650420.2458713003</v>
      </c>
      <c r="AB102" s="100">
        <v>1650420.2458713003</v>
      </c>
      <c r="AC102" s="100">
        <v>1650420.2458713003</v>
      </c>
      <c r="AD102" s="100">
        <v>1650420.2458713003</v>
      </c>
      <c r="AE102" s="100">
        <v>1650420.2458713003</v>
      </c>
      <c r="AF102" s="100">
        <v>1650420.2458713003</v>
      </c>
      <c r="AG102" s="100">
        <v>1650420.2458713003</v>
      </c>
      <c r="AH102" s="100">
        <v>1650420.2458713003</v>
      </c>
      <c r="AI102" s="100">
        <v>1650420.2458713003</v>
      </c>
      <c r="AJ102" s="100">
        <v>1650420.2458713003</v>
      </c>
      <c r="AK102" s="100">
        <v>1650420.2458713003</v>
      </c>
      <c r="AL102" s="100">
        <v>1650420.2458713003</v>
      </c>
      <c r="AM102" s="100">
        <v>1650420.2458713003</v>
      </c>
      <c r="AN102" s="100">
        <v>1650420.2458713003</v>
      </c>
      <c r="AO102" s="100">
        <v>1650420.2458713003</v>
      </c>
      <c r="AP102" s="100">
        <v>1650420.2458713003</v>
      </c>
      <c r="AQ102" s="100">
        <v>1650420.2458713003</v>
      </c>
      <c r="AR102" s="100">
        <v>1650420.2458713003</v>
      </c>
      <c r="AS102" s="100">
        <v>1650420.2458713003</v>
      </c>
      <c r="AT102" s="100">
        <v>1650420.2458713003</v>
      </c>
      <c r="AU102" s="100">
        <v>1650420.2458713003</v>
      </c>
      <c r="AV102" s="100">
        <v>1650420.2458713003</v>
      </c>
      <c r="AW102" s="100">
        <v>1650420.2458713003</v>
      </c>
      <c r="AX102" s="100">
        <v>1650420.2458713003</v>
      </c>
    </row>
    <row r="103" spans="1:50">
      <c r="B103" s="100" t="s">
        <v>278</v>
      </c>
      <c r="C103" s="105">
        <f>SUM(C$98:C$102)</f>
        <v>2968915.4774311082</v>
      </c>
      <c r="D103" s="105">
        <f t="shared" ref="D103:AX103" si="5">SUM(D$98:D$102)</f>
        <v>2968915.4774311082</v>
      </c>
      <c r="E103" s="105">
        <f t="shared" si="5"/>
        <v>2968915.4774311082</v>
      </c>
      <c r="F103" s="105">
        <f t="shared" si="5"/>
        <v>2968915.4774311082</v>
      </c>
      <c r="G103" s="105">
        <f t="shared" si="5"/>
        <v>2968915.4774311082</v>
      </c>
      <c r="H103" s="105">
        <f t="shared" si="5"/>
        <v>2968915.4774311082</v>
      </c>
      <c r="I103" s="105">
        <f t="shared" si="5"/>
        <v>2968915.4774311082</v>
      </c>
      <c r="J103" s="105">
        <f t="shared" si="5"/>
        <v>2968915.4774311082</v>
      </c>
      <c r="K103" s="105">
        <f t="shared" si="5"/>
        <v>2968915.4774311082</v>
      </c>
      <c r="L103" s="105">
        <f t="shared" si="5"/>
        <v>2968915.4774311082</v>
      </c>
      <c r="M103" s="105">
        <f t="shared" si="5"/>
        <v>2968915.4774311082</v>
      </c>
      <c r="N103" s="105">
        <f t="shared" si="5"/>
        <v>2968915.4774311082</v>
      </c>
      <c r="O103" s="105">
        <f t="shared" si="5"/>
        <v>2968915.4774311082</v>
      </c>
      <c r="P103" s="105">
        <f t="shared" si="5"/>
        <v>2968915.4774311082</v>
      </c>
      <c r="Q103" s="105">
        <f t="shared" si="5"/>
        <v>2968915.4774311082</v>
      </c>
      <c r="R103" s="105">
        <f t="shared" si="5"/>
        <v>2968915.4774311082</v>
      </c>
      <c r="S103" s="105">
        <f t="shared" si="5"/>
        <v>2968915.4774311082</v>
      </c>
      <c r="T103" s="105">
        <f t="shared" si="5"/>
        <v>2968915.4774311082</v>
      </c>
      <c r="U103" s="105">
        <f t="shared" si="5"/>
        <v>2968915.4774311082</v>
      </c>
      <c r="V103" s="105">
        <f t="shared" si="5"/>
        <v>2968915.4774311082</v>
      </c>
      <c r="W103" s="105">
        <f t="shared" si="5"/>
        <v>2968915.4774311082</v>
      </c>
      <c r="X103" s="105">
        <f t="shared" si="5"/>
        <v>2968915.4774311082</v>
      </c>
      <c r="Y103" s="105">
        <f t="shared" si="5"/>
        <v>2968915.4774311082</v>
      </c>
      <c r="Z103" s="105">
        <f t="shared" si="5"/>
        <v>2968915.4774311082</v>
      </c>
      <c r="AA103" s="105">
        <f t="shared" si="5"/>
        <v>2968915.4774311082</v>
      </c>
      <c r="AB103" s="105">
        <f t="shared" si="5"/>
        <v>2968915.4774311082</v>
      </c>
      <c r="AC103" s="105">
        <f t="shared" si="5"/>
        <v>2968915.4774311082</v>
      </c>
      <c r="AD103" s="105">
        <f t="shared" si="5"/>
        <v>2968915.4774311082</v>
      </c>
      <c r="AE103" s="105">
        <f t="shared" si="5"/>
        <v>2968915.4774311082</v>
      </c>
      <c r="AF103" s="105">
        <f t="shared" si="5"/>
        <v>2968915.4774311082</v>
      </c>
      <c r="AG103" s="105">
        <f t="shared" si="5"/>
        <v>2968915.4774311082</v>
      </c>
      <c r="AH103" s="105">
        <f t="shared" si="5"/>
        <v>2968915.4774311082</v>
      </c>
      <c r="AI103" s="105">
        <f t="shared" si="5"/>
        <v>2968915.4774311082</v>
      </c>
      <c r="AJ103" s="105">
        <f t="shared" si="5"/>
        <v>2968915.4774311082</v>
      </c>
      <c r="AK103" s="105">
        <f t="shared" si="5"/>
        <v>2968915.4774311082</v>
      </c>
      <c r="AL103" s="105">
        <f t="shared" si="5"/>
        <v>2968915.4774311082</v>
      </c>
      <c r="AM103" s="105">
        <f t="shared" si="5"/>
        <v>2968915.4774311082</v>
      </c>
      <c r="AN103" s="105">
        <f t="shared" si="5"/>
        <v>2968915.4774311082</v>
      </c>
      <c r="AO103" s="105">
        <f t="shared" si="5"/>
        <v>2968915.4774311082</v>
      </c>
      <c r="AP103" s="105">
        <f t="shared" si="5"/>
        <v>2968915.4774311082</v>
      </c>
      <c r="AQ103" s="105">
        <f t="shared" si="5"/>
        <v>2968915.4774311082</v>
      </c>
      <c r="AR103" s="105">
        <f t="shared" si="5"/>
        <v>2968915.4774311082</v>
      </c>
      <c r="AS103" s="105">
        <f t="shared" si="5"/>
        <v>2968915.4774311082</v>
      </c>
      <c r="AT103" s="105">
        <f t="shared" si="5"/>
        <v>2968915.4774311082</v>
      </c>
      <c r="AU103" s="105">
        <f t="shared" si="5"/>
        <v>2968915.4774311082</v>
      </c>
      <c r="AV103" s="105">
        <f t="shared" si="5"/>
        <v>2968915.4774311082</v>
      </c>
      <c r="AW103" s="105">
        <f t="shared" si="5"/>
        <v>2968915.4774311082</v>
      </c>
      <c r="AX103" s="105">
        <f t="shared" si="5"/>
        <v>2968915.4774311082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</v>
      </c>
      <c r="S105" s="100">
        <v>0</v>
      </c>
      <c r="T105" s="100">
        <v>0</v>
      </c>
      <c r="U105" s="100">
        <v>0</v>
      </c>
      <c r="V105" s="100">
        <v>0</v>
      </c>
      <c r="W105" s="100">
        <v>0</v>
      </c>
      <c r="X105" s="100">
        <v>0</v>
      </c>
      <c r="Y105" s="100">
        <v>0</v>
      </c>
      <c r="Z105" s="100">
        <v>0</v>
      </c>
      <c r="AA105" s="100">
        <v>0</v>
      </c>
      <c r="AB105" s="100">
        <v>0</v>
      </c>
      <c r="AC105" s="100">
        <v>0</v>
      </c>
      <c r="AD105" s="100">
        <v>0</v>
      </c>
      <c r="AE105" s="100">
        <v>0</v>
      </c>
      <c r="AF105" s="100">
        <v>0</v>
      </c>
      <c r="AG105" s="100">
        <v>0</v>
      </c>
      <c r="AH105" s="100">
        <v>0</v>
      </c>
      <c r="AI105" s="100">
        <v>0</v>
      </c>
      <c r="AJ105" s="100">
        <v>0</v>
      </c>
      <c r="AK105" s="100">
        <v>0</v>
      </c>
      <c r="AL105" s="100">
        <v>0</v>
      </c>
      <c r="AM105" s="100">
        <v>0</v>
      </c>
      <c r="AN105" s="100">
        <v>0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  <c r="AU105" s="100">
        <v>0</v>
      </c>
      <c r="AV105" s="100">
        <v>0</v>
      </c>
      <c r="AW105" s="100">
        <v>0</v>
      </c>
      <c r="AX105" s="100">
        <v>0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0</v>
      </c>
      <c r="D107" s="100">
        <v>0</v>
      </c>
      <c r="E107" s="100">
        <v>0</v>
      </c>
      <c r="F107" s="100">
        <v>0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0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  <c r="W107" s="100">
        <v>0</v>
      </c>
      <c r="X107" s="100">
        <v>0</v>
      </c>
      <c r="Y107" s="100">
        <v>0</v>
      </c>
      <c r="Z107" s="100">
        <v>0</v>
      </c>
      <c r="AA107" s="100">
        <v>0</v>
      </c>
      <c r="AB107" s="100">
        <v>0</v>
      </c>
      <c r="AC107" s="100">
        <v>0</v>
      </c>
      <c r="AD107" s="100">
        <v>0</v>
      </c>
      <c r="AE107" s="100">
        <v>0</v>
      </c>
      <c r="AF107" s="100">
        <v>0</v>
      </c>
      <c r="AG107" s="100">
        <v>0</v>
      </c>
      <c r="AH107" s="100">
        <v>0</v>
      </c>
      <c r="AI107" s="100">
        <v>0</v>
      </c>
      <c r="AJ107" s="100">
        <v>0</v>
      </c>
      <c r="AK107" s="100">
        <v>0</v>
      </c>
      <c r="AL107" s="100">
        <v>0</v>
      </c>
      <c r="AM107" s="100">
        <v>0</v>
      </c>
      <c r="AN107" s="100">
        <v>0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  <c r="AU107" s="100">
        <v>0</v>
      </c>
      <c r="AV107" s="100">
        <v>0</v>
      </c>
      <c r="AW107" s="100">
        <v>0</v>
      </c>
      <c r="AX107" s="100">
        <v>0</v>
      </c>
    </row>
    <row r="108" spans="1:50">
      <c r="B108" s="105" t="s">
        <v>59</v>
      </c>
      <c r="C108" s="100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0</v>
      </c>
      <c r="J108" s="100">
        <v>0</v>
      </c>
      <c r="K108" s="100">
        <v>0</v>
      </c>
      <c r="L108" s="100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0">
        <v>0</v>
      </c>
      <c r="S108" s="100">
        <v>0</v>
      </c>
      <c r="T108" s="100">
        <v>0</v>
      </c>
      <c r="U108" s="100">
        <v>0</v>
      </c>
      <c r="V108" s="100">
        <v>0</v>
      </c>
      <c r="W108" s="100">
        <v>0</v>
      </c>
      <c r="X108" s="100">
        <v>0</v>
      </c>
      <c r="Y108" s="100">
        <v>0</v>
      </c>
      <c r="Z108" s="100">
        <v>0</v>
      </c>
      <c r="AA108" s="100">
        <v>0</v>
      </c>
      <c r="AB108" s="100">
        <v>0</v>
      </c>
      <c r="AC108" s="100">
        <v>0</v>
      </c>
      <c r="AD108" s="100">
        <v>0</v>
      </c>
      <c r="AE108" s="100">
        <v>0</v>
      </c>
      <c r="AF108" s="100">
        <v>0</v>
      </c>
      <c r="AG108" s="100">
        <v>0</v>
      </c>
      <c r="AH108" s="100">
        <v>0</v>
      </c>
      <c r="AI108" s="100">
        <v>0</v>
      </c>
      <c r="AJ108" s="100">
        <v>0</v>
      </c>
      <c r="AK108" s="100">
        <v>0</v>
      </c>
      <c r="AL108" s="100">
        <v>0</v>
      </c>
      <c r="AM108" s="100">
        <v>0</v>
      </c>
      <c r="AN108" s="100">
        <v>0</v>
      </c>
      <c r="AO108" s="100">
        <v>0</v>
      </c>
      <c r="AP108" s="100">
        <v>0</v>
      </c>
      <c r="AQ108" s="100">
        <v>0</v>
      </c>
      <c r="AR108" s="100">
        <v>0</v>
      </c>
      <c r="AS108" s="100">
        <v>0</v>
      </c>
      <c r="AT108" s="100">
        <v>0</v>
      </c>
      <c r="AU108" s="100">
        <v>0</v>
      </c>
      <c r="AV108" s="100">
        <v>0</v>
      </c>
      <c r="AW108" s="100">
        <v>0</v>
      </c>
      <c r="AX108" s="100">
        <v>0</v>
      </c>
    </row>
    <row r="109" spans="1:50">
      <c r="B109" s="101" t="s">
        <v>278</v>
      </c>
      <c r="C109" s="105">
        <f>SUM(C$104:C$108)</f>
        <v>0</v>
      </c>
      <c r="D109" s="105">
        <f t="shared" ref="D109:AX109" si="6">SUM(D$104:D$108)</f>
        <v>0</v>
      </c>
      <c r="E109" s="105">
        <f t="shared" si="6"/>
        <v>0</v>
      </c>
      <c r="F109" s="105">
        <f t="shared" si="6"/>
        <v>0</v>
      </c>
      <c r="G109" s="105">
        <f t="shared" si="6"/>
        <v>0</v>
      </c>
      <c r="H109" s="105">
        <f t="shared" si="6"/>
        <v>0</v>
      </c>
      <c r="I109" s="105">
        <f t="shared" si="6"/>
        <v>0</v>
      </c>
      <c r="J109" s="105">
        <f t="shared" si="6"/>
        <v>0</v>
      </c>
      <c r="K109" s="105">
        <f t="shared" si="6"/>
        <v>0</v>
      </c>
      <c r="L109" s="105">
        <f t="shared" si="6"/>
        <v>0</v>
      </c>
      <c r="M109" s="105">
        <f t="shared" si="6"/>
        <v>0</v>
      </c>
      <c r="N109" s="105">
        <f t="shared" si="6"/>
        <v>0</v>
      </c>
      <c r="O109" s="105">
        <f t="shared" si="6"/>
        <v>0</v>
      </c>
      <c r="P109" s="105">
        <f t="shared" si="6"/>
        <v>0</v>
      </c>
      <c r="Q109" s="105">
        <f t="shared" si="6"/>
        <v>0</v>
      </c>
      <c r="R109" s="105">
        <f t="shared" si="6"/>
        <v>0</v>
      </c>
      <c r="S109" s="105">
        <f t="shared" si="6"/>
        <v>0</v>
      </c>
      <c r="T109" s="105">
        <f t="shared" si="6"/>
        <v>0</v>
      </c>
      <c r="U109" s="105">
        <f t="shared" si="6"/>
        <v>0</v>
      </c>
      <c r="V109" s="105">
        <f t="shared" si="6"/>
        <v>0</v>
      </c>
      <c r="W109" s="105">
        <f t="shared" si="6"/>
        <v>0</v>
      </c>
      <c r="X109" s="105">
        <f t="shared" si="6"/>
        <v>0</v>
      </c>
      <c r="Y109" s="105">
        <f t="shared" si="6"/>
        <v>0</v>
      </c>
      <c r="Z109" s="105">
        <f t="shared" si="6"/>
        <v>0</v>
      </c>
      <c r="AA109" s="105">
        <f t="shared" si="6"/>
        <v>0</v>
      </c>
      <c r="AB109" s="105">
        <f t="shared" si="6"/>
        <v>0</v>
      </c>
      <c r="AC109" s="105">
        <f t="shared" si="6"/>
        <v>0</v>
      </c>
      <c r="AD109" s="105">
        <f t="shared" si="6"/>
        <v>0</v>
      </c>
      <c r="AE109" s="105">
        <f t="shared" si="6"/>
        <v>0</v>
      </c>
      <c r="AF109" s="105">
        <f t="shared" si="6"/>
        <v>0</v>
      </c>
      <c r="AG109" s="105">
        <f t="shared" si="6"/>
        <v>0</v>
      </c>
      <c r="AH109" s="105">
        <f t="shared" si="6"/>
        <v>0</v>
      </c>
      <c r="AI109" s="105">
        <f t="shared" si="6"/>
        <v>0</v>
      </c>
      <c r="AJ109" s="105">
        <f t="shared" si="6"/>
        <v>0</v>
      </c>
      <c r="AK109" s="105">
        <f t="shared" si="6"/>
        <v>0</v>
      </c>
      <c r="AL109" s="105">
        <f t="shared" si="6"/>
        <v>0</v>
      </c>
      <c r="AM109" s="105">
        <f t="shared" si="6"/>
        <v>0</v>
      </c>
      <c r="AN109" s="105">
        <f t="shared" si="6"/>
        <v>0</v>
      </c>
      <c r="AO109" s="105">
        <f t="shared" si="6"/>
        <v>0</v>
      </c>
      <c r="AP109" s="105">
        <f t="shared" si="6"/>
        <v>0</v>
      </c>
      <c r="AQ109" s="105">
        <f t="shared" si="6"/>
        <v>0</v>
      </c>
      <c r="AR109" s="105">
        <f t="shared" si="6"/>
        <v>0</v>
      </c>
      <c r="AS109" s="105">
        <f t="shared" si="6"/>
        <v>0</v>
      </c>
      <c r="AT109" s="105">
        <f t="shared" si="6"/>
        <v>0</v>
      </c>
      <c r="AU109" s="105">
        <f t="shared" si="6"/>
        <v>0</v>
      </c>
      <c r="AV109" s="105">
        <f t="shared" si="6"/>
        <v>0</v>
      </c>
      <c r="AW109" s="105">
        <f t="shared" si="6"/>
        <v>0</v>
      </c>
      <c r="AX109" s="105">
        <f t="shared" si="6"/>
        <v>0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147457.99963698629</v>
      </c>
      <c r="D111" s="100">
        <v>147457.99963698629</v>
      </c>
      <c r="E111" s="100">
        <v>147457.99963698629</v>
      </c>
      <c r="F111" s="100">
        <v>147457.99963698629</v>
      </c>
      <c r="G111" s="100">
        <v>94797.401173208855</v>
      </c>
      <c r="H111" s="100">
        <v>147457.99963698629</v>
      </c>
      <c r="I111" s="100">
        <v>23802.226390983178</v>
      </c>
      <c r="J111" s="100">
        <v>147457.99963698629</v>
      </c>
      <c r="K111" s="100">
        <v>147457.99963698629</v>
      </c>
      <c r="L111" s="100">
        <v>147457.99963698629</v>
      </c>
      <c r="M111" s="100">
        <v>147457.99963698629</v>
      </c>
      <c r="N111" s="100">
        <v>147457.99963698629</v>
      </c>
      <c r="O111" s="100">
        <v>147457.99963698629</v>
      </c>
      <c r="P111" s="100">
        <v>147457.99963698629</v>
      </c>
      <c r="Q111" s="100">
        <v>147457.99963698629</v>
      </c>
      <c r="R111" s="100">
        <v>147457.99963698629</v>
      </c>
      <c r="S111" s="100">
        <v>147457.99963698629</v>
      </c>
      <c r="T111" s="100">
        <v>147457.99963698629</v>
      </c>
      <c r="U111" s="100">
        <v>147457.99963698629</v>
      </c>
      <c r="V111" s="100">
        <v>147457.99963698629</v>
      </c>
      <c r="W111" s="100">
        <v>147457.99963698629</v>
      </c>
      <c r="X111" s="100">
        <v>147457.99963698629</v>
      </c>
      <c r="Y111" s="100">
        <v>147457.99963698629</v>
      </c>
      <c r="Z111" s="100">
        <v>147457.99963698629</v>
      </c>
      <c r="AA111" s="100">
        <v>147457.99963698629</v>
      </c>
      <c r="AB111" s="100">
        <v>147457.99963698629</v>
      </c>
      <c r="AC111" s="100">
        <v>147457.99963698629</v>
      </c>
      <c r="AD111" s="100">
        <v>147457.99963698629</v>
      </c>
      <c r="AE111" s="100">
        <v>147457.99963698629</v>
      </c>
      <c r="AF111" s="100">
        <v>147457.99963698629</v>
      </c>
      <c r="AG111" s="100">
        <v>147457.99963698629</v>
      </c>
      <c r="AH111" s="100">
        <v>147457.99963698629</v>
      </c>
      <c r="AI111" s="100">
        <v>25101.725971582797</v>
      </c>
      <c r="AJ111" s="100">
        <v>147457.99963698629</v>
      </c>
      <c r="AK111" s="100">
        <v>147457.99963698629</v>
      </c>
      <c r="AL111" s="100">
        <v>147457.99963698629</v>
      </c>
      <c r="AM111" s="100">
        <v>147457.99963698629</v>
      </c>
      <c r="AN111" s="100">
        <v>147457.99963698629</v>
      </c>
      <c r="AO111" s="100">
        <v>147457.99963698629</v>
      </c>
      <c r="AP111" s="100">
        <v>101714.96384070809</v>
      </c>
      <c r="AQ111" s="100">
        <v>101897.25465748254</v>
      </c>
      <c r="AR111" s="100">
        <v>102078.31262387497</v>
      </c>
      <c r="AS111" s="100">
        <v>102258.10852364427</v>
      </c>
      <c r="AT111" s="100">
        <v>102436.61334933739</v>
      </c>
      <c r="AU111" s="100">
        <v>102613.79830749588</v>
      </c>
      <c r="AV111" s="100">
        <v>25697.408705956768</v>
      </c>
      <c r="AW111" s="100">
        <v>147457.99963698629</v>
      </c>
      <c r="AX111" s="100">
        <v>147457.99963698629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47318.33757007149</v>
      </c>
      <c r="D113" s="100">
        <v>47318.33757007149</v>
      </c>
      <c r="E113" s="100">
        <v>47318.33757007149</v>
      </c>
      <c r="F113" s="100">
        <v>47318.33757007149</v>
      </c>
      <c r="G113" s="100">
        <v>30419.885259004062</v>
      </c>
      <c r="H113" s="100">
        <v>47318.33757007149</v>
      </c>
      <c r="I113" s="100">
        <v>7637.9836025207105</v>
      </c>
      <c r="J113" s="100">
        <v>47318.33757007149</v>
      </c>
      <c r="K113" s="100">
        <v>47318.33757007149</v>
      </c>
      <c r="L113" s="100">
        <v>47318.33757007149</v>
      </c>
      <c r="M113" s="100">
        <v>47318.33757007149</v>
      </c>
      <c r="N113" s="100">
        <v>47318.33757007149</v>
      </c>
      <c r="O113" s="100">
        <v>47318.33757007149</v>
      </c>
      <c r="P113" s="100">
        <v>47318.33757007149</v>
      </c>
      <c r="Q113" s="100">
        <v>47318.33757007149</v>
      </c>
      <c r="R113" s="100">
        <v>47318.33757007149</v>
      </c>
      <c r="S113" s="100">
        <v>47318.33757007149</v>
      </c>
      <c r="T113" s="100">
        <v>47318.33757007149</v>
      </c>
      <c r="U113" s="100">
        <v>47318.33757007149</v>
      </c>
      <c r="V113" s="100">
        <v>47318.33757007149</v>
      </c>
      <c r="W113" s="100">
        <v>47318.33757007149</v>
      </c>
      <c r="X113" s="100">
        <v>47318.33757007149</v>
      </c>
      <c r="Y113" s="100">
        <v>47318.33757007149</v>
      </c>
      <c r="Z113" s="100">
        <v>47318.33757007149</v>
      </c>
      <c r="AA113" s="100">
        <v>47318.33757007149</v>
      </c>
      <c r="AB113" s="100">
        <v>47318.33757007149</v>
      </c>
      <c r="AC113" s="100">
        <v>47318.33757007149</v>
      </c>
      <c r="AD113" s="100">
        <v>47318.33757007149</v>
      </c>
      <c r="AE113" s="100">
        <v>47318.33757007149</v>
      </c>
      <c r="AF113" s="100">
        <v>47318.33757007149</v>
      </c>
      <c r="AG113" s="100">
        <v>47318.33757007149</v>
      </c>
      <c r="AH113" s="100">
        <v>47318.33757007149</v>
      </c>
      <c r="AI113" s="100">
        <v>8054.9847823709479</v>
      </c>
      <c r="AJ113" s="100">
        <v>47318.33757007149</v>
      </c>
      <c r="AK113" s="100">
        <v>47318.33757007149</v>
      </c>
      <c r="AL113" s="100">
        <v>47318.33757007149</v>
      </c>
      <c r="AM113" s="100">
        <v>47318.33757007149</v>
      </c>
      <c r="AN113" s="100">
        <v>47318.33757007149</v>
      </c>
      <c r="AO113" s="100">
        <v>47318.33757007149</v>
      </c>
      <c r="AP113" s="100">
        <v>32639.687279027879</v>
      </c>
      <c r="AQ113" s="100">
        <v>32698.18324686477</v>
      </c>
      <c r="AR113" s="100">
        <v>32756.283600827253</v>
      </c>
      <c r="AS113" s="100">
        <v>32813.978965608694</v>
      </c>
      <c r="AT113" s="100">
        <v>32871.260032901264</v>
      </c>
      <c r="AU113" s="100">
        <v>32928.117563066618</v>
      </c>
      <c r="AV113" s="100">
        <v>8246.1355966988303</v>
      </c>
      <c r="AW113" s="100">
        <v>47318.33757007149</v>
      </c>
      <c r="AX113" s="100">
        <v>47318.33757007149</v>
      </c>
    </row>
    <row r="114" spans="1:50">
      <c r="B114" s="105" t="s">
        <v>59</v>
      </c>
      <c r="C114" s="100">
        <v>124488.82578045217</v>
      </c>
      <c r="D114" s="100">
        <v>124488.82578045217</v>
      </c>
      <c r="E114" s="100">
        <v>124488.82578045217</v>
      </c>
      <c r="F114" s="100">
        <v>124488.82578045217</v>
      </c>
      <c r="G114" s="100">
        <v>80031.040622710148</v>
      </c>
      <c r="H114" s="100">
        <v>124488.82578045217</v>
      </c>
      <c r="I114" s="100">
        <v>20094.61149390745</v>
      </c>
      <c r="J114" s="100">
        <v>124488.82578045217</v>
      </c>
      <c r="K114" s="100">
        <v>124488.82578045217</v>
      </c>
      <c r="L114" s="100">
        <v>124488.82578045217</v>
      </c>
      <c r="M114" s="100">
        <v>124488.82578045217</v>
      </c>
      <c r="N114" s="100">
        <v>124488.82578045217</v>
      </c>
      <c r="O114" s="100">
        <v>124488.82578045217</v>
      </c>
      <c r="P114" s="100">
        <v>124488.82578045217</v>
      </c>
      <c r="Q114" s="100">
        <v>124488.82578045217</v>
      </c>
      <c r="R114" s="100">
        <v>124488.82578045217</v>
      </c>
      <c r="S114" s="100">
        <v>124488.82578045217</v>
      </c>
      <c r="T114" s="100">
        <v>124488.82578045217</v>
      </c>
      <c r="U114" s="100">
        <v>124488.82578045217</v>
      </c>
      <c r="V114" s="100">
        <v>124488.82578045217</v>
      </c>
      <c r="W114" s="100">
        <v>124488.82578045217</v>
      </c>
      <c r="X114" s="100">
        <v>124488.82578045217</v>
      </c>
      <c r="Y114" s="100">
        <v>124488.82578045217</v>
      </c>
      <c r="Z114" s="100">
        <v>124488.82578045217</v>
      </c>
      <c r="AA114" s="100">
        <v>124488.82578045217</v>
      </c>
      <c r="AB114" s="100">
        <v>124488.82578045217</v>
      </c>
      <c r="AC114" s="100">
        <v>124488.82578045217</v>
      </c>
      <c r="AD114" s="100">
        <v>124488.82578045217</v>
      </c>
      <c r="AE114" s="100">
        <v>124488.82578045217</v>
      </c>
      <c r="AF114" s="100">
        <v>124488.82578045217</v>
      </c>
      <c r="AG114" s="100">
        <v>124488.82578045217</v>
      </c>
      <c r="AH114" s="100">
        <v>124488.82578045217</v>
      </c>
      <c r="AI114" s="100">
        <v>21191.691186357446</v>
      </c>
      <c r="AJ114" s="100">
        <v>124488.82578045217</v>
      </c>
      <c r="AK114" s="100">
        <v>124488.82578045217</v>
      </c>
      <c r="AL114" s="100">
        <v>124488.82578045217</v>
      </c>
      <c r="AM114" s="100">
        <v>124488.82578045217</v>
      </c>
      <c r="AN114" s="100">
        <v>124488.82578045217</v>
      </c>
      <c r="AO114" s="100">
        <v>124488.82578045217</v>
      </c>
      <c r="AP114" s="100">
        <v>85871.071383060087</v>
      </c>
      <c r="AQ114" s="100">
        <v>86024.967202796412</v>
      </c>
      <c r="AR114" s="100">
        <v>86177.822210255355</v>
      </c>
      <c r="AS114" s="100">
        <v>86329.611740138585</v>
      </c>
      <c r="AT114" s="100">
        <v>86480.311303413444</v>
      </c>
      <c r="AU114" s="100">
        <v>86629.896591708472</v>
      </c>
      <c r="AV114" s="100">
        <v>21694.585870419771</v>
      </c>
      <c r="AW114" s="100">
        <v>124488.82578045217</v>
      </c>
      <c r="AX114" s="100">
        <v>124488.82578045217</v>
      </c>
    </row>
    <row r="115" spans="1:50">
      <c r="B115" s="100" t="s">
        <v>278</v>
      </c>
      <c r="C115" s="105">
        <f>SUM(C$110:C$114)</f>
        <v>319265.16298750998</v>
      </c>
      <c r="D115" s="105">
        <f t="shared" ref="D115:AX115" si="7">SUM(D$110:D$114)</f>
        <v>319265.16298750998</v>
      </c>
      <c r="E115" s="105">
        <f t="shared" si="7"/>
        <v>319265.16298750998</v>
      </c>
      <c r="F115" s="105">
        <f t="shared" si="7"/>
        <v>319265.16298750998</v>
      </c>
      <c r="G115" s="105">
        <f t="shared" si="7"/>
        <v>205248.32705492305</v>
      </c>
      <c r="H115" s="105">
        <f t="shared" si="7"/>
        <v>319265.16298750998</v>
      </c>
      <c r="I115" s="105">
        <f t="shared" si="7"/>
        <v>51534.82148741134</v>
      </c>
      <c r="J115" s="105">
        <f t="shared" si="7"/>
        <v>319265.16298750998</v>
      </c>
      <c r="K115" s="105">
        <f t="shared" si="7"/>
        <v>319265.16298750998</v>
      </c>
      <c r="L115" s="105">
        <f t="shared" si="7"/>
        <v>319265.16298750998</v>
      </c>
      <c r="M115" s="105">
        <f t="shared" si="7"/>
        <v>319265.16298750998</v>
      </c>
      <c r="N115" s="105">
        <f t="shared" si="7"/>
        <v>319265.16298750998</v>
      </c>
      <c r="O115" s="105">
        <f t="shared" si="7"/>
        <v>319265.16298750998</v>
      </c>
      <c r="P115" s="105">
        <f t="shared" si="7"/>
        <v>319265.16298750998</v>
      </c>
      <c r="Q115" s="105">
        <f t="shared" si="7"/>
        <v>319265.16298750998</v>
      </c>
      <c r="R115" s="105">
        <f t="shared" si="7"/>
        <v>319265.16298750998</v>
      </c>
      <c r="S115" s="105">
        <f t="shared" si="7"/>
        <v>319265.16298750998</v>
      </c>
      <c r="T115" s="105">
        <f t="shared" si="7"/>
        <v>319265.16298750998</v>
      </c>
      <c r="U115" s="105">
        <f t="shared" si="7"/>
        <v>319265.16298750998</v>
      </c>
      <c r="V115" s="105">
        <f t="shared" si="7"/>
        <v>319265.16298750998</v>
      </c>
      <c r="W115" s="105">
        <f t="shared" si="7"/>
        <v>319265.16298750998</v>
      </c>
      <c r="X115" s="105">
        <f t="shared" si="7"/>
        <v>319265.16298750998</v>
      </c>
      <c r="Y115" s="105">
        <f t="shared" si="7"/>
        <v>319265.16298750998</v>
      </c>
      <c r="Z115" s="105">
        <f t="shared" si="7"/>
        <v>319265.16298750998</v>
      </c>
      <c r="AA115" s="105">
        <f t="shared" si="7"/>
        <v>319265.16298750998</v>
      </c>
      <c r="AB115" s="105">
        <f t="shared" si="7"/>
        <v>319265.16298750998</v>
      </c>
      <c r="AC115" s="105">
        <f t="shared" si="7"/>
        <v>319265.16298750998</v>
      </c>
      <c r="AD115" s="105">
        <f t="shared" si="7"/>
        <v>319265.16298750998</v>
      </c>
      <c r="AE115" s="105">
        <f t="shared" si="7"/>
        <v>319265.16298750998</v>
      </c>
      <c r="AF115" s="105">
        <f t="shared" si="7"/>
        <v>319265.16298750998</v>
      </c>
      <c r="AG115" s="105">
        <f t="shared" si="7"/>
        <v>319265.16298750998</v>
      </c>
      <c r="AH115" s="105">
        <f t="shared" si="7"/>
        <v>319265.16298750998</v>
      </c>
      <c r="AI115" s="105">
        <f t="shared" si="7"/>
        <v>54348.401940311189</v>
      </c>
      <c r="AJ115" s="105">
        <f t="shared" si="7"/>
        <v>319265.16298750998</v>
      </c>
      <c r="AK115" s="105">
        <f t="shared" si="7"/>
        <v>319265.16298750998</v>
      </c>
      <c r="AL115" s="105">
        <f t="shared" si="7"/>
        <v>319265.16298750998</v>
      </c>
      <c r="AM115" s="105">
        <f t="shared" si="7"/>
        <v>319265.16298750998</v>
      </c>
      <c r="AN115" s="105">
        <f t="shared" si="7"/>
        <v>319265.16298750998</v>
      </c>
      <c r="AO115" s="105">
        <f t="shared" si="7"/>
        <v>319265.16298750998</v>
      </c>
      <c r="AP115" s="105">
        <f t="shared" si="7"/>
        <v>220225.72250279604</v>
      </c>
      <c r="AQ115" s="105">
        <f t="shared" si="7"/>
        <v>220620.40510714374</v>
      </c>
      <c r="AR115" s="105">
        <f t="shared" si="7"/>
        <v>221012.41843495757</v>
      </c>
      <c r="AS115" s="105">
        <f t="shared" si="7"/>
        <v>221401.69922939155</v>
      </c>
      <c r="AT115" s="105">
        <f t="shared" si="7"/>
        <v>221788.18468565212</v>
      </c>
      <c r="AU115" s="105">
        <f t="shared" si="7"/>
        <v>222171.81246227096</v>
      </c>
      <c r="AV115" s="105">
        <f t="shared" si="7"/>
        <v>55638.130173075377</v>
      </c>
      <c r="AW115" s="105">
        <f t="shared" si="7"/>
        <v>319265.16298750998</v>
      </c>
      <c r="AX115" s="105">
        <f t="shared" si="7"/>
        <v>319265.16298750998</v>
      </c>
    </row>
    <row r="116" spans="1:50">
      <c r="A116" s="105" t="s">
        <v>107</v>
      </c>
      <c r="B116" s="105" t="s">
        <v>5</v>
      </c>
      <c r="C116" s="100">
        <v>1450813.1906704321</v>
      </c>
      <c r="D116" s="100">
        <v>1450813.1906704321</v>
      </c>
      <c r="E116" s="100">
        <v>1450813.1906704321</v>
      </c>
      <c r="F116" s="100">
        <v>1450813.1906704321</v>
      </c>
      <c r="G116" s="100">
        <v>1450813.1906704321</v>
      </c>
      <c r="H116" s="100">
        <v>1450813.1906704321</v>
      </c>
      <c r="I116" s="100">
        <v>1450813.1906704321</v>
      </c>
      <c r="J116" s="100">
        <v>1450813.1906704321</v>
      </c>
      <c r="K116" s="100">
        <v>1450813.1906704321</v>
      </c>
      <c r="L116" s="100">
        <v>1450813.1906704321</v>
      </c>
      <c r="M116" s="100">
        <v>1450813.1906704321</v>
      </c>
      <c r="N116" s="100">
        <v>1450813.1906704321</v>
      </c>
      <c r="O116" s="100">
        <v>1450813.1906704321</v>
      </c>
      <c r="P116" s="100">
        <v>1450813.1906704321</v>
      </c>
      <c r="Q116" s="100">
        <v>1450813.1906704321</v>
      </c>
      <c r="R116" s="100">
        <v>1450813.1906704321</v>
      </c>
      <c r="S116" s="100">
        <v>1450813.1906704321</v>
      </c>
      <c r="T116" s="100">
        <v>1450813.1906704321</v>
      </c>
      <c r="U116" s="100">
        <v>1450813.1906704321</v>
      </c>
      <c r="V116" s="100">
        <v>1450813.1906704321</v>
      </c>
      <c r="W116" s="100">
        <v>1450813.1906704321</v>
      </c>
      <c r="X116" s="100">
        <v>1450813.1906704321</v>
      </c>
      <c r="Y116" s="100">
        <v>1450813.1906704321</v>
      </c>
      <c r="Z116" s="100">
        <v>1450813.1906704321</v>
      </c>
      <c r="AA116" s="100">
        <v>1450813.1906704321</v>
      </c>
      <c r="AB116" s="100">
        <v>1132712.1709888065</v>
      </c>
      <c r="AC116" s="100">
        <v>1134957.9058505453</v>
      </c>
      <c r="AD116" s="100">
        <v>1450813.1906704321</v>
      </c>
      <c r="AE116" s="100">
        <v>1450813.1906704321</v>
      </c>
      <c r="AF116" s="100">
        <v>1450813.1906704321</v>
      </c>
      <c r="AG116" s="100">
        <v>1450813.1906704321</v>
      </c>
      <c r="AH116" s="100">
        <v>1450813.1906704321</v>
      </c>
      <c r="AI116" s="100">
        <v>1450813.1906704321</v>
      </c>
      <c r="AJ116" s="100">
        <v>1450813.1906704321</v>
      </c>
      <c r="AK116" s="100">
        <v>1450813.1906704321</v>
      </c>
      <c r="AL116" s="100">
        <v>1450813.1906704321</v>
      </c>
      <c r="AM116" s="100">
        <v>1450813.1906704321</v>
      </c>
      <c r="AN116" s="100">
        <v>1450813.1906704321</v>
      </c>
      <c r="AO116" s="100">
        <v>1161086.6685825477</v>
      </c>
      <c r="AP116" s="100">
        <v>1163185.0596058744</v>
      </c>
      <c r="AQ116" s="100">
        <v>1165269.6885195461</v>
      </c>
      <c r="AR116" s="100">
        <v>1167340.218886741</v>
      </c>
      <c r="AS116" s="100">
        <v>1169396.3165983576</v>
      </c>
      <c r="AT116" s="100">
        <v>669392.94281882222</v>
      </c>
      <c r="AU116" s="100">
        <v>670550.7940664076</v>
      </c>
      <c r="AV116" s="100">
        <v>671699.8336458453</v>
      </c>
      <c r="AW116" s="100">
        <v>1450813.1906704321</v>
      </c>
      <c r="AX116" s="100">
        <v>1450813.1906704321</v>
      </c>
    </row>
    <row r="117" spans="1:50">
      <c r="B117" s="105" t="s">
        <v>10</v>
      </c>
      <c r="C117" s="100">
        <v>0</v>
      </c>
      <c r="D117" s="100">
        <v>0</v>
      </c>
      <c r="E117" s="100">
        <v>0</v>
      </c>
      <c r="F117" s="100">
        <v>0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0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0">
        <v>0</v>
      </c>
      <c r="S117" s="100">
        <v>0</v>
      </c>
      <c r="T117" s="100">
        <v>0</v>
      </c>
      <c r="U117" s="100">
        <v>0</v>
      </c>
      <c r="V117" s="100">
        <v>0</v>
      </c>
      <c r="W117" s="100">
        <v>0</v>
      </c>
      <c r="X117" s="100">
        <v>0</v>
      </c>
      <c r="Y117" s="100">
        <v>0</v>
      </c>
      <c r="Z117" s="100">
        <v>0</v>
      </c>
      <c r="AA117" s="100">
        <v>0</v>
      </c>
      <c r="AB117" s="100">
        <v>0</v>
      </c>
      <c r="AC117" s="100">
        <v>0</v>
      </c>
      <c r="AD117" s="100">
        <v>0</v>
      </c>
      <c r="AE117" s="100">
        <v>0</v>
      </c>
      <c r="AF117" s="100">
        <v>0</v>
      </c>
      <c r="AG117" s="100">
        <v>0</v>
      </c>
      <c r="AH117" s="100">
        <v>0</v>
      </c>
      <c r="AI117" s="100">
        <v>0</v>
      </c>
      <c r="AJ117" s="100">
        <v>0</v>
      </c>
      <c r="AK117" s="100">
        <v>0</v>
      </c>
      <c r="AL117" s="100">
        <v>0</v>
      </c>
      <c r="AM117" s="100">
        <v>0</v>
      </c>
      <c r="AN117" s="100">
        <v>0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  <c r="AU117" s="100">
        <v>0</v>
      </c>
      <c r="AV117" s="100">
        <v>0</v>
      </c>
      <c r="AW117" s="100">
        <v>0</v>
      </c>
      <c r="AX117" s="100">
        <v>0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0</v>
      </c>
      <c r="D120" s="100">
        <v>0</v>
      </c>
      <c r="E120" s="100">
        <v>0</v>
      </c>
      <c r="F120" s="100">
        <v>0</v>
      </c>
      <c r="G120" s="100">
        <v>0</v>
      </c>
      <c r="H120" s="100">
        <v>0</v>
      </c>
      <c r="I120" s="100">
        <v>0</v>
      </c>
      <c r="J120" s="100">
        <v>0</v>
      </c>
      <c r="K120" s="100">
        <v>0</v>
      </c>
      <c r="L120" s="100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  <c r="W120" s="100">
        <v>0</v>
      </c>
      <c r="X120" s="100">
        <v>0</v>
      </c>
      <c r="Y120" s="100">
        <v>0</v>
      </c>
      <c r="Z120" s="100">
        <v>0</v>
      </c>
      <c r="AA120" s="100">
        <v>0</v>
      </c>
      <c r="AB120" s="100">
        <v>0</v>
      </c>
      <c r="AC120" s="100">
        <v>0</v>
      </c>
      <c r="AD120" s="100">
        <v>0</v>
      </c>
      <c r="AE120" s="100">
        <v>0</v>
      </c>
      <c r="AF120" s="100">
        <v>0</v>
      </c>
      <c r="AG120" s="100">
        <v>0</v>
      </c>
      <c r="AH120" s="100">
        <v>0</v>
      </c>
      <c r="AI120" s="100">
        <v>0</v>
      </c>
      <c r="AJ120" s="100">
        <v>0</v>
      </c>
      <c r="AK120" s="100">
        <v>0</v>
      </c>
      <c r="AL120" s="100">
        <v>0</v>
      </c>
      <c r="AM120" s="100">
        <v>0</v>
      </c>
      <c r="AN120" s="100">
        <v>0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  <c r="AU120" s="100">
        <v>0</v>
      </c>
      <c r="AV120" s="100">
        <v>0</v>
      </c>
      <c r="AW120" s="100">
        <v>0</v>
      </c>
      <c r="AX120" s="100">
        <v>0</v>
      </c>
    </row>
    <row r="121" spans="1:50">
      <c r="B121" s="100" t="s">
        <v>278</v>
      </c>
      <c r="C121" s="105">
        <f>SUM(C$116:C$120)</f>
        <v>1450813.1906704321</v>
      </c>
      <c r="D121" s="105">
        <f t="shared" ref="D121:AX121" si="8">SUM(D$116:D$120)</f>
        <v>1450813.1906704321</v>
      </c>
      <c r="E121" s="105">
        <f t="shared" si="8"/>
        <v>1450813.1906704321</v>
      </c>
      <c r="F121" s="105">
        <f t="shared" si="8"/>
        <v>1450813.1906704321</v>
      </c>
      <c r="G121" s="105">
        <f t="shared" si="8"/>
        <v>1450813.1906704321</v>
      </c>
      <c r="H121" s="105">
        <f t="shared" si="8"/>
        <v>1450813.1906704321</v>
      </c>
      <c r="I121" s="105">
        <f t="shared" si="8"/>
        <v>1450813.1906704321</v>
      </c>
      <c r="J121" s="105">
        <f t="shared" si="8"/>
        <v>1450813.1906704321</v>
      </c>
      <c r="K121" s="105">
        <f t="shared" si="8"/>
        <v>1450813.1906704321</v>
      </c>
      <c r="L121" s="105">
        <f t="shared" si="8"/>
        <v>1450813.1906704321</v>
      </c>
      <c r="M121" s="105">
        <f t="shared" si="8"/>
        <v>1450813.1906704321</v>
      </c>
      <c r="N121" s="105">
        <f t="shared" si="8"/>
        <v>1450813.1906704321</v>
      </c>
      <c r="O121" s="105">
        <f t="shared" si="8"/>
        <v>1450813.1906704321</v>
      </c>
      <c r="P121" s="105">
        <f t="shared" si="8"/>
        <v>1450813.1906704321</v>
      </c>
      <c r="Q121" s="105">
        <f t="shared" si="8"/>
        <v>1450813.1906704321</v>
      </c>
      <c r="R121" s="105">
        <f t="shared" si="8"/>
        <v>1450813.1906704321</v>
      </c>
      <c r="S121" s="105">
        <f t="shared" si="8"/>
        <v>1450813.1906704321</v>
      </c>
      <c r="T121" s="105">
        <f t="shared" si="8"/>
        <v>1450813.1906704321</v>
      </c>
      <c r="U121" s="105">
        <f t="shared" si="8"/>
        <v>1450813.1906704321</v>
      </c>
      <c r="V121" s="105">
        <f t="shared" si="8"/>
        <v>1450813.1906704321</v>
      </c>
      <c r="W121" s="105">
        <f t="shared" si="8"/>
        <v>1450813.1906704321</v>
      </c>
      <c r="X121" s="105">
        <f t="shared" si="8"/>
        <v>1450813.1906704321</v>
      </c>
      <c r="Y121" s="105">
        <f t="shared" si="8"/>
        <v>1450813.1906704321</v>
      </c>
      <c r="Z121" s="105">
        <f t="shared" si="8"/>
        <v>1450813.1906704321</v>
      </c>
      <c r="AA121" s="105">
        <f t="shared" si="8"/>
        <v>1450813.1906704321</v>
      </c>
      <c r="AB121" s="105">
        <f t="shared" si="8"/>
        <v>1132712.1709888065</v>
      </c>
      <c r="AC121" s="105">
        <f t="shared" si="8"/>
        <v>1134957.9058505453</v>
      </c>
      <c r="AD121" s="105">
        <f t="shared" si="8"/>
        <v>1450813.1906704321</v>
      </c>
      <c r="AE121" s="105">
        <f t="shared" si="8"/>
        <v>1450813.1906704321</v>
      </c>
      <c r="AF121" s="105">
        <f t="shared" si="8"/>
        <v>1450813.1906704321</v>
      </c>
      <c r="AG121" s="105">
        <f t="shared" si="8"/>
        <v>1450813.1906704321</v>
      </c>
      <c r="AH121" s="105">
        <f t="shared" si="8"/>
        <v>1450813.1906704321</v>
      </c>
      <c r="AI121" s="105">
        <f t="shared" si="8"/>
        <v>1450813.1906704321</v>
      </c>
      <c r="AJ121" s="105">
        <f t="shared" si="8"/>
        <v>1450813.1906704321</v>
      </c>
      <c r="AK121" s="105">
        <f t="shared" si="8"/>
        <v>1450813.1906704321</v>
      </c>
      <c r="AL121" s="105">
        <f t="shared" si="8"/>
        <v>1450813.1906704321</v>
      </c>
      <c r="AM121" s="105">
        <f t="shared" si="8"/>
        <v>1450813.1906704321</v>
      </c>
      <c r="AN121" s="105">
        <f t="shared" si="8"/>
        <v>1450813.1906704321</v>
      </c>
      <c r="AO121" s="105">
        <f t="shared" si="8"/>
        <v>1161086.6685825477</v>
      </c>
      <c r="AP121" s="105">
        <f t="shared" si="8"/>
        <v>1163185.0596058744</v>
      </c>
      <c r="AQ121" s="105">
        <f t="shared" si="8"/>
        <v>1165269.6885195461</v>
      </c>
      <c r="AR121" s="105">
        <f t="shared" si="8"/>
        <v>1167340.218886741</v>
      </c>
      <c r="AS121" s="105">
        <f t="shared" si="8"/>
        <v>1169396.3165983576</v>
      </c>
      <c r="AT121" s="105">
        <f t="shared" si="8"/>
        <v>669392.94281882222</v>
      </c>
      <c r="AU121" s="105">
        <f t="shared" si="8"/>
        <v>670550.7940664076</v>
      </c>
      <c r="AV121" s="105">
        <f t="shared" si="8"/>
        <v>671699.8336458453</v>
      </c>
      <c r="AW121" s="105">
        <f t="shared" si="8"/>
        <v>1450813.1906704321</v>
      </c>
      <c r="AX121" s="105">
        <f t="shared" si="8"/>
        <v>1450813.1906704321</v>
      </c>
    </row>
    <row r="122" spans="1:50">
      <c r="A122" s="105" t="s">
        <v>108</v>
      </c>
      <c r="B122" s="105" t="s">
        <v>5</v>
      </c>
      <c r="C122" s="100">
        <v>0</v>
      </c>
      <c r="D122" s="100">
        <v>0</v>
      </c>
      <c r="E122" s="100">
        <v>0</v>
      </c>
      <c r="F122" s="100">
        <v>0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0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0">
        <v>0</v>
      </c>
      <c r="S122" s="100">
        <v>0</v>
      </c>
      <c r="T122" s="100">
        <v>0</v>
      </c>
      <c r="U122" s="100">
        <v>0</v>
      </c>
      <c r="V122" s="100">
        <v>0</v>
      </c>
      <c r="W122" s="100">
        <v>0</v>
      </c>
      <c r="X122" s="100">
        <v>0</v>
      </c>
      <c r="Y122" s="100">
        <v>0</v>
      </c>
      <c r="Z122" s="100">
        <v>0</v>
      </c>
      <c r="AA122" s="100">
        <v>0</v>
      </c>
      <c r="AB122" s="100">
        <v>0</v>
      </c>
      <c r="AC122" s="100">
        <v>0</v>
      </c>
      <c r="AD122" s="100">
        <v>0</v>
      </c>
      <c r="AE122" s="100">
        <v>0</v>
      </c>
      <c r="AF122" s="100">
        <v>0</v>
      </c>
      <c r="AG122" s="100">
        <v>0</v>
      </c>
      <c r="AH122" s="100">
        <v>0</v>
      </c>
      <c r="AI122" s="100">
        <v>0</v>
      </c>
      <c r="AJ122" s="100">
        <v>0</v>
      </c>
      <c r="AK122" s="100">
        <v>0</v>
      </c>
      <c r="AL122" s="100">
        <v>0</v>
      </c>
      <c r="AM122" s="100">
        <v>0</v>
      </c>
      <c r="AN122" s="100">
        <v>0</v>
      </c>
      <c r="AO122" s="100">
        <v>0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  <c r="AU122" s="100">
        <v>0</v>
      </c>
      <c r="AV122" s="100">
        <v>0</v>
      </c>
      <c r="AW122" s="100">
        <v>0</v>
      </c>
      <c r="AX122" s="100">
        <v>0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0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  <c r="W124" s="100">
        <v>0</v>
      </c>
      <c r="X124" s="100">
        <v>0</v>
      </c>
      <c r="Y124" s="100">
        <v>0</v>
      </c>
      <c r="Z124" s="100">
        <v>0</v>
      </c>
      <c r="AA124" s="100">
        <v>0</v>
      </c>
      <c r="AB124" s="100">
        <v>0</v>
      </c>
      <c r="AC124" s="100">
        <v>0</v>
      </c>
      <c r="AD124" s="100">
        <v>0</v>
      </c>
      <c r="AE124" s="100">
        <v>0</v>
      </c>
      <c r="AF124" s="100">
        <v>0</v>
      </c>
      <c r="AG124" s="100">
        <v>0</v>
      </c>
      <c r="AH124" s="100">
        <v>0</v>
      </c>
      <c r="AI124" s="100">
        <v>0</v>
      </c>
      <c r="AJ124" s="100">
        <v>0</v>
      </c>
      <c r="AK124" s="100">
        <v>0</v>
      </c>
      <c r="AL124" s="100">
        <v>0</v>
      </c>
      <c r="AM124" s="100">
        <v>0</v>
      </c>
      <c r="AN124" s="100">
        <v>0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  <c r="AU124" s="100">
        <v>0</v>
      </c>
      <c r="AV124" s="100">
        <v>0</v>
      </c>
      <c r="AW124" s="100">
        <v>0</v>
      </c>
      <c r="AX124" s="100">
        <v>0</v>
      </c>
    </row>
    <row r="125" spans="1:50">
      <c r="B125" s="105" t="s">
        <v>22</v>
      </c>
      <c r="C125" s="100">
        <v>0</v>
      </c>
      <c r="D125" s="100">
        <v>0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  <c r="AA125" s="100">
        <v>0</v>
      </c>
      <c r="AB125" s="100">
        <v>0</v>
      </c>
      <c r="AC125" s="100">
        <v>0</v>
      </c>
      <c r="AD125" s="100">
        <v>0</v>
      </c>
      <c r="AE125" s="100">
        <v>0</v>
      </c>
      <c r="AF125" s="100">
        <v>0</v>
      </c>
      <c r="AG125" s="100">
        <v>0</v>
      </c>
      <c r="AH125" s="100">
        <v>0</v>
      </c>
      <c r="AI125" s="100">
        <v>0</v>
      </c>
      <c r="AJ125" s="100">
        <v>0</v>
      </c>
      <c r="AK125" s="100">
        <v>0</v>
      </c>
      <c r="AL125" s="100">
        <v>0</v>
      </c>
      <c r="AM125" s="100">
        <v>0</v>
      </c>
      <c r="AN125" s="100">
        <v>0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  <c r="AU125" s="100">
        <v>0</v>
      </c>
      <c r="AV125" s="100">
        <v>0</v>
      </c>
      <c r="AW125" s="100">
        <v>0</v>
      </c>
      <c r="AX125" s="100">
        <v>0</v>
      </c>
    </row>
    <row r="126" spans="1:50">
      <c r="B126" s="105" t="s">
        <v>59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0</v>
      </c>
      <c r="S126" s="100">
        <v>0</v>
      </c>
      <c r="T126" s="100">
        <v>0</v>
      </c>
      <c r="U126" s="100">
        <v>0</v>
      </c>
      <c r="V126" s="100">
        <v>0</v>
      </c>
      <c r="W126" s="100">
        <v>0</v>
      </c>
      <c r="X126" s="100">
        <v>0</v>
      </c>
      <c r="Y126" s="100">
        <v>0</v>
      </c>
      <c r="Z126" s="100">
        <v>0</v>
      </c>
      <c r="AA126" s="100">
        <v>0</v>
      </c>
      <c r="AB126" s="100">
        <v>0</v>
      </c>
      <c r="AC126" s="100">
        <v>0</v>
      </c>
      <c r="AD126" s="100">
        <v>0</v>
      </c>
      <c r="AE126" s="100">
        <v>0</v>
      </c>
      <c r="AF126" s="100">
        <v>0</v>
      </c>
      <c r="AG126" s="100">
        <v>0</v>
      </c>
      <c r="AH126" s="100">
        <v>0</v>
      </c>
      <c r="AI126" s="100">
        <v>0</v>
      </c>
      <c r="AJ126" s="100">
        <v>0</v>
      </c>
      <c r="AK126" s="100">
        <v>0</v>
      </c>
      <c r="AL126" s="100">
        <v>0</v>
      </c>
      <c r="AM126" s="100">
        <v>0</v>
      </c>
      <c r="AN126" s="100">
        <v>0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  <c r="AU126" s="100">
        <v>0</v>
      </c>
      <c r="AV126" s="100">
        <v>0</v>
      </c>
      <c r="AW126" s="100">
        <v>0</v>
      </c>
      <c r="AX126" s="100">
        <v>0</v>
      </c>
    </row>
    <row r="127" spans="1:50">
      <c r="B127" s="100" t="s">
        <v>278</v>
      </c>
      <c r="C127" s="105">
        <f>SUM(C$122:C$126)</f>
        <v>0</v>
      </c>
      <c r="D127" s="105">
        <f t="shared" ref="D127:AX127" si="9">SUM(D$122:D$126)</f>
        <v>0</v>
      </c>
      <c r="E127" s="105">
        <f t="shared" si="9"/>
        <v>0</v>
      </c>
      <c r="F127" s="105">
        <f t="shared" si="9"/>
        <v>0</v>
      </c>
      <c r="G127" s="105">
        <f t="shared" si="9"/>
        <v>0</v>
      </c>
      <c r="H127" s="105">
        <f t="shared" si="9"/>
        <v>0</v>
      </c>
      <c r="I127" s="105">
        <f t="shared" si="9"/>
        <v>0</v>
      </c>
      <c r="J127" s="105">
        <f t="shared" si="9"/>
        <v>0</v>
      </c>
      <c r="K127" s="105">
        <f t="shared" si="9"/>
        <v>0</v>
      </c>
      <c r="L127" s="105">
        <f t="shared" si="9"/>
        <v>0</v>
      </c>
      <c r="M127" s="105">
        <f t="shared" si="9"/>
        <v>0</v>
      </c>
      <c r="N127" s="105">
        <f t="shared" si="9"/>
        <v>0</v>
      </c>
      <c r="O127" s="105">
        <f t="shared" si="9"/>
        <v>0</v>
      </c>
      <c r="P127" s="105">
        <f t="shared" si="9"/>
        <v>0</v>
      </c>
      <c r="Q127" s="105">
        <f t="shared" si="9"/>
        <v>0</v>
      </c>
      <c r="R127" s="105">
        <f t="shared" si="9"/>
        <v>0</v>
      </c>
      <c r="S127" s="105">
        <f t="shared" si="9"/>
        <v>0</v>
      </c>
      <c r="T127" s="105">
        <f t="shared" si="9"/>
        <v>0</v>
      </c>
      <c r="U127" s="105">
        <f t="shared" si="9"/>
        <v>0</v>
      </c>
      <c r="V127" s="105">
        <f t="shared" si="9"/>
        <v>0</v>
      </c>
      <c r="W127" s="105">
        <f t="shared" si="9"/>
        <v>0</v>
      </c>
      <c r="X127" s="105">
        <f t="shared" si="9"/>
        <v>0</v>
      </c>
      <c r="Y127" s="105">
        <f t="shared" si="9"/>
        <v>0</v>
      </c>
      <c r="Z127" s="105">
        <f t="shared" si="9"/>
        <v>0</v>
      </c>
      <c r="AA127" s="105">
        <f t="shared" si="9"/>
        <v>0</v>
      </c>
      <c r="AB127" s="105">
        <f t="shared" si="9"/>
        <v>0</v>
      </c>
      <c r="AC127" s="105">
        <f t="shared" si="9"/>
        <v>0</v>
      </c>
      <c r="AD127" s="105">
        <f t="shared" si="9"/>
        <v>0</v>
      </c>
      <c r="AE127" s="105">
        <f t="shared" si="9"/>
        <v>0</v>
      </c>
      <c r="AF127" s="105">
        <f t="shared" si="9"/>
        <v>0</v>
      </c>
      <c r="AG127" s="105">
        <f t="shared" si="9"/>
        <v>0</v>
      </c>
      <c r="AH127" s="105">
        <f t="shared" si="9"/>
        <v>0</v>
      </c>
      <c r="AI127" s="105">
        <f t="shared" si="9"/>
        <v>0</v>
      </c>
      <c r="AJ127" s="105">
        <f t="shared" si="9"/>
        <v>0</v>
      </c>
      <c r="AK127" s="105">
        <f t="shared" si="9"/>
        <v>0</v>
      </c>
      <c r="AL127" s="105">
        <f t="shared" si="9"/>
        <v>0</v>
      </c>
      <c r="AM127" s="105">
        <f t="shared" si="9"/>
        <v>0</v>
      </c>
      <c r="AN127" s="105">
        <f t="shared" si="9"/>
        <v>0</v>
      </c>
      <c r="AO127" s="105">
        <f t="shared" si="9"/>
        <v>0</v>
      </c>
      <c r="AP127" s="105">
        <f t="shared" si="9"/>
        <v>0</v>
      </c>
      <c r="AQ127" s="105">
        <f t="shared" si="9"/>
        <v>0</v>
      </c>
      <c r="AR127" s="105">
        <f t="shared" si="9"/>
        <v>0</v>
      </c>
      <c r="AS127" s="105">
        <f t="shared" si="9"/>
        <v>0</v>
      </c>
      <c r="AT127" s="105">
        <f t="shared" si="9"/>
        <v>0</v>
      </c>
      <c r="AU127" s="105">
        <f t="shared" si="9"/>
        <v>0</v>
      </c>
      <c r="AV127" s="105">
        <f t="shared" si="9"/>
        <v>0</v>
      </c>
      <c r="AW127" s="105">
        <f t="shared" si="9"/>
        <v>0</v>
      </c>
      <c r="AX127" s="105">
        <f t="shared" si="9"/>
        <v>0</v>
      </c>
    </row>
    <row r="128" spans="1:50">
      <c r="A128" s="105" t="s">
        <v>109</v>
      </c>
      <c r="B128" s="105" t="s">
        <v>5</v>
      </c>
      <c r="C128" s="100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0</v>
      </c>
      <c r="K128" s="100">
        <v>0</v>
      </c>
      <c r="L128" s="100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0">
        <v>0</v>
      </c>
      <c r="S128" s="100">
        <v>0</v>
      </c>
      <c r="T128" s="100">
        <v>0</v>
      </c>
      <c r="U128" s="100">
        <v>0</v>
      </c>
      <c r="V128" s="100">
        <v>0</v>
      </c>
      <c r="W128" s="100">
        <v>0</v>
      </c>
      <c r="X128" s="100">
        <v>0</v>
      </c>
      <c r="Y128" s="100">
        <v>0</v>
      </c>
      <c r="Z128" s="100">
        <v>0</v>
      </c>
      <c r="AA128" s="100">
        <v>0</v>
      </c>
      <c r="AB128" s="100">
        <v>0</v>
      </c>
      <c r="AC128" s="100">
        <v>0</v>
      </c>
      <c r="AD128" s="100">
        <v>0</v>
      </c>
      <c r="AE128" s="100">
        <v>0</v>
      </c>
      <c r="AF128" s="100">
        <v>0</v>
      </c>
      <c r="AG128" s="100">
        <v>0</v>
      </c>
      <c r="AH128" s="100">
        <v>0</v>
      </c>
      <c r="AI128" s="100">
        <v>0</v>
      </c>
      <c r="AJ128" s="100">
        <v>0</v>
      </c>
      <c r="AK128" s="100">
        <v>0</v>
      </c>
      <c r="AL128" s="100">
        <v>0</v>
      </c>
      <c r="AM128" s="100">
        <v>0</v>
      </c>
      <c r="AN128" s="100">
        <v>0</v>
      </c>
      <c r="AO128" s="100">
        <v>0</v>
      </c>
      <c r="AP128" s="100">
        <v>0</v>
      </c>
      <c r="AQ128" s="100">
        <v>0</v>
      </c>
      <c r="AR128" s="100">
        <v>0</v>
      </c>
      <c r="AS128" s="100">
        <v>0</v>
      </c>
      <c r="AT128" s="100">
        <v>0</v>
      </c>
      <c r="AU128" s="100">
        <v>0</v>
      </c>
      <c r="AV128" s="100">
        <v>0</v>
      </c>
      <c r="AW128" s="100">
        <v>0</v>
      </c>
      <c r="AX128" s="100">
        <v>0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0</v>
      </c>
      <c r="D130" s="100">
        <v>0</v>
      </c>
      <c r="E130" s="100">
        <v>0</v>
      </c>
      <c r="F130" s="100"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  <c r="Y130" s="100">
        <v>0</v>
      </c>
      <c r="Z130" s="100">
        <v>0</v>
      </c>
      <c r="AA130" s="100">
        <v>0</v>
      </c>
      <c r="AB130" s="100">
        <v>0</v>
      </c>
      <c r="AC130" s="100">
        <v>0</v>
      </c>
      <c r="AD130" s="100">
        <v>0</v>
      </c>
      <c r="AE130" s="100">
        <v>0</v>
      </c>
      <c r="AF130" s="100">
        <v>0</v>
      </c>
      <c r="AG130" s="100">
        <v>0</v>
      </c>
      <c r="AH130" s="100">
        <v>0</v>
      </c>
      <c r="AI130" s="100">
        <v>0</v>
      </c>
      <c r="AJ130" s="100">
        <v>0</v>
      </c>
      <c r="AK130" s="100">
        <v>0</v>
      </c>
      <c r="AL130" s="100">
        <v>0</v>
      </c>
      <c r="AM130" s="100">
        <v>0</v>
      </c>
      <c r="AN130" s="100">
        <v>0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  <c r="AU130" s="100">
        <v>0</v>
      </c>
      <c r="AV130" s="100">
        <v>0</v>
      </c>
      <c r="AW130" s="100">
        <v>0</v>
      </c>
      <c r="AX130" s="100">
        <v>0</v>
      </c>
    </row>
    <row r="131" spans="2:50">
      <c r="B131" s="105" t="s">
        <v>22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0</v>
      </c>
      <c r="X131" s="100">
        <v>0</v>
      </c>
      <c r="Y131" s="100">
        <v>0</v>
      </c>
      <c r="Z131" s="100">
        <v>0</v>
      </c>
      <c r="AA131" s="100">
        <v>0</v>
      </c>
      <c r="AB131" s="100">
        <v>0</v>
      </c>
      <c r="AC131" s="100">
        <v>0</v>
      </c>
      <c r="AD131" s="100">
        <v>0</v>
      </c>
      <c r="AE131" s="100">
        <v>0</v>
      </c>
      <c r="AF131" s="100">
        <v>0</v>
      </c>
      <c r="AG131" s="100">
        <v>0</v>
      </c>
      <c r="AH131" s="100">
        <v>0</v>
      </c>
      <c r="AI131" s="100">
        <v>0</v>
      </c>
      <c r="AJ131" s="100">
        <v>0</v>
      </c>
      <c r="AK131" s="100">
        <v>0</v>
      </c>
      <c r="AL131" s="100">
        <v>0</v>
      </c>
      <c r="AM131" s="100">
        <v>0</v>
      </c>
      <c r="AN131" s="100">
        <v>0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  <c r="AU131" s="100">
        <v>0</v>
      </c>
      <c r="AV131" s="100">
        <v>0</v>
      </c>
      <c r="AW131" s="100">
        <v>0</v>
      </c>
      <c r="AX131" s="100">
        <v>0</v>
      </c>
    </row>
    <row r="132" spans="2:50">
      <c r="B132" s="105" t="s">
        <v>59</v>
      </c>
      <c r="C132" s="100">
        <v>0</v>
      </c>
      <c r="D132" s="100">
        <v>0</v>
      </c>
      <c r="E132" s="100">
        <v>0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0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  <c r="W132" s="100">
        <v>0</v>
      </c>
      <c r="X132" s="100">
        <v>0</v>
      </c>
      <c r="Y132" s="100">
        <v>0</v>
      </c>
      <c r="Z132" s="100">
        <v>0</v>
      </c>
      <c r="AA132" s="100">
        <v>0</v>
      </c>
      <c r="AB132" s="100">
        <v>0</v>
      </c>
      <c r="AC132" s="100">
        <v>0</v>
      </c>
      <c r="AD132" s="100">
        <v>0</v>
      </c>
      <c r="AE132" s="100">
        <v>0</v>
      </c>
      <c r="AF132" s="100">
        <v>0</v>
      </c>
      <c r="AG132" s="100">
        <v>0</v>
      </c>
      <c r="AH132" s="100">
        <v>0</v>
      </c>
      <c r="AI132" s="100">
        <v>0</v>
      </c>
      <c r="AJ132" s="100">
        <v>0</v>
      </c>
      <c r="AK132" s="100">
        <v>0</v>
      </c>
      <c r="AL132" s="100">
        <v>0</v>
      </c>
      <c r="AM132" s="100">
        <v>0</v>
      </c>
      <c r="AN132" s="100">
        <v>0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  <c r="AU132" s="100">
        <v>0</v>
      </c>
      <c r="AV132" s="100">
        <v>0</v>
      </c>
      <c r="AW132" s="100">
        <v>0</v>
      </c>
      <c r="AX132" s="100">
        <v>0</v>
      </c>
    </row>
    <row r="133" spans="2:50">
      <c r="B133" s="100" t="s">
        <v>278</v>
      </c>
      <c r="C133" s="105">
        <f>SUM(C$128:C$132)</f>
        <v>0</v>
      </c>
      <c r="D133" s="105">
        <f t="shared" ref="D133:AX133" si="10">SUM(D$128:D$132)</f>
        <v>0</v>
      </c>
      <c r="E133" s="105">
        <f t="shared" si="10"/>
        <v>0</v>
      </c>
      <c r="F133" s="105">
        <f t="shared" si="10"/>
        <v>0</v>
      </c>
      <c r="G133" s="105">
        <f t="shared" si="10"/>
        <v>0</v>
      </c>
      <c r="H133" s="105">
        <f t="shared" si="10"/>
        <v>0</v>
      </c>
      <c r="I133" s="105">
        <f t="shared" si="10"/>
        <v>0</v>
      </c>
      <c r="J133" s="105">
        <f t="shared" si="10"/>
        <v>0</v>
      </c>
      <c r="K133" s="105">
        <f t="shared" si="10"/>
        <v>0</v>
      </c>
      <c r="L133" s="105">
        <f t="shared" si="10"/>
        <v>0</v>
      </c>
      <c r="M133" s="105">
        <f t="shared" si="10"/>
        <v>0</v>
      </c>
      <c r="N133" s="105">
        <f t="shared" si="10"/>
        <v>0</v>
      </c>
      <c r="O133" s="105">
        <f t="shared" si="10"/>
        <v>0</v>
      </c>
      <c r="P133" s="105">
        <f t="shared" si="10"/>
        <v>0</v>
      </c>
      <c r="Q133" s="105">
        <f t="shared" si="10"/>
        <v>0</v>
      </c>
      <c r="R133" s="105">
        <f t="shared" si="10"/>
        <v>0</v>
      </c>
      <c r="S133" s="105">
        <f t="shared" si="10"/>
        <v>0</v>
      </c>
      <c r="T133" s="105">
        <f t="shared" si="10"/>
        <v>0</v>
      </c>
      <c r="U133" s="105">
        <f t="shared" si="10"/>
        <v>0</v>
      </c>
      <c r="V133" s="105">
        <f t="shared" si="10"/>
        <v>0</v>
      </c>
      <c r="W133" s="105">
        <f t="shared" si="10"/>
        <v>0</v>
      </c>
      <c r="X133" s="105">
        <f t="shared" si="10"/>
        <v>0</v>
      </c>
      <c r="Y133" s="105">
        <f t="shared" si="10"/>
        <v>0</v>
      </c>
      <c r="Z133" s="105">
        <f t="shared" si="10"/>
        <v>0</v>
      </c>
      <c r="AA133" s="105">
        <f t="shared" si="10"/>
        <v>0</v>
      </c>
      <c r="AB133" s="105">
        <f t="shared" si="10"/>
        <v>0</v>
      </c>
      <c r="AC133" s="105">
        <f t="shared" si="10"/>
        <v>0</v>
      </c>
      <c r="AD133" s="105">
        <f t="shared" si="10"/>
        <v>0</v>
      </c>
      <c r="AE133" s="105">
        <f t="shared" si="10"/>
        <v>0</v>
      </c>
      <c r="AF133" s="105">
        <f t="shared" si="10"/>
        <v>0</v>
      </c>
      <c r="AG133" s="105">
        <f t="shared" si="10"/>
        <v>0</v>
      </c>
      <c r="AH133" s="105">
        <f t="shared" si="10"/>
        <v>0</v>
      </c>
      <c r="AI133" s="105">
        <f t="shared" si="10"/>
        <v>0</v>
      </c>
      <c r="AJ133" s="105">
        <f t="shared" si="10"/>
        <v>0</v>
      </c>
      <c r="AK133" s="105">
        <f t="shared" si="10"/>
        <v>0</v>
      </c>
      <c r="AL133" s="105">
        <f t="shared" si="10"/>
        <v>0</v>
      </c>
      <c r="AM133" s="105">
        <f t="shared" si="10"/>
        <v>0</v>
      </c>
      <c r="AN133" s="105">
        <f t="shared" si="10"/>
        <v>0</v>
      </c>
      <c r="AO133" s="105">
        <f t="shared" si="10"/>
        <v>0</v>
      </c>
      <c r="AP133" s="105">
        <f t="shared" si="10"/>
        <v>0</v>
      </c>
      <c r="AQ133" s="105">
        <f t="shared" si="10"/>
        <v>0</v>
      </c>
      <c r="AR133" s="105">
        <f t="shared" si="10"/>
        <v>0</v>
      </c>
      <c r="AS133" s="105">
        <f t="shared" si="10"/>
        <v>0</v>
      </c>
      <c r="AT133" s="105">
        <f t="shared" si="10"/>
        <v>0</v>
      </c>
      <c r="AU133" s="105">
        <f t="shared" si="10"/>
        <v>0</v>
      </c>
      <c r="AV133" s="105">
        <f t="shared" si="10"/>
        <v>0</v>
      </c>
      <c r="AW133" s="105">
        <f t="shared" si="10"/>
        <v>0</v>
      </c>
      <c r="AX133" s="105">
        <f t="shared" si="10"/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5</v>
      </c>
      <c r="E2" s="110"/>
    </row>
    <row r="3" spans="1:52">
      <c r="A3" s="100" t="s">
        <v>286</v>
      </c>
      <c r="B3" s="107">
        <v>378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3526.1806754551808</v>
      </c>
      <c r="E7" s="144">
        <v>3526.1806754551808</v>
      </c>
      <c r="F7" s="144">
        <v>3526.1806754551808</v>
      </c>
      <c r="G7" s="144">
        <v>3526.1806754551808</v>
      </c>
      <c r="H7" s="144">
        <v>3526.1806754551808</v>
      </c>
      <c r="I7" s="144">
        <v>3526.1806754551808</v>
      </c>
      <c r="J7" s="144">
        <v>3526.1806754551808</v>
      </c>
      <c r="K7" s="144">
        <v>3526.1806754551808</v>
      </c>
      <c r="L7" s="144">
        <v>3526.1806754551808</v>
      </c>
      <c r="M7" s="144">
        <v>3526.1806754551808</v>
      </c>
      <c r="N7" s="144">
        <v>3526.1806754551808</v>
      </c>
      <c r="O7" s="144">
        <v>3526.1806754551808</v>
      </c>
      <c r="P7" s="144">
        <v>3526.1806754551808</v>
      </c>
      <c r="Q7" s="144">
        <v>3526.1806754551808</v>
      </c>
      <c r="R7" s="144">
        <v>3526.1806754551808</v>
      </c>
      <c r="S7" s="144">
        <v>3526.1806754551808</v>
      </c>
      <c r="T7" s="144">
        <v>3526.1806754551808</v>
      </c>
      <c r="U7" s="144">
        <v>3526.1806754551808</v>
      </c>
      <c r="V7" s="144">
        <v>3526.1806754551808</v>
      </c>
      <c r="W7" s="144">
        <v>3526.1806754551808</v>
      </c>
      <c r="X7" s="144">
        <v>3526.1806754551808</v>
      </c>
      <c r="Y7" s="144">
        <v>3526.1806754551808</v>
      </c>
      <c r="Z7" s="144">
        <v>3526.1806754551808</v>
      </c>
      <c r="AA7" s="144">
        <v>3526.1806754551808</v>
      </c>
      <c r="AB7" s="144">
        <v>3526.1806754551808</v>
      </c>
      <c r="AC7" s="144">
        <v>2903.2105221481706</v>
      </c>
      <c r="AD7" s="144">
        <v>2907.6085771827147</v>
      </c>
      <c r="AE7" s="144">
        <v>3526.1806754551808</v>
      </c>
      <c r="AF7" s="144">
        <v>3526.1806754551808</v>
      </c>
      <c r="AG7" s="144">
        <v>3526.1806754551808</v>
      </c>
      <c r="AH7" s="144">
        <v>3526.1806754551808</v>
      </c>
      <c r="AI7" s="144">
        <v>3526.1806754551808</v>
      </c>
      <c r="AJ7" s="144">
        <v>3526.1806754551808</v>
      </c>
      <c r="AK7" s="144">
        <v>3526.1806754551808</v>
      </c>
      <c r="AL7" s="144">
        <v>3526.1806754551808</v>
      </c>
      <c r="AM7" s="144">
        <v>3526.1806754551808</v>
      </c>
      <c r="AN7" s="144">
        <v>3526.1806754551808</v>
      </c>
      <c r="AO7" s="144">
        <v>3526.1806754551808</v>
      </c>
      <c r="AP7" s="144">
        <v>2958.779237814892</v>
      </c>
      <c r="AQ7" s="144">
        <v>2962.8887341591926</v>
      </c>
      <c r="AR7" s="144">
        <v>2966.971278739647</v>
      </c>
      <c r="AS7" s="144">
        <v>2971.0262126772031</v>
      </c>
      <c r="AT7" s="144">
        <v>2975.0528816514238</v>
      </c>
      <c r="AU7" s="144">
        <v>1995.8445197001972</v>
      </c>
      <c r="AV7" s="144">
        <v>1998.1120596469</v>
      </c>
      <c r="AW7" s="144">
        <v>2000.3623427917782</v>
      </c>
      <c r="AX7" s="144">
        <v>3526.1806754551808</v>
      </c>
      <c r="AY7" s="144">
        <v>3526.1806754551808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3148.1806754551808</v>
      </c>
      <c r="E10" s="144">
        <f t="shared" si="0"/>
        <v>3148.1806754551808</v>
      </c>
      <c r="F10" s="144">
        <f t="shared" si="0"/>
        <v>3148.1806754551808</v>
      </c>
      <c r="G10" s="144">
        <f t="shared" si="0"/>
        <v>3148.1806754551808</v>
      </c>
      <c r="H10" s="144">
        <f t="shared" si="0"/>
        <v>3148.1806754551808</v>
      </c>
      <c r="I10" s="144">
        <f t="shared" si="0"/>
        <v>3148.1806754551808</v>
      </c>
      <c r="J10" s="144">
        <f t="shared" si="0"/>
        <v>3148.1806754551808</v>
      </c>
      <c r="K10" s="144">
        <f t="shared" si="0"/>
        <v>3148.1806754551808</v>
      </c>
      <c r="L10" s="144">
        <f t="shared" si="0"/>
        <v>3148.1806754551808</v>
      </c>
      <c r="M10" s="144">
        <f t="shared" si="0"/>
        <v>3148.1806754551808</v>
      </c>
      <c r="N10" s="144">
        <f t="shared" si="0"/>
        <v>3148.1806754551808</v>
      </c>
      <c r="O10" s="144">
        <f t="shared" si="0"/>
        <v>3148.1806754551808</v>
      </c>
      <c r="P10" s="144">
        <f t="shared" si="0"/>
        <v>3148.1806754551808</v>
      </c>
      <c r="Q10" s="144">
        <f t="shared" si="0"/>
        <v>3148.1806754551808</v>
      </c>
      <c r="R10" s="144">
        <f t="shared" si="0"/>
        <v>3148.1806754551808</v>
      </c>
      <c r="S10" s="144">
        <f t="shared" si="0"/>
        <v>3148.1806754551808</v>
      </c>
      <c r="T10" s="144">
        <f t="shared" si="0"/>
        <v>3148.1806754551808</v>
      </c>
      <c r="U10" s="144">
        <f t="shared" si="0"/>
        <v>3148.1806754551808</v>
      </c>
      <c r="V10" s="144">
        <f t="shared" si="0"/>
        <v>3148.1806754551808</v>
      </c>
      <c r="W10" s="144">
        <f t="shared" si="0"/>
        <v>3148.1806754551808</v>
      </c>
      <c r="X10" s="144">
        <f t="shared" si="0"/>
        <v>3148.1806754551808</v>
      </c>
      <c r="Y10" s="144">
        <f t="shared" si="0"/>
        <v>3148.1806754551808</v>
      </c>
      <c r="Z10" s="144">
        <f t="shared" si="0"/>
        <v>3148.1806754551808</v>
      </c>
      <c r="AA10" s="144">
        <f t="shared" si="0"/>
        <v>3148.1806754551808</v>
      </c>
      <c r="AB10" s="144">
        <f t="shared" si="0"/>
        <v>3148.1806754551808</v>
      </c>
      <c r="AC10" s="144">
        <f t="shared" si="0"/>
        <v>2525.2105221481706</v>
      </c>
      <c r="AD10" s="144">
        <f t="shared" si="0"/>
        <v>2529.6085771827147</v>
      </c>
      <c r="AE10" s="144">
        <f t="shared" si="0"/>
        <v>3148.1806754551808</v>
      </c>
      <c r="AF10" s="144">
        <f t="shared" si="0"/>
        <v>3148.1806754551808</v>
      </c>
      <c r="AG10" s="144">
        <f t="shared" si="0"/>
        <v>3148.1806754551808</v>
      </c>
      <c r="AH10" s="144">
        <f t="shared" si="0"/>
        <v>3148.1806754551808</v>
      </c>
      <c r="AI10" s="144">
        <f t="shared" si="0"/>
        <v>3148.1806754551808</v>
      </c>
      <c r="AJ10" s="144">
        <f t="shared" si="0"/>
        <v>3148.1806754551808</v>
      </c>
      <c r="AK10" s="144">
        <f t="shared" si="0"/>
        <v>3148.1806754551808</v>
      </c>
      <c r="AL10" s="144">
        <f t="shared" si="0"/>
        <v>3526.1806754551808</v>
      </c>
      <c r="AM10" s="144">
        <f t="shared" si="0"/>
        <v>3148.1806754551808</v>
      </c>
      <c r="AN10" s="144">
        <f t="shared" si="0"/>
        <v>3148.1806754551808</v>
      </c>
      <c r="AO10" s="144">
        <f t="shared" si="0"/>
        <v>3148.1806754551808</v>
      </c>
      <c r="AP10" s="144">
        <f t="shared" si="0"/>
        <v>2580.779237814892</v>
      </c>
      <c r="AQ10" s="144">
        <f t="shared" si="0"/>
        <v>2584.8887341591926</v>
      </c>
      <c r="AR10" s="144">
        <f t="shared" si="0"/>
        <v>2588.971278739647</v>
      </c>
      <c r="AS10" s="144">
        <f t="shared" si="0"/>
        <v>2593.0262126772031</v>
      </c>
      <c r="AT10" s="144">
        <f t="shared" si="0"/>
        <v>2597.0528816514238</v>
      </c>
      <c r="AU10" s="144">
        <f t="shared" si="0"/>
        <v>1617.8445197001972</v>
      </c>
      <c r="AV10" s="144">
        <f t="shared" si="0"/>
        <v>1620.1120596469</v>
      </c>
      <c r="AW10" s="144">
        <f t="shared" si="0"/>
        <v>1622.3623427917782</v>
      </c>
      <c r="AX10" s="144">
        <f t="shared" si="0"/>
        <v>3148.1806754551808</v>
      </c>
      <c r="AY10" s="144">
        <f t="shared" si="0"/>
        <v>3148.1806754551808</v>
      </c>
      <c r="AZ10" s="151">
        <f>SUM($D10:$AY10)</f>
        <v>142868.72203380897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552</v>
      </c>
      <c r="D13" s="138">
        <f t="shared" ref="D13:AY13" si="1">D$7-D$10</f>
        <v>378</v>
      </c>
      <c r="E13" s="138">
        <f t="shared" si="1"/>
        <v>378</v>
      </c>
      <c r="F13" s="138">
        <f t="shared" si="1"/>
        <v>378</v>
      </c>
      <c r="G13" s="138">
        <f t="shared" si="1"/>
        <v>378</v>
      </c>
      <c r="H13" s="138">
        <f t="shared" si="1"/>
        <v>378</v>
      </c>
      <c r="I13" s="138">
        <f t="shared" si="1"/>
        <v>378</v>
      </c>
      <c r="J13" s="138">
        <f t="shared" si="1"/>
        <v>378</v>
      </c>
      <c r="K13" s="138">
        <f t="shared" si="1"/>
        <v>378</v>
      </c>
      <c r="L13" s="138">
        <f t="shared" si="1"/>
        <v>378</v>
      </c>
      <c r="M13" s="138">
        <f t="shared" si="1"/>
        <v>378</v>
      </c>
      <c r="N13" s="138">
        <f t="shared" si="1"/>
        <v>378</v>
      </c>
      <c r="O13" s="138">
        <f t="shared" si="1"/>
        <v>378</v>
      </c>
      <c r="P13" s="138">
        <f t="shared" si="1"/>
        <v>378</v>
      </c>
      <c r="Q13" s="138">
        <f t="shared" si="1"/>
        <v>378</v>
      </c>
      <c r="R13" s="138">
        <f t="shared" si="1"/>
        <v>378</v>
      </c>
      <c r="S13" s="138">
        <f t="shared" si="1"/>
        <v>378</v>
      </c>
      <c r="T13" s="138">
        <f t="shared" si="1"/>
        <v>378</v>
      </c>
      <c r="U13" s="138">
        <f t="shared" si="1"/>
        <v>378</v>
      </c>
      <c r="V13" s="138">
        <f t="shared" si="1"/>
        <v>378</v>
      </c>
      <c r="W13" s="138">
        <f t="shared" si="1"/>
        <v>378</v>
      </c>
      <c r="X13" s="138">
        <f t="shared" si="1"/>
        <v>378</v>
      </c>
      <c r="Y13" s="138">
        <f t="shared" si="1"/>
        <v>378</v>
      </c>
      <c r="Z13" s="138">
        <f t="shared" si="1"/>
        <v>378</v>
      </c>
      <c r="AA13" s="138">
        <f t="shared" si="1"/>
        <v>378</v>
      </c>
      <c r="AB13" s="138">
        <f t="shared" si="1"/>
        <v>378</v>
      </c>
      <c r="AC13" s="138">
        <f t="shared" si="1"/>
        <v>378</v>
      </c>
      <c r="AD13" s="138">
        <f t="shared" si="1"/>
        <v>378</v>
      </c>
      <c r="AE13" s="138">
        <f t="shared" si="1"/>
        <v>378</v>
      </c>
      <c r="AF13" s="138">
        <f t="shared" si="1"/>
        <v>378</v>
      </c>
      <c r="AG13" s="138">
        <f t="shared" si="1"/>
        <v>378</v>
      </c>
      <c r="AH13" s="138">
        <f t="shared" si="1"/>
        <v>378</v>
      </c>
      <c r="AI13" s="138">
        <f t="shared" si="1"/>
        <v>378</v>
      </c>
      <c r="AJ13" s="138">
        <f t="shared" si="1"/>
        <v>378</v>
      </c>
      <c r="AK13" s="138">
        <f t="shared" si="1"/>
        <v>378</v>
      </c>
      <c r="AL13" s="138">
        <f t="shared" si="1"/>
        <v>0</v>
      </c>
      <c r="AM13" s="138">
        <f t="shared" si="1"/>
        <v>378</v>
      </c>
      <c r="AN13" s="138">
        <f t="shared" si="1"/>
        <v>378</v>
      </c>
      <c r="AO13" s="138">
        <f t="shared" si="1"/>
        <v>378</v>
      </c>
      <c r="AP13" s="138">
        <f t="shared" si="1"/>
        <v>378</v>
      </c>
      <c r="AQ13" s="138">
        <f t="shared" si="1"/>
        <v>378</v>
      </c>
      <c r="AR13" s="138">
        <f t="shared" si="1"/>
        <v>378</v>
      </c>
      <c r="AS13" s="138">
        <f t="shared" si="1"/>
        <v>378</v>
      </c>
      <c r="AT13" s="138">
        <f t="shared" si="1"/>
        <v>378</v>
      </c>
      <c r="AU13" s="138">
        <f t="shared" si="1"/>
        <v>378</v>
      </c>
      <c r="AV13" s="138">
        <f t="shared" si="1"/>
        <v>378</v>
      </c>
      <c r="AW13" s="138">
        <f t="shared" si="1"/>
        <v>378</v>
      </c>
      <c r="AX13" s="138">
        <f t="shared" si="1"/>
        <v>378</v>
      </c>
      <c r="AY13" s="138">
        <f t="shared" si="1"/>
        <v>378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378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 t="s">
        <v>313</v>
      </c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0.5</v>
      </c>
      <c r="C21" s="156" t="s">
        <v>293</v>
      </c>
      <c r="D21" s="106">
        <f>IF(C$20="Yes",0,SUM(C$13:C$16)*$B$21)</f>
        <v>276</v>
      </c>
      <c r="E21" s="106">
        <f t="shared" ref="E21:AY21" si="3">IF(D$20="Yes",0,SUM(D$13:D$16)*$B$21)</f>
        <v>189</v>
      </c>
      <c r="F21" s="106">
        <f t="shared" si="3"/>
        <v>189</v>
      </c>
      <c r="G21" s="106">
        <f t="shared" si="3"/>
        <v>189</v>
      </c>
      <c r="H21" s="106">
        <f t="shared" si="3"/>
        <v>189</v>
      </c>
      <c r="I21" s="106">
        <f t="shared" si="3"/>
        <v>189</v>
      </c>
      <c r="J21" s="106">
        <f t="shared" si="3"/>
        <v>189</v>
      </c>
      <c r="K21" s="106">
        <f t="shared" si="3"/>
        <v>189</v>
      </c>
      <c r="L21" s="106">
        <f t="shared" si="3"/>
        <v>189</v>
      </c>
      <c r="M21" s="106">
        <f t="shared" si="3"/>
        <v>189</v>
      </c>
      <c r="N21" s="106">
        <f t="shared" si="3"/>
        <v>189</v>
      </c>
      <c r="O21" s="106">
        <f t="shared" si="3"/>
        <v>189</v>
      </c>
      <c r="P21" s="106">
        <f t="shared" si="3"/>
        <v>189</v>
      </c>
      <c r="Q21" s="106">
        <f t="shared" si="3"/>
        <v>189</v>
      </c>
      <c r="R21" s="106">
        <f t="shared" si="3"/>
        <v>189</v>
      </c>
      <c r="S21" s="106">
        <f t="shared" si="3"/>
        <v>189</v>
      </c>
      <c r="T21" s="106">
        <f t="shared" si="3"/>
        <v>189</v>
      </c>
      <c r="U21" s="106">
        <f t="shared" si="3"/>
        <v>189</v>
      </c>
      <c r="V21" s="106">
        <f t="shared" si="3"/>
        <v>189</v>
      </c>
      <c r="W21" s="106">
        <f t="shared" si="3"/>
        <v>189</v>
      </c>
      <c r="X21" s="106">
        <f t="shared" si="3"/>
        <v>189</v>
      </c>
      <c r="Y21" s="106">
        <f t="shared" si="3"/>
        <v>189</v>
      </c>
      <c r="Z21" s="106">
        <f t="shared" si="3"/>
        <v>189</v>
      </c>
      <c r="AA21" s="106">
        <f t="shared" si="3"/>
        <v>189</v>
      </c>
      <c r="AB21" s="106">
        <f t="shared" si="3"/>
        <v>189</v>
      </c>
      <c r="AC21" s="106">
        <f t="shared" si="3"/>
        <v>189</v>
      </c>
      <c r="AD21" s="106">
        <f t="shared" si="3"/>
        <v>189</v>
      </c>
      <c r="AE21" s="106">
        <f t="shared" si="3"/>
        <v>189</v>
      </c>
      <c r="AF21" s="106">
        <f t="shared" si="3"/>
        <v>189</v>
      </c>
      <c r="AG21" s="106">
        <f t="shared" si="3"/>
        <v>189</v>
      </c>
      <c r="AH21" s="106">
        <f t="shared" si="3"/>
        <v>189</v>
      </c>
      <c r="AI21" s="106">
        <f t="shared" si="3"/>
        <v>189</v>
      </c>
      <c r="AJ21" s="106">
        <f t="shared" si="3"/>
        <v>189</v>
      </c>
      <c r="AK21" s="106">
        <f t="shared" si="3"/>
        <v>189</v>
      </c>
      <c r="AL21" s="106">
        <f t="shared" si="3"/>
        <v>0</v>
      </c>
      <c r="AM21" s="106">
        <f t="shared" si="3"/>
        <v>189</v>
      </c>
      <c r="AN21" s="106">
        <f t="shared" si="3"/>
        <v>189</v>
      </c>
      <c r="AO21" s="106">
        <f t="shared" si="3"/>
        <v>189</v>
      </c>
      <c r="AP21" s="106">
        <f t="shared" si="3"/>
        <v>189</v>
      </c>
      <c r="AQ21" s="106">
        <f t="shared" si="3"/>
        <v>189</v>
      </c>
      <c r="AR21" s="106">
        <f t="shared" si="3"/>
        <v>189</v>
      </c>
      <c r="AS21" s="106">
        <f t="shared" si="3"/>
        <v>189</v>
      </c>
      <c r="AT21" s="106">
        <f t="shared" si="3"/>
        <v>189</v>
      </c>
      <c r="AU21" s="106">
        <f t="shared" si="3"/>
        <v>189</v>
      </c>
      <c r="AV21" s="106">
        <f t="shared" si="3"/>
        <v>189</v>
      </c>
      <c r="AW21" s="106">
        <f t="shared" si="3"/>
        <v>189</v>
      </c>
      <c r="AX21" s="106">
        <f t="shared" si="3"/>
        <v>189</v>
      </c>
      <c r="AY21" s="106">
        <f t="shared" si="3"/>
        <v>189</v>
      </c>
      <c r="AZ21" s="157">
        <f>SUM($D21:$AY21)</f>
        <v>8970</v>
      </c>
    </row>
    <row r="22" spans="1:52" s="110" customFormat="1">
      <c r="A22" s="158" t="s">
        <v>123</v>
      </c>
      <c r="B22" s="159">
        <f>1-$B$21</f>
        <v>0.5</v>
      </c>
      <c r="C22" s="159" t="s">
        <v>293</v>
      </c>
      <c r="D22" s="114">
        <f>IF(C$20="Yes",0,SUM(C$13:C$16)*$B$22)</f>
        <v>276</v>
      </c>
      <c r="E22" s="114">
        <f t="shared" ref="E22:AY22" si="4">IF(D$20="Yes",0,SUM(D$13:D$16)*$B$22)</f>
        <v>189</v>
      </c>
      <c r="F22" s="114">
        <f t="shared" si="4"/>
        <v>189</v>
      </c>
      <c r="G22" s="114">
        <f t="shared" si="4"/>
        <v>189</v>
      </c>
      <c r="H22" s="114">
        <f t="shared" si="4"/>
        <v>189</v>
      </c>
      <c r="I22" s="114">
        <f t="shared" si="4"/>
        <v>189</v>
      </c>
      <c r="J22" s="114">
        <f t="shared" si="4"/>
        <v>189</v>
      </c>
      <c r="K22" s="114">
        <f t="shared" si="4"/>
        <v>189</v>
      </c>
      <c r="L22" s="114">
        <f t="shared" si="4"/>
        <v>189</v>
      </c>
      <c r="M22" s="114">
        <f t="shared" si="4"/>
        <v>189</v>
      </c>
      <c r="N22" s="114">
        <f t="shared" si="4"/>
        <v>189</v>
      </c>
      <c r="O22" s="114">
        <f t="shared" si="4"/>
        <v>189</v>
      </c>
      <c r="P22" s="114">
        <f t="shared" si="4"/>
        <v>189</v>
      </c>
      <c r="Q22" s="114">
        <f t="shared" si="4"/>
        <v>189</v>
      </c>
      <c r="R22" s="114">
        <f t="shared" si="4"/>
        <v>189</v>
      </c>
      <c r="S22" s="114">
        <f t="shared" si="4"/>
        <v>189</v>
      </c>
      <c r="T22" s="114">
        <f t="shared" si="4"/>
        <v>189</v>
      </c>
      <c r="U22" s="114">
        <f t="shared" si="4"/>
        <v>189</v>
      </c>
      <c r="V22" s="114">
        <f t="shared" si="4"/>
        <v>189</v>
      </c>
      <c r="W22" s="114">
        <f t="shared" si="4"/>
        <v>189</v>
      </c>
      <c r="X22" s="114">
        <f t="shared" si="4"/>
        <v>189</v>
      </c>
      <c r="Y22" s="114">
        <f t="shared" si="4"/>
        <v>189</v>
      </c>
      <c r="Z22" s="114">
        <f t="shared" si="4"/>
        <v>189</v>
      </c>
      <c r="AA22" s="114">
        <f t="shared" si="4"/>
        <v>189</v>
      </c>
      <c r="AB22" s="114">
        <f t="shared" si="4"/>
        <v>189</v>
      </c>
      <c r="AC22" s="114">
        <f t="shared" si="4"/>
        <v>189</v>
      </c>
      <c r="AD22" s="114">
        <f t="shared" si="4"/>
        <v>189</v>
      </c>
      <c r="AE22" s="114">
        <f t="shared" si="4"/>
        <v>189</v>
      </c>
      <c r="AF22" s="114">
        <f t="shared" si="4"/>
        <v>189</v>
      </c>
      <c r="AG22" s="114">
        <f t="shared" si="4"/>
        <v>189</v>
      </c>
      <c r="AH22" s="114">
        <f t="shared" si="4"/>
        <v>189</v>
      </c>
      <c r="AI22" s="114">
        <f t="shared" si="4"/>
        <v>189</v>
      </c>
      <c r="AJ22" s="114">
        <f t="shared" si="4"/>
        <v>189</v>
      </c>
      <c r="AK22" s="114">
        <f t="shared" si="4"/>
        <v>189</v>
      </c>
      <c r="AL22" s="114">
        <f t="shared" si="4"/>
        <v>0</v>
      </c>
      <c r="AM22" s="114">
        <f t="shared" si="4"/>
        <v>189</v>
      </c>
      <c r="AN22" s="114">
        <f t="shared" si="4"/>
        <v>189</v>
      </c>
      <c r="AO22" s="114">
        <f t="shared" si="4"/>
        <v>189</v>
      </c>
      <c r="AP22" s="114">
        <f t="shared" si="4"/>
        <v>189</v>
      </c>
      <c r="AQ22" s="114">
        <f t="shared" si="4"/>
        <v>189</v>
      </c>
      <c r="AR22" s="114">
        <f t="shared" si="4"/>
        <v>189</v>
      </c>
      <c r="AS22" s="114">
        <f t="shared" si="4"/>
        <v>189</v>
      </c>
      <c r="AT22" s="114">
        <f t="shared" si="4"/>
        <v>189</v>
      </c>
      <c r="AU22" s="114">
        <f t="shared" si="4"/>
        <v>189</v>
      </c>
      <c r="AV22" s="114">
        <f t="shared" si="4"/>
        <v>189</v>
      </c>
      <c r="AW22" s="114">
        <f t="shared" si="4"/>
        <v>189</v>
      </c>
      <c r="AX22" s="114">
        <f t="shared" si="4"/>
        <v>189</v>
      </c>
      <c r="AY22" s="114">
        <f t="shared" si="4"/>
        <v>189</v>
      </c>
      <c r="AZ22" s="141">
        <f t="shared" ref="AZ22:AZ30" si="5">SUM($D22:$AY22)</f>
        <v>8970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552000</v>
      </c>
      <c r="E23" s="100">
        <f t="shared" ref="E23:AY23" si="6">E$21*$B$23</f>
        <v>378000</v>
      </c>
      <c r="F23" s="100">
        <f t="shared" si="6"/>
        <v>378000</v>
      </c>
      <c r="G23" s="100">
        <f t="shared" si="6"/>
        <v>378000</v>
      </c>
      <c r="H23" s="100">
        <f t="shared" si="6"/>
        <v>378000</v>
      </c>
      <c r="I23" s="100">
        <f t="shared" si="6"/>
        <v>378000</v>
      </c>
      <c r="J23" s="100">
        <f t="shared" si="6"/>
        <v>378000</v>
      </c>
      <c r="K23" s="100">
        <f t="shared" si="6"/>
        <v>378000</v>
      </c>
      <c r="L23" s="100">
        <f t="shared" si="6"/>
        <v>378000</v>
      </c>
      <c r="M23" s="100">
        <f t="shared" si="6"/>
        <v>378000</v>
      </c>
      <c r="N23" s="100">
        <f t="shared" si="6"/>
        <v>378000</v>
      </c>
      <c r="O23" s="100">
        <f t="shared" si="6"/>
        <v>378000</v>
      </c>
      <c r="P23" s="100">
        <f t="shared" si="6"/>
        <v>378000</v>
      </c>
      <c r="Q23" s="100">
        <f t="shared" si="6"/>
        <v>378000</v>
      </c>
      <c r="R23" s="100">
        <f t="shared" si="6"/>
        <v>378000</v>
      </c>
      <c r="S23" s="100">
        <f t="shared" si="6"/>
        <v>378000</v>
      </c>
      <c r="T23" s="100">
        <f t="shared" si="6"/>
        <v>378000</v>
      </c>
      <c r="U23" s="100">
        <f t="shared" si="6"/>
        <v>378000</v>
      </c>
      <c r="V23" s="100">
        <f t="shared" si="6"/>
        <v>378000</v>
      </c>
      <c r="W23" s="100">
        <f t="shared" si="6"/>
        <v>378000</v>
      </c>
      <c r="X23" s="100">
        <f t="shared" si="6"/>
        <v>378000</v>
      </c>
      <c r="Y23" s="100">
        <f t="shared" si="6"/>
        <v>378000</v>
      </c>
      <c r="Z23" s="100">
        <f t="shared" si="6"/>
        <v>378000</v>
      </c>
      <c r="AA23" s="100">
        <f t="shared" si="6"/>
        <v>378000</v>
      </c>
      <c r="AB23" s="100">
        <f t="shared" si="6"/>
        <v>378000</v>
      </c>
      <c r="AC23" s="100">
        <f t="shared" si="6"/>
        <v>378000</v>
      </c>
      <c r="AD23" s="100">
        <f t="shared" si="6"/>
        <v>378000</v>
      </c>
      <c r="AE23" s="100">
        <f t="shared" si="6"/>
        <v>378000</v>
      </c>
      <c r="AF23" s="100">
        <f t="shared" si="6"/>
        <v>378000</v>
      </c>
      <c r="AG23" s="100">
        <f t="shared" si="6"/>
        <v>378000</v>
      </c>
      <c r="AH23" s="100">
        <f t="shared" si="6"/>
        <v>378000</v>
      </c>
      <c r="AI23" s="100">
        <f t="shared" si="6"/>
        <v>378000</v>
      </c>
      <c r="AJ23" s="100">
        <f t="shared" si="6"/>
        <v>378000</v>
      </c>
      <c r="AK23" s="100">
        <f t="shared" si="6"/>
        <v>378000</v>
      </c>
      <c r="AL23" s="100">
        <f t="shared" si="6"/>
        <v>0</v>
      </c>
      <c r="AM23" s="100">
        <f t="shared" si="6"/>
        <v>378000</v>
      </c>
      <c r="AN23" s="100">
        <f t="shared" si="6"/>
        <v>378000</v>
      </c>
      <c r="AO23" s="100">
        <f t="shared" si="6"/>
        <v>378000</v>
      </c>
      <c r="AP23" s="100">
        <f t="shared" si="6"/>
        <v>378000</v>
      </c>
      <c r="AQ23" s="100">
        <f t="shared" si="6"/>
        <v>378000</v>
      </c>
      <c r="AR23" s="100">
        <f t="shared" si="6"/>
        <v>378000</v>
      </c>
      <c r="AS23" s="100">
        <f t="shared" si="6"/>
        <v>378000</v>
      </c>
      <c r="AT23" s="100">
        <f t="shared" si="6"/>
        <v>378000</v>
      </c>
      <c r="AU23" s="100">
        <f t="shared" si="6"/>
        <v>378000</v>
      </c>
      <c r="AV23" s="100">
        <f t="shared" si="6"/>
        <v>378000</v>
      </c>
      <c r="AW23" s="100">
        <f t="shared" si="6"/>
        <v>378000</v>
      </c>
      <c r="AX23" s="100">
        <f t="shared" si="6"/>
        <v>378000</v>
      </c>
      <c r="AY23" s="100">
        <f t="shared" si="6"/>
        <v>378000</v>
      </c>
      <c r="AZ23" s="139">
        <f t="shared" si="5"/>
        <v>17940000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276000</v>
      </c>
      <c r="E24" s="106">
        <f t="shared" ref="E24:AY24" si="7">E$22*$B$24</f>
        <v>189000</v>
      </c>
      <c r="F24" s="106">
        <f t="shared" si="7"/>
        <v>189000</v>
      </c>
      <c r="G24" s="106">
        <f t="shared" si="7"/>
        <v>189000</v>
      </c>
      <c r="H24" s="106">
        <f t="shared" si="7"/>
        <v>189000</v>
      </c>
      <c r="I24" s="106">
        <f t="shared" si="7"/>
        <v>189000</v>
      </c>
      <c r="J24" s="106">
        <f t="shared" si="7"/>
        <v>189000</v>
      </c>
      <c r="K24" s="106">
        <f t="shared" si="7"/>
        <v>189000</v>
      </c>
      <c r="L24" s="106">
        <f t="shared" si="7"/>
        <v>189000</v>
      </c>
      <c r="M24" s="106">
        <f t="shared" si="7"/>
        <v>189000</v>
      </c>
      <c r="N24" s="106">
        <f t="shared" si="7"/>
        <v>189000</v>
      </c>
      <c r="O24" s="106">
        <f t="shared" si="7"/>
        <v>189000</v>
      </c>
      <c r="P24" s="106">
        <f t="shared" si="7"/>
        <v>189000</v>
      </c>
      <c r="Q24" s="106">
        <f t="shared" si="7"/>
        <v>189000</v>
      </c>
      <c r="R24" s="106">
        <f t="shared" si="7"/>
        <v>189000</v>
      </c>
      <c r="S24" s="106">
        <f t="shared" si="7"/>
        <v>189000</v>
      </c>
      <c r="T24" s="106">
        <f t="shared" si="7"/>
        <v>189000</v>
      </c>
      <c r="U24" s="106">
        <f t="shared" si="7"/>
        <v>189000</v>
      </c>
      <c r="V24" s="106">
        <f t="shared" si="7"/>
        <v>189000</v>
      </c>
      <c r="W24" s="106">
        <f t="shared" si="7"/>
        <v>189000</v>
      </c>
      <c r="X24" s="106">
        <f t="shared" si="7"/>
        <v>189000</v>
      </c>
      <c r="Y24" s="106">
        <f t="shared" si="7"/>
        <v>189000</v>
      </c>
      <c r="Z24" s="106">
        <f t="shared" si="7"/>
        <v>189000</v>
      </c>
      <c r="AA24" s="106">
        <f t="shared" si="7"/>
        <v>189000</v>
      </c>
      <c r="AB24" s="106">
        <f t="shared" si="7"/>
        <v>189000</v>
      </c>
      <c r="AC24" s="106">
        <f t="shared" si="7"/>
        <v>189000</v>
      </c>
      <c r="AD24" s="106">
        <f t="shared" si="7"/>
        <v>189000</v>
      </c>
      <c r="AE24" s="106">
        <f t="shared" si="7"/>
        <v>189000</v>
      </c>
      <c r="AF24" s="106">
        <f t="shared" si="7"/>
        <v>189000</v>
      </c>
      <c r="AG24" s="106">
        <f t="shared" si="7"/>
        <v>189000</v>
      </c>
      <c r="AH24" s="106">
        <f t="shared" si="7"/>
        <v>189000</v>
      </c>
      <c r="AI24" s="106">
        <f t="shared" si="7"/>
        <v>189000</v>
      </c>
      <c r="AJ24" s="106">
        <f t="shared" si="7"/>
        <v>189000</v>
      </c>
      <c r="AK24" s="106">
        <f t="shared" si="7"/>
        <v>189000</v>
      </c>
      <c r="AL24" s="106">
        <f t="shared" si="7"/>
        <v>0</v>
      </c>
      <c r="AM24" s="106">
        <f t="shared" si="7"/>
        <v>189000</v>
      </c>
      <c r="AN24" s="106">
        <f t="shared" si="7"/>
        <v>189000</v>
      </c>
      <c r="AO24" s="106">
        <f t="shared" si="7"/>
        <v>189000</v>
      </c>
      <c r="AP24" s="106">
        <f t="shared" si="7"/>
        <v>189000</v>
      </c>
      <c r="AQ24" s="106">
        <f t="shared" si="7"/>
        <v>189000</v>
      </c>
      <c r="AR24" s="106">
        <f t="shared" si="7"/>
        <v>189000</v>
      </c>
      <c r="AS24" s="106">
        <f t="shared" si="7"/>
        <v>189000</v>
      </c>
      <c r="AT24" s="106">
        <f t="shared" si="7"/>
        <v>189000</v>
      </c>
      <c r="AU24" s="106">
        <f t="shared" si="7"/>
        <v>189000</v>
      </c>
      <c r="AV24" s="106">
        <f t="shared" si="7"/>
        <v>189000</v>
      </c>
      <c r="AW24" s="106">
        <f t="shared" si="7"/>
        <v>189000</v>
      </c>
      <c r="AX24" s="106">
        <f t="shared" si="7"/>
        <v>189000</v>
      </c>
      <c r="AY24" s="106">
        <f t="shared" si="7"/>
        <v>189000</v>
      </c>
      <c r="AZ24" s="141">
        <f t="shared" si="5"/>
        <v>8970000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-3</v>
      </c>
      <c r="D27" s="124">
        <f>C$27-C$28+C$29</f>
        <v>12</v>
      </c>
      <c r="E27" s="124">
        <f t="shared" ref="E27:AY27" si="8">D27-D28+D29</f>
        <v>0</v>
      </c>
      <c r="F27" s="124">
        <f t="shared" si="8"/>
        <v>12</v>
      </c>
      <c r="G27" s="124">
        <f t="shared" si="8"/>
        <v>0</v>
      </c>
      <c r="H27" s="124">
        <f t="shared" si="8"/>
        <v>12</v>
      </c>
      <c r="I27" s="124">
        <f t="shared" si="8"/>
        <v>0</v>
      </c>
      <c r="J27" s="124">
        <f t="shared" si="8"/>
        <v>12</v>
      </c>
      <c r="K27" s="124">
        <f t="shared" si="8"/>
        <v>0</v>
      </c>
      <c r="L27" s="124">
        <f t="shared" si="8"/>
        <v>12</v>
      </c>
      <c r="M27" s="124">
        <f t="shared" si="8"/>
        <v>0</v>
      </c>
      <c r="N27" s="124">
        <f t="shared" si="8"/>
        <v>12</v>
      </c>
      <c r="O27" s="124">
        <f t="shared" si="8"/>
        <v>0</v>
      </c>
      <c r="P27" s="124">
        <f t="shared" si="8"/>
        <v>12</v>
      </c>
      <c r="Q27" s="124">
        <f t="shared" si="8"/>
        <v>0</v>
      </c>
      <c r="R27" s="124">
        <f t="shared" si="8"/>
        <v>12</v>
      </c>
      <c r="S27" s="124">
        <f t="shared" si="8"/>
        <v>0</v>
      </c>
      <c r="T27" s="124">
        <f t="shared" si="8"/>
        <v>12</v>
      </c>
      <c r="U27" s="124">
        <f t="shared" si="8"/>
        <v>0</v>
      </c>
      <c r="V27" s="124">
        <f t="shared" si="8"/>
        <v>12</v>
      </c>
      <c r="W27" s="124">
        <f t="shared" si="8"/>
        <v>0</v>
      </c>
      <c r="X27" s="124">
        <f t="shared" si="8"/>
        <v>12</v>
      </c>
      <c r="Y27" s="124">
        <f t="shared" si="8"/>
        <v>0</v>
      </c>
      <c r="Z27" s="124">
        <f t="shared" si="8"/>
        <v>12</v>
      </c>
      <c r="AA27" s="124">
        <f t="shared" si="8"/>
        <v>0</v>
      </c>
      <c r="AB27" s="124">
        <f t="shared" si="8"/>
        <v>12</v>
      </c>
      <c r="AC27" s="124">
        <f t="shared" si="8"/>
        <v>0</v>
      </c>
      <c r="AD27" s="124">
        <f t="shared" si="8"/>
        <v>12</v>
      </c>
      <c r="AE27" s="124">
        <f t="shared" si="8"/>
        <v>0</v>
      </c>
      <c r="AF27" s="124">
        <f t="shared" si="8"/>
        <v>12</v>
      </c>
      <c r="AG27" s="124">
        <f t="shared" si="8"/>
        <v>0</v>
      </c>
      <c r="AH27" s="124">
        <f t="shared" si="8"/>
        <v>12</v>
      </c>
      <c r="AI27" s="124">
        <f t="shared" si="8"/>
        <v>0</v>
      </c>
      <c r="AJ27" s="124">
        <f t="shared" si="8"/>
        <v>12</v>
      </c>
      <c r="AK27" s="124">
        <f t="shared" si="8"/>
        <v>0</v>
      </c>
      <c r="AL27" s="124">
        <f t="shared" si="8"/>
        <v>12</v>
      </c>
      <c r="AM27" s="124">
        <f t="shared" si="8"/>
        <v>12</v>
      </c>
      <c r="AN27" s="124">
        <f t="shared" si="8"/>
        <v>0</v>
      </c>
      <c r="AO27" s="124">
        <f t="shared" si="8"/>
        <v>12</v>
      </c>
      <c r="AP27" s="124">
        <f t="shared" si="8"/>
        <v>0</v>
      </c>
      <c r="AQ27" s="124">
        <f t="shared" si="8"/>
        <v>12</v>
      </c>
      <c r="AR27" s="124">
        <f t="shared" si="8"/>
        <v>0</v>
      </c>
      <c r="AS27" s="124">
        <f t="shared" si="8"/>
        <v>12</v>
      </c>
      <c r="AT27" s="124">
        <f t="shared" si="8"/>
        <v>0</v>
      </c>
      <c r="AU27" s="124">
        <f t="shared" si="8"/>
        <v>12</v>
      </c>
      <c r="AV27" s="124">
        <f t="shared" si="8"/>
        <v>0</v>
      </c>
      <c r="AW27" s="124">
        <f t="shared" si="8"/>
        <v>12</v>
      </c>
      <c r="AX27" s="124">
        <f t="shared" si="8"/>
        <v>0</v>
      </c>
      <c r="AY27" s="164">
        <f t="shared" si="8"/>
        <v>12</v>
      </c>
      <c r="AZ27" s="106"/>
    </row>
    <row r="28" spans="1:52">
      <c r="B28" s="165" t="s">
        <v>310</v>
      </c>
      <c r="C28" s="110">
        <v>0</v>
      </c>
      <c r="D28" s="110">
        <v>12</v>
      </c>
      <c r="E28" s="110">
        <v>0</v>
      </c>
      <c r="F28" s="110">
        <v>12</v>
      </c>
      <c r="G28" s="110">
        <v>0</v>
      </c>
      <c r="H28" s="110">
        <v>12</v>
      </c>
      <c r="I28" s="110">
        <v>0</v>
      </c>
      <c r="J28" s="110">
        <v>12</v>
      </c>
      <c r="K28" s="110">
        <v>0</v>
      </c>
      <c r="L28" s="110">
        <v>12</v>
      </c>
      <c r="M28" s="110">
        <v>0</v>
      </c>
      <c r="N28" s="110">
        <v>12</v>
      </c>
      <c r="O28" s="110">
        <v>0</v>
      </c>
      <c r="P28" s="110">
        <v>12</v>
      </c>
      <c r="Q28" s="110">
        <v>0</v>
      </c>
      <c r="R28" s="110">
        <v>12</v>
      </c>
      <c r="S28" s="110">
        <v>0</v>
      </c>
      <c r="T28" s="110">
        <v>12</v>
      </c>
      <c r="U28" s="110">
        <v>0</v>
      </c>
      <c r="V28" s="110">
        <v>12</v>
      </c>
      <c r="W28" s="110">
        <v>0</v>
      </c>
      <c r="X28" s="110">
        <v>12</v>
      </c>
      <c r="Y28" s="110">
        <v>0</v>
      </c>
      <c r="Z28" s="110">
        <v>12</v>
      </c>
      <c r="AA28" s="110">
        <v>0</v>
      </c>
      <c r="AB28" s="110">
        <v>12</v>
      </c>
      <c r="AC28" s="110">
        <v>0</v>
      </c>
      <c r="AD28" s="110">
        <v>12</v>
      </c>
      <c r="AE28" s="110">
        <v>0</v>
      </c>
      <c r="AF28" s="110">
        <v>12</v>
      </c>
      <c r="AG28" s="110">
        <v>0</v>
      </c>
      <c r="AH28" s="110">
        <v>12</v>
      </c>
      <c r="AI28" s="110">
        <v>0</v>
      </c>
      <c r="AJ28" s="110">
        <v>12</v>
      </c>
      <c r="AK28" s="110">
        <v>0</v>
      </c>
      <c r="AL28" s="110">
        <v>0</v>
      </c>
      <c r="AM28" s="110">
        <v>12</v>
      </c>
      <c r="AN28" s="110">
        <v>0</v>
      </c>
      <c r="AO28" s="110">
        <v>12</v>
      </c>
      <c r="AP28" s="110">
        <v>0</v>
      </c>
      <c r="AQ28" s="110">
        <v>12</v>
      </c>
      <c r="AR28" s="110">
        <v>0</v>
      </c>
      <c r="AS28" s="110">
        <v>12</v>
      </c>
      <c r="AT28" s="110">
        <v>0</v>
      </c>
      <c r="AU28" s="110">
        <v>12</v>
      </c>
      <c r="AV28" s="110">
        <v>0</v>
      </c>
      <c r="AW28" s="110">
        <v>12</v>
      </c>
      <c r="AX28" s="110">
        <v>0</v>
      </c>
      <c r="AY28" s="166">
        <v>12</v>
      </c>
      <c r="AZ28" s="106"/>
    </row>
    <row r="29" spans="1:52">
      <c r="B29" s="136" t="s">
        <v>311</v>
      </c>
      <c r="C29" s="125">
        <v>15</v>
      </c>
      <c r="D29" s="125">
        <f>C$28</f>
        <v>0</v>
      </c>
      <c r="E29" s="125">
        <f t="shared" ref="E29:AY29" si="9">D$28</f>
        <v>12</v>
      </c>
      <c r="F29" s="125">
        <f t="shared" si="9"/>
        <v>0</v>
      </c>
      <c r="G29" s="125">
        <f t="shared" si="9"/>
        <v>12</v>
      </c>
      <c r="H29" s="125">
        <f t="shared" si="9"/>
        <v>0</v>
      </c>
      <c r="I29" s="125">
        <f t="shared" si="9"/>
        <v>12</v>
      </c>
      <c r="J29" s="125">
        <f t="shared" si="9"/>
        <v>0</v>
      </c>
      <c r="K29" s="125">
        <f t="shared" si="9"/>
        <v>12</v>
      </c>
      <c r="L29" s="125">
        <f t="shared" si="9"/>
        <v>0</v>
      </c>
      <c r="M29" s="125">
        <f t="shared" si="9"/>
        <v>12</v>
      </c>
      <c r="N29" s="125">
        <f t="shared" si="9"/>
        <v>0</v>
      </c>
      <c r="O29" s="125">
        <f t="shared" si="9"/>
        <v>12</v>
      </c>
      <c r="P29" s="125">
        <f t="shared" si="9"/>
        <v>0</v>
      </c>
      <c r="Q29" s="125">
        <f t="shared" si="9"/>
        <v>12</v>
      </c>
      <c r="R29" s="125">
        <f t="shared" si="9"/>
        <v>0</v>
      </c>
      <c r="S29" s="125">
        <f t="shared" si="9"/>
        <v>12</v>
      </c>
      <c r="T29" s="125">
        <f t="shared" si="9"/>
        <v>0</v>
      </c>
      <c r="U29" s="125">
        <f t="shared" si="9"/>
        <v>12</v>
      </c>
      <c r="V29" s="125">
        <f t="shared" si="9"/>
        <v>0</v>
      </c>
      <c r="W29" s="125">
        <f t="shared" si="9"/>
        <v>12</v>
      </c>
      <c r="X29" s="125">
        <f t="shared" si="9"/>
        <v>0</v>
      </c>
      <c r="Y29" s="125">
        <f t="shared" si="9"/>
        <v>12</v>
      </c>
      <c r="Z29" s="125">
        <f t="shared" si="9"/>
        <v>0</v>
      </c>
      <c r="AA29" s="125">
        <f t="shared" si="9"/>
        <v>12</v>
      </c>
      <c r="AB29" s="125">
        <f t="shared" si="9"/>
        <v>0</v>
      </c>
      <c r="AC29" s="125">
        <f t="shared" si="9"/>
        <v>12</v>
      </c>
      <c r="AD29" s="125">
        <f t="shared" si="9"/>
        <v>0</v>
      </c>
      <c r="AE29" s="125">
        <f t="shared" si="9"/>
        <v>12</v>
      </c>
      <c r="AF29" s="125">
        <f t="shared" si="9"/>
        <v>0</v>
      </c>
      <c r="AG29" s="125">
        <f t="shared" si="9"/>
        <v>12</v>
      </c>
      <c r="AH29" s="125">
        <f t="shared" si="9"/>
        <v>0</v>
      </c>
      <c r="AI29" s="125">
        <f t="shared" si="9"/>
        <v>12</v>
      </c>
      <c r="AJ29" s="125">
        <f t="shared" si="9"/>
        <v>0</v>
      </c>
      <c r="AK29" s="125">
        <f t="shared" si="9"/>
        <v>12</v>
      </c>
      <c r="AL29" s="125">
        <f t="shared" si="9"/>
        <v>0</v>
      </c>
      <c r="AM29" s="125">
        <f t="shared" si="9"/>
        <v>0</v>
      </c>
      <c r="AN29" s="125">
        <f t="shared" si="9"/>
        <v>12</v>
      </c>
      <c r="AO29" s="125">
        <f t="shared" si="9"/>
        <v>0</v>
      </c>
      <c r="AP29" s="125">
        <f t="shared" si="9"/>
        <v>12</v>
      </c>
      <c r="AQ29" s="125">
        <f t="shared" si="9"/>
        <v>0</v>
      </c>
      <c r="AR29" s="125">
        <f t="shared" si="9"/>
        <v>12</v>
      </c>
      <c r="AS29" s="125">
        <f t="shared" si="9"/>
        <v>0</v>
      </c>
      <c r="AT29" s="125">
        <f t="shared" si="9"/>
        <v>12</v>
      </c>
      <c r="AU29" s="125">
        <f t="shared" si="9"/>
        <v>0</v>
      </c>
      <c r="AV29" s="125">
        <f t="shared" si="9"/>
        <v>12</v>
      </c>
      <c r="AW29" s="125">
        <f t="shared" si="9"/>
        <v>0</v>
      </c>
      <c r="AX29" s="125">
        <f t="shared" si="9"/>
        <v>12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120</v>
      </c>
      <c r="E30" s="117">
        <f t="shared" ref="E30:AY30" si="10">E$27*$B$30</f>
        <v>0</v>
      </c>
      <c r="F30" s="117">
        <f t="shared" si="10"/>
        <v>120</v>
      </c>
      <c r="G30" s="117">
        <f t="shared" si="10"/>
        <v>0</v>
      </c>
      <c r="H30" s="117">
        <f t="shared" si="10"/>
        <v>120</v>
      </c>
      <c r="I30" s="117">
        <f t="shared" si="10"/>
        <v>0</v>
      </c>
      <c r="J30" s="117">
        <f t="shared" si="10"/>
        <v>120</v>
      </c>
      <c r="K30" s="117">
        <f t="shared" si="10"/>
        <v>0</v>
      </c>
      <c r="L30" s="117">
        <f t="shared" si="10"/>
        <v>120</v>
      </c>
      <c r="M30" s="117">
        <f t="shared" si="10"/>
        <v>0</v>
      </c>
      <c r="N30" s="117">
        <f t="shared" si="10"/>
        <v>120</v>
      </c>
      <c r="O30" s="117">
        <f t="shared" si="10"/>
        <v>0</v>
      </c>
      <c r="P30" s="117">
        <f t="shared" si="10"/>
        <v>120</v>
      </c>
      <c r="Q30" s="117">
        <f t="shared" si="10"/>
        <v>0</v>
      </c>
      <c r="R30" s="117">
        <f>R$27*$B$30</f>
        <v>120</v>
      </c>
      <c r="S30" s="117">
        <f t="shared" si="10"/>
        <v>0</v>
      </c>
      <c r="T30" s="117">
        <f t="shared" si="10"/>
        <v>120</v>
      </c>
      <c r="U30" s="117">
        <f t="shared" si="10"/>
        <v>0</v>
      </c>
      <c r="V30" s="117">
        <f t="shared" si="10"/>
        <v>120</v>
      </c>
      <c r="W30" s="117">
        <f t="shared" si="10"/>
        <v>0</v>
      </c>
      <c r="X30" s="117">
        <f t="shared" si="10"/>
        <v>120</v>
      </c>
      <c r="Y30" s="117">
        <f t="shared" si="10"/>
        <v>0</v>
      </c>
      <c r="Z30" s="117">
        <f t="shared" si="10"/>
        <v>120</v>
      </c>
      <c r="AA30" s="117">
        <f t="shared" si="10"/>
        <v>0</v>
      </c>
      <c r="AB30" s="117">
        <f t="shared" si="10"/>
        <v>120</v>
      </c>
      <c r="AC30" s="117">
        <f t="shared" si="10"/>
        <v>0</v>
      </c>
      <c r="AD30" s="117">
        <f t="shared" si="10"/>
        <v>120</v>
      </c>
      <c r="AE30" s="117">
        <f>AE$27*$B$30</f>
        <v>0</v>
      </c>
      <c r="AF30" s="117">
        <f t="shared" si="10"/>
        <v>120</v>
      </c>
      <c r="AG30" s="117">
        <f t="shared" si="10"/>
        <v>0</v>
      </c>
      <c r="AH30" s="117">
        <f t="shared" si="10"/>
        <v>120</v>
      </c>
      <c r="AI30" s="117">
        <f t="shared" si="10"/>
        <v>0</v>
      </c>
      <c r="AJ30" s="117">
        <f t="shared" si="10"/>
        <v>120</v>
      </c>
      <c r="AK30" s="117">
        <f t="shared" si="10"/>
        <v>0</v>
      </c>
      <c r="AL30" s="117">
        <f t="shared" si="10"/>
        <v>120</v>
      </c>
      <c r="AM30" s="117">
        <f t="shared" si="10"/>
        <v>120</v>
      </c>
      <c r="AN30" s="117">
        <f t="shared" si="10"/>
        <v>0</v>
      </c>
      <c r="AO30" s="117">
        <f t="shared" si="10"/>
        <v>120</v>
      </c>
      <c r="AP30" s="117">
        <f t="shared" si="10"/>
        <v>0</v>
      </c>
      <c r="AQ30" s="117">
        <f t="shared" si="10"/>
        <v>120</v>
      </c>
      <c r="AR30" s="117">
        <f t="shared" si="10"/>
        <v>0</v>
      </c>
      <c r="AS30" s="117">
        <f t="shared" si="10"/>
        <v>120</v>
      </c>
      <c r="AT30" s="117">
        <f t="shared" si="10"/>
        <v>0</v>
      </c>
      <c r="AU30" s="117">
        <f t="shared" si="10"/>
        <v>120</v>
      </c>
      <c r="AV30" s="117">
        <f t="shared" si="10"/>
        <v>0</v>
      </c>
      <c r="AW30" s="117">
        <f t="shared" si="10"/>
        <v>120</v>
      </c>
      <c r="AX30" s="117">
        <f t="shared" si="10"/>
        <v>0</v>
      </c>
      <c r="AY30" s="117">
        <f t="shared" si="10"/>
        <v>120</v>
      </c>
      <c r="AZ30" s="141">
        <f t="shared" si="5"/>
        <v>3000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D$21*shipping_manufacturing!$D$27/100</f>
        <v>204.58058400000002</v>
      </c>
      <c r="E33" s="124">
        <f>E$21*shipping_manufacturing!$D$27/100</f>
        <v>140.09322600000002</v>
      </c>
      <c r="F33" s="124">
        <f>F$21*shipping_manufacturing!$D$27/100</f>
        <v>140.09322600000002</v>
      </c>
      <c r="G33" s="124">
        <f>G$21*shipping_manufacturing!$D$27/100</f>
        <v>140.09322600000002</v>
      </c>
      <c r="H33" s="124">
        <f>H$21*shipping_manufacturing!$D$27/100</f>
        <v>140.09322600000002</v>
      </c>
      <c r="I33" s="124">
        <f>I$21*shipping_manufacturing!$D$27/100</f>
        <v>140.09322600000002</v>
      </c>
      <c r="J33" s="124">
        <f>J$21*shipping_manufacturing!$D$27/100</f>
        <v>140.09322600000002</v>
      </c>
      <c r="K33" s="124">
        <f>K$21*shipping_manufacturing!$D$27/100</f>
        <v>140.09322600000002</v>
      </c>
      <c r="L33" s="124">
        <f>L$21*shipping_manufacturing!$D$27/100</f>
        <v>140.09322600000002</v>
      </c>
      <c r="M33" s="124">
        <f>M$21*shipping_manufacturing!$D$27/100</f>
        <v>140.09322600000002</v>
      </c>
      <c r="N33" s="124">
        <f>N$21*shipping_manufacturing!$D$27/100</f>
        <v>140.09322600000002</v>
      </c>
      <c r="O33" s="124">
        <f>O$21*shipping_manufacturing!$D$27/100</f>
        <v>140.09322600000002</v>
      </c>
      <c r="P33" s="124">
        <f>P$21*shipping_manufacturing!$D$27/100</f>
        <v>140.09322600000002</v>
      </c>
      <c r="Q33" s="124">
        <f>Q$21*shipping_manufacturing!$D$27/100</f>
        <v>140.09322600000002</v>
      </c>
      <c r="R33" s="124">
        <f>R$21*shipping_manufacturing!$D$27/100</f>
        <v>140.09322600000002</v>
      </c>
      <c r="S33" s="124">
        <f>S$21*shipping_manufacturing!$D$27/100</f>
        <v>140.09322600000002</v>
      </c>
      <c r="T33" s="124">
        <f>T$21*shipping_manufacturing!$D$27/100</f>
        <v>140.09322600000002</v>
      </c>
      <c r="U33" s="124">
        <f>U$21*shipping_manufacturing!$D$27/100</f>
        <v>140.09322600000002</v>
      </c>
      <c r="V33" s="124">
        <f>V$21*shipping_manufacturing!$D$27/100</f>
        <v>140.09322600000002</v>
      </c>
      <c r="W33" s="124">
        <f>W$21*shipping_manufacturing!$D$27/100</f>
        <v>140.09322600000002</v>
      </c>
      <c r="X33" s="124">
        <f>X$21*shipping_manufacturing!$D$27/100</f>
        <v>140.09322600000002</v>
      </c>
      <c r="Y33" s="124">
        <f>Y$21*shipping_manufacturing!$D$27/100</f>
        <v>140.09322600000002</v>
      </c>
      <c r="Z33" s="124">
        <f>Z$21*shipping_manufacturing!$D$27/100</f>
        <v>140.09322600000002</v>
      </c>
      <c r="AA33" s="124">
        <f>AA$21*shipping_manufacturing!$D$27/100</f>
        <v>140.09322600000002</v>
      </c>
      <c r="AB33" s="124">
        <f>AB$21*shipping_manufacturing!$D$27/100</f>
        <v>140.09322600000002</v>
      </c>
      <c r="AC33" s="124">
        <f>AC$21*shipping_manufacturing!$D$27/100</f>
        <v>140.09322600000002</v>
      </c>
      <c r="AD33" s="124">
        <f>AD$21*shipping_manufacturing!$D$27/100</f>
        <v>140.09322600000002</v>
      </c>
      <c r="AE33" s="124">
        <f>AE$21*shipping_manufacturing!$D$27/100</f>
        <v>140.09322600000002</v>
      </c>
      <c r="AF33" s="124">
        <f>AF$21*shipping_manufacturing!$D$27/100</f>
        <v>140.09322600000002</v>
      </c>
      <c r="AG33" s="124">
        <f>AG$21*shipping_manufacturing!$D$27/100</f>
        <v>140.09322600000002</v>
      </c>
      <c r="AH33" s="124">
        <f>AH$21*shipping_manufacturing!$D$27/100</f>
        <v>140.09322600000002</v>
      </c>
      <c r="AI33" s="124">
        <f>AI$21*shipping_manufacturing!$D$27/100</f>
        <v>140.09322600000002</v>
      </c>
      <c r="AJ33" s="124">
        <f>AJ$21*shipping_manufacturing!$D$27/100</f>
        <v>140.09322600000002</v>
      </c>
      <c r="AK33" s="124">
        <f>AK$21*shipping_manufacturing!$D$27/100</f>
        <v>140.09322600000002</v>
      </c>
      <c r="AL33" s="124">
        <f>AL$21*shipping_manufacturing!$D$27/100</f>
        <v>0</v>
      </c>
      <c r="AM33" s="124">
        <f>AM$21*shipping_manufacturing!$D$27/100</f>
        <v>140.09322600000002</v>
      </c>
      <c r="AN33" s="124">
        <f>AN$21*shipping_manufacturing!$D$27/100</f>
        <v>140.09322600000002</v>
      </c>
      <c r="AO33" s="124">
        <f>AO$21*shipping_manufacturing!$D$27/100</f>
        <v>140.09322600000002</v>
      </c>
      <c r="AP33" s="124">
        <f>AP$21*shipping_manufacturing!$D$27/100</f>
        <v>140.09322600000002</v>
      </c>
      <c r="AQ33" s="124">
        <f>AQ$21*shipping_manufacturing!$D$27/100</f>
        <v>140.09322600000002</v>
      </c>
      <c r="AR33" s="124">
        <f>AR$21*shipping_manufacturing!$D$27/100</f>
        <v>140.09322600000002</v>
      </c>
      <c r="AS33" s="124">
        <f>AS$21*shipping_manufacturing!$D$27/100</f>
        <v>140.09322600000002</v>
      </c>
      <c r="AT33" s="124">
        <f>AT$21*shipping_manufacturing!$D$27/100</f>
        <v>140.09322600000002</v>
      </c>
      <c r="AU33" s="124">
        <f>AU$21*shipping_manufacturing!$D$27/100</f>
        <v>140.09322600000002</v>
      </c>
      <c r="AV33" s="124">
        <f>AV$21*shipping_manufacturing!$D$27/100</f>
        <v>140.09322600000002</v>
      </c>
      <c r="AW33" s="124">
        <f>AW$21*shipping_manufacturing!$D$27/100</f>
        <v>140.09322600000002</v>
      </c>
      <c r="AX33" s="124">
        <f>AX$21*shipping_manufacturing!$D$27/100</f>
        <v>140.09322600000002</v>
      </c>
      <c r="AY33" s="124">
        <f>AY$21*shipping_manufacturing!$D$27/100</f>
        <v>140.09322600000002</v>
      </c>
    </row>
    <row r="34" spans="1:52">
      <c r="A34" s="113" t="s">
        <v>340</v>
      </c>
      <c r="B34" s="165" t="s">
        <v>342</v>
      </c>
      <c r="C34" s="110"/>
      <c r="D34" s="110">
        <f>D$22*shipping_manufacturing!$E$27/100</f>
        <v>0</v>
      </c>
      <c r="E34" s="110">
        <f>E$22*shipping_manufacturing!$E$27/100</f>
        <v>0</v>
      </c>
      <c r="F34" s="110">
        <f>F$22*shipping_manufacturing!$E$27/100</f>
        <v>0</v>
      </c>
      <c r="G34" s="110">
        <f>G$22*shipping_manufacturing!$E$27/100</f>
        <v>0</v>
      </c>
      <c r="H34" s="110">
        <f>H$22*shipping_manufacturing!$E$27/100</f>
        <v>0</v>
      </c>
      <c r="I34" s="110">
        <f>I$22*shipping_manufacturing!$E$27/100</f>
        <v>0</v>
      </c>
      <c r="J34" s="110">
        <f>J$22*shipping_manufacturing!$E$27/100</f>
        <v>0</v>
      </c>
      <c r="K34" s="110">
        <f>K$22*shipping_manufacturing!$E$27/100</f>
        <v>0</v>
      </c>
      <c r="L34" s="110">
        <f>L$22*shipping_manufacturing!$E$27/100</f>
        <v>0</v>
      </c>
      <c r="M34" s="110">
        <f>M$22*shipping_manufacturing!$E$27/100</f>
        <v>0</v>
      </c>
      <c r="N34" s="110">
        <f>N$22*shipping_manufacturing!$E$27/100</f>
        <v>0</v>
      </c>
      <c r="O34" s="110">
        <f>O$22*shipping_manufacturing!$E$27/100</f>
        <v>0</v>
      </c>
      <c r="P34" s="110">
        <f>P$22*shipping_manufacturing!$E$27/100</f>
        <v>0</v>
      </c>
      <c r="Q34" s="110">
        <f>Q$22*shipping_manufacturing!$E$27/100</f>
        <v>0</v>
      </c>
      <c r="R34" s="110">
        <f>R$22*shipping_manufacturing!$E$27/100</f>
        <v>0</v>
      </c>
      <c r="S34" s="110">
        <f>S$22*shipping_manufacturing!$E$27/100</f>
        <v>0</v>
      </c>
      <c r="T34" s="110">
        <f>T$22*shipping_manufacturing!$E$27/100</f>
        <v>0</v>
      </c>
      <c r="U34" s="110">
        <f>U$22*shipping_manufacturing!$E$27/100</f>
        <v>0</v>
      </c>
      <c r="V34" s="110">
        <f>V$22*shipping_manufacturing!$E$27/100</f>
        <v>0</v>
      </c>
      <c r="W34" s="110">
        <f>W$22*shipping_manufacturing!$E$27/100</f>
        <v>0</v>
      </c>
      <c r="X34" s="110">
        <f>X$22*shipping_manufacturing!$E$27/100</f>
        <v>0</v>
      </c>
      <c r="Y34" s="110">
        <f>Y$22*shipping_manufacturing!$E$27/100</f>
        <v>0</v>
      </c>
      <c r="Z34" s="110">
        <f>Z$22*shipping_manufacturing!$E$27/100</f>
        <v>0</v>
      </c>
      <c r="AA34" s="110">
        <f>AA$22*shipping_manufacturing!$E$27/100</f>
        <v>0</v>
      </c>
      <c r="AB34" s="110">
        <f>AB$22*shipping_manufacturing!$E$27/100</f>
        <v>0</v>
      </c>
      <c r="AC34" s="110">
        <f>AC$22*shipping_manufacturing!$E$27/100</f>
        <v>0</v>
      </c>
      <c r="AD34" s="110">
        <f>AD$22*shipping_manufacturing!$E$27/100</f>
        <v>0</v>
      </c>
      <c r="AE34" s="110">
        <f>AE$22*shipping_manufacturing!$E$27/100</f>
        <v>0</v>
      </c>
      <c r="AF34" s="110">
        <f>AF$22*shipping_manufacturing!$E$27/100</f>
        <v>0</v>
      </c>
      <c r="AG34" s="110">
        <f>AG$22*shipping_manufacturing!$E$27/100</f>
        <v>0</v>
      </c>
      <c r="AH34" s="110">
        <f>AH$22*shipping_manufacturing!$E$27/100</f>
        <v>0</v>
      </c>
      <c r="AI34" s="110">
        <f>AI$22*shipping_manufacturing!$E$27/100</f>
        <v>0</v>
      </c>
      <c r="AJ34" s="110">
        <f>AJ$22*shipping_manufacturing!$E$27/100</f>
        <v>0</v>
      </c>
      <c r="AK34" s="110">
        <f>AK$22*shipping_manufacturing!$E$27/100</f>
        <v>0</v>
      </c>
      <c r="AL34" s="110">
        <f>AL$22*shipping_manufacturing!$E$27/100</f>
        <v>0</v>
      </c>
      <c r="AM34" s="110">
        <f>AM$22*shipping_manufacturing!$E$27/100</f>
        <v>0</v>
      </c>
      <c r="AN34" s="110">
        <f>AN$22*shipping_manufacturing!$E$27/100</f>
        <v>0</v>
      </c>
      <c r="AO34" s="110">
        <f>AO$22*shipping_manufacturing!$E$27/100</f>
        <v>0</v>
      </c>
      <c r="AP34" s="110">
        <f>AP$22*shipping_manufacturing!$E$27/100</f>
        <v>0</v>
      </c>
      <c r="AQ34" s="110">
        <f>AQ$22*shipping_manufacturing!$E$27/100</f>
        <v>0</v>
      </c>
      <c r="AR34" s="110">
        <f>AR$22*shipping_manufacturing!$E$27/100</f>
        <v>0</v>
      </c>
      <c r="AS34" s="110">
        <f>AS$22*shipping_manufacturing!$E$27/100</f>
        <v>0</v>
      </c>
      <c r="AT34" s="110">
        <f>AT$22*shipping_manufacturing!$E$27/100</f>
        <v>0</v>
      </c>
      <c r="AU34" s="110">
        <f>AU$22*shipping_manufacturing!$E$27/100</f>
        <v>0</v>
      </c>
      <c r="AV34" s="110">
        <f>AV$22*shipping_manufacturing!$E$27/100</f>
        <v>0</v>
      </c>
      <c r="AW34" s="110">
        <f>AW$22*shipping_manufacturing!$E$27/100</f>
        <v>0</v>
      </c>
      <c r="AX34" s="110">
        <f>AX$22*shipping_manufacturing!$E$27/100</f>
        <v>0</v>
      </c>
      <c r="AY34" s="110">
        <f>AY$22*shipping_manufacturing!$E$27/100</f>
        <v>0</v>
      </c>
    </row>
    <row r="35" spans="1:52">
      <c r="A35" s="110">
        <v>1335</v>
      </c>
      <c r="B35" s="165" t="s">
        <v>343</v>
      </c>
      <c r="C35" s="110"/>
      <c r="D35" s="110">
        <f>SUM(D33:D34)</f>
        <v>204.58058400000002</v>
      </c>
      <c r="E35" s="110">
        <f t="shared" ref="E35:AY35" si="11">SUM(E33:E34)</f>
        <v>140.09322600000002</v>
      </c>
      <c r="F35" s="110">
        <f t="shared" si="11"/>
        <v>140.09322600000002</v>
      </c>
      <c r="G35" s="110">
        <f t="shared" si="11"/>
        <v>140.09322600000002</v>
      </c>
      <c r="H35" s="110">
        <f t="shared" si="11"/>
        <v>140.09322600000002</v>
      </c>
      <c r="I35" s="110">
        <f t="shared" si="11"/>
        <v>140.09322600000002</v>
      </c>
      <c r="J35" s="110">
        <f t="shared" si="11"/>
        <v>140.09322600000002</v>
      </c>
      <c r="K35" s="110">
        <f t="shared" si="11"/>
        <v>140.09322600000002</v>
      </c>
      <c r="L35" s="110">
        <f t="shared" si="11"/>
        <v>140.09322600000002</v>
      </c>
      <c r="M35" s="110">
        <f t="shared" si="11"/>
        <v>140.09322600000002</v>
      </c>
      <c r="N35" s="110">
        <f t="shared" si="11"/>
        <v>140.09322600000002</v>
      </c>
      <c r="O35" s="110">
        <f t="shared" si="11"/>
        <v>140.09322600000002</v>
      </c>
      <c r="P35" s="110">
        <f t="shared" si="11"/>
        <v>140.09322600000002</v>
      </c>
      <c r="Q35" s="110">
        <f t="shared" si="11"/>
        <v>140.09322600000002</v>
      </c>
      <c r="R35" s="110">
        <f t="shared" si="11"/>
        <v>140.09322600000002</v>
      </c>
      <c r="S35" s="110">
        <f t="shared" si="11"/>
        <v>140.09322600000002</v>
      </c>
      <c r="T35" s="110">
        <f t="shared" si="11"/>
        <v>140.09322600000002</v>
      </c>
      <c r="U35" s="110">
        <f t="shared" si="11"/>
        <v>140.09322600000002</v>
      </c>
      <c r="V35" s="110">
        <f t="shared" si="11"/>
        <v>140.09322600000002</v>
      </c>
      <c r="W35" s="110">
        <f t="shared" si="11"/>
        <v>140.09322600000002</v>
      </c>
      <c r="X35" s="110">
        <f t="shared" si="11"/>
        <v>140.09322600000002</v>
      </c>
      <c r="Y35" s="110">
        <f t="shared" si="11"/>
        <v>140.09322600000002</v>
      </c>
      <c r="Z35" s="110">
        <f t="shared" si="11"/>
        <v>140.09322600000002</v>
      </c>
      <c r="AA35" s="110">
        <f t="shared" si="11"/>
        <v>140.09322600000002</v>
      </c>
      <c r="AB35" s="110">
        <f t="shared" si="11"/>
        <v>140.09322600000002</v>
      </c>
      <c r="AC35" s="110">
        <f t="shared" si="11"/>
        <v>140.09322600000002</v>
      </c>
      <c r="AD35" s="110">
        <f t="shared" si="11"/>
        <v>140.09322600000002</v>
      </c>
      <c r="AE35" s="110">
        <f t="shared" si="11"/>
        <v>140.09322600000002</v>
      </c>
      <c r="AF35" s="110">
        <f t="shared" si="11"/>
        <v>140.09322600000002</v>
      </c>
      <c r="AG35" s="110">
        <f t="shared" si="11"/>
        <v>140.09322600000002</v>
      </c>
      <c r="AH35" s="110">
        <f t="shared" si="11"/>
        <v>140.09322600000002</v>
      </c>
      <c r="AI35" s="110">
        <f t="shared" si="11"/>
        <v>140.09322600000002</v>
      </c>
      <c r="AJ35" s="110">
        <f t="shared" si="11"/>
        <v>140.09322600000002</v>
      </c>
      <c r="AK35" s="110">
        <f t="shared" si="11"/>
        <v>140.09322600000002</v>
      </c>
      <c r="AL35" s="110">
        <f t="shared" si="11"/>
        <v>0</v>
      </c>
      <c r="AM35" s="110">
        <f t="shared" si="11"/>
        <v>140.09322600000002</v>
      </c>
      <c r="AN35" s="110">
        <f t="shared" si="11"/>
        <v>140.09322600000002</v>
      </c>
      <c r="AO35" s="110">
        <f t="shared" si="11"/>
        <v>140.09322600000002</v>
      </c>
      <c r="AP35" s="110">
        <f t="shared" si="11"/>
        <v>140.09322600000002</v>
      </c>
      <c r="AQ35" s="110">
        <f t="shared" si="11"/>
        <v>140.09322600000002</v>
      </c>
      <c r="AR35" s="110">
        <f t="shared" si="11"/>
        <v>140.09322600000002</v>
      </c>
      <c r="AS35" s="110">
        <f t="shared" si="11"/>
        <v>140.09322600000002</v>
      </c>
      <c r="AT35" s="110">
        <f t="shared" si="11"/>
        <v>140.09322600000002</v>
      </c>
      <c r="AU35" s="110">
        <f t="shared" si="11"/>
        <v>140.09322600000002</v>
      </c>
      <c r="AV35" s="110">
        <f t="shared" si="11"/>
        <v>140.09322600000002</v>
      </c>
      <c r="AW35" s="110">
        <f t="shared" si="11"/>
        <v>140.09322600000002</v>
      </c>
      <c r="AX35" s="110">
        <f t="shared" si="11"/>
        <v>140.09322600000002</v>
      </c>
      <c r="AY35" s="110">
        <f t="shared" si="11"/>
        <v>140.09322600000002</v>
      </c>
    </row>
    <row r="36" spans="1:52">
      <c r="A36" s="110"/>
      <c r="B36" s="165" t="s">
        <v>344</v>
      </c>
      <c r="C36" s="110"/>
      <c r="D36" s="110">
        <v>120</v>
      </c>
      <c r="E36" s="110"/>
      <c r="F36" s="110">
        <v>120</v>
      </c>
      <c r="G36" s="110"/>
      <c r="H36" s="110">
        <v>120</v>
      </c>
      <c r="I36" s="110"/>
      <c r="J36" s="110">
        <v>120</v>
      </c>
      <c r="K36" s="110"/>
      <c r="L36" s="110">
        <v>120</v>
      </c>
      <c r="M36" s="110"/>
      <c r="N36" s="110">
        <v>120</v>
      </c>
      <c r="O36" s="110"/>
      <c r="P36" s="110">
        <v>120</v>
      </c>
      <c r="Q36" s="110"/>
      <c r="R36" s="110">
        <v>120</v>
      </c>
      <c r="S36" s="110"/>
      <c r="T36" s="110">
        <v>120</v>
      </c>
      <c r="U36" s="110"/>
      <c r="V36" s="110">
        <v>120</v>
      </c>
      <c r="W36" s="110"/>
      <c r="X36" s="110">
        <v>120</v>
      </c>
      <c r="Y36" s="110"/>
      <c r="Z36" s="110">
        <v>120</v>
      </c>
      <c r="AA36" s="110"/>
      <c r="AB36" s="110">
        <v>120</v>
      </c>
      <c r="AC36" s="110"/>
      <c r="AD36" s="110">
        <v>120</v>
      </c>
      <c r="AE36" s="110"/>
      <c r="AF36" s="110">
        <v>120</v>
      </c>
      <c r="AG36" s="110"/>
      <c r="AH36" s="110">
        <v>120</v>
      </c>
      <c r="AI36" s="110"/>
      <c r="AJ36" s="110">
        <v>120</v>
      </c>
      <c r="AK36" s="110"/>
      <c r="AL36" s="110"/>
      <c r="AM36" s="110">
        <v>120</v>
      </c>
      <c r="AN36" s="110"/>
      <c r="AO36" s="110">
        <v>120</v>
      </c>
      <c r="AP36" s="110"/>
      <c r="AQ36" s="110">
        <v>120</v>
      </c>
      <c r="AR36" s="110"/>
      <c r="AS36" s="110">
        <v>120</v>
      </c>
      <c r="AT36" s="110"/>
      <c r="AU36" s="110">
        <v>120</v>
      </c>
      <c r="AV36" s="110"/>
      <c r="AW36" s="110">
        <v>120</v>
      </c>
      <c r="AX36" s="110"/>
      <c r="AY36" s="110">
        <v>120</v>
      </c>
    </row>
    <row r="37" spans="1:52">
      <c r="A37" s="110"/>
      <c r="B37" s="165" t="s">
        <v>345</v>
      </c>
      <c r="C37" s="110"/>
      <c r="D37" s="110">
        <v>0</v>
      </c>
      <c r="E37" s="110"/>
      <c r="F37" s="110">
        <v>0</v>
      </c>
      <c r="G37" s="110"/>
      <c r="H37" s="110">
        <v>0</v>
      </c>
      <c r="I37" s="110"/>
      <c r="J37" s="110">
        <v>0</v>
      </c>
      <c r="K37" s="110"/>
      <c r="L37" s="110">
        <v>0</v>
      </c>
      <c r="M37" s="110"/>
      <c r="N37" s="110">
        <v>0</v>
      </c>
      <c r="O37" s="110"/>
      <c r="P37" s="110">
        <v>0</v>
      </c>
      <c r="Q37" s="110"/>
      <c r="R37" s="110">
        <v>0</v>
      </c>
      <c r="S37" s="110"/>
      <c r="T37" s="110">
        <v>0</v>
      </c>
      <c r="U37" s="110"/>
      <c r="V37" s="110">
        <v>0</v>
      </c>
      <c r="W37" s="110"/>
      <c r="X37" s="110">
        <v>0</v>
      </c>
      <c r="Y37" s="110"/>
      <c r="Z37" s="110">
        <v>0</v>
      </c>
      <c r="AA37" s="110"/>
      <c r="AB37" s="110">
        <v>0</v>
      </c>
      <c r="AC37" s="110"/>
      <c r="AD37" s="110">
        <v>0</v>
      </c>
      <c r="AE37" s="110"/>
      <c r="AF37" s="110">
        <v>0</v>
      </c>
      <c r="AG37" s="110"/>
      <c r="AH37" s="110">
        <v>0</v>
      </c>
      <c r="AI37" s="110"/>
      <c r="AJ37" s="110">
        <v>0</v>
      </c>
      <c r="AK37" s="110"/>
      <c r="AL37" s="110"/>
      <c r="AM37" s="110">
        <v>0</v>
      </c>
      <c r="AN37" s="110"/>
      <c r="AO37" s="110">
        <v>0</v>
      </c>
      <c r="AP37" s="110"/>
      <c r="AQ37" s="110">
        <v>0</v>
      </c>
      <c r="AR37" s="110"/>
      <c r="AS37" s="110">
        <v>0</v>
      </c>
      <c r="AT37" s="110"/>
      <c r="AU37" s="110">
        <v>0</v>
      </c>
      <c r="AV37" s="110"/>
      <c r="AW37" s="110">
        <v>0</v>
      </c>
      <c r="AX37" s="110"/>
      <c r="AY37" s="110">
        <v>0</v>
      </c>
    </row>
    <row r="38" spans="1:52">
      <c r="A38" s="110"/>
      <c r="B38" s="165" t="s">
        <v>346</v>
      </c>
      <c r="C38" s="110"/>
      <c r="D38" s="110">
        <v>4</v>
      </c>
      <c r="E38" s="110"/>
      <c r="F38" s="110">
        <v>4</v>
      </c>
      <c r="G38" s="110"/>
      <c r="H38" s="110">
        <v>4</v>
      </c>
      <c r="I38" s="110"/>
      <c r="J38" s="110">
        <v>4</v>
      </c>
      <c r="K38" s="110"/>
      <c r="L38" s="110">
        <v>4</v>
      </c>
      <c r="M38" s="110"/>
      <c r="N38" s="110">
        <v>4</v>
      </c>
      <c r="O38" s="110"/>
      <c r="P38" s="110">
        <v>4</v>
      </c>
      <c r="Q38" s="110"/>
      <c r="R38" s="110">
        <v>4</v>
      </c>
      <c r="S38" s="110"/>
      <c r="T38" s="110">
        <v>4</v>
      </c>
      <c r="U38" s="110"/>
      <c r="V38" s="110">
        <v>4</v>
      </c>
      <c r="W38" s="110"/>
      <c r="X38" s="110">
        <v>4</v>
      </c>
      <c r="Y38" s="110"/>
      <c r="Z38" s="110">
        <v>4</v>
      </c>
      <c r="AA38" s="110"/>
      <c r="AB38" s="110">
        <v>4</v>
      </c>
      <c r="AC38" s="110"/>
      <c r="AD38" s="110">
        <v>4</v>
      </c>
      <c r="AE38" s="110"/>
      <c r="AF38" s="110">
        <v>4</v>
      </c>
      <c r="AG38" s="110"/>
      <c r="AH38" s="110">
        <v>4</v>
      </c>
      <c r="AI38" s="110"/>
      <c r="AJ38" s="110">
        <v>4</v>
      </c>
      <c r="AK38" s="110"/>
      <c r="AL38" s="110"/>
      <c r="AM38" s="110">
        <v>4</v>
      </c>
      <c r="AN38" s="110"/>
      <c r="AO38" s="110">
        <v>4</v>
      </c>
      <c r="AP38" s="110"/>
      <c r="AQ38" s="110">
        <v>4</v>
      </c>
      <c r="AR38" s="110"/>
      <c r="AS38" s="110">
        <v>4</v>
      </c>
      <c r="AT38" s="110"/>
      <c r="AU38" s="110">
        <v>4</v>
      </c>
      <c r="AV38" s="110"/>
      <c r="AW38" s="110">
        <v>4</v>
      </c>
      <c r="AX38" s="110"/>
      <c r="AY38" s="110">
        <v>4</v>
      </c>
    </row>
    <row r="39" spans="1:52">
      <c r="A39" s="110"/>
      <c r="B39" s="165" t="s">
        <v>347</v>
      </c>
      <c r="C39" s="110"/>
      <c r="D39" s="110">
        <f>D33-D36</f>
        <v>84.580584000000016</v>
      </c>
      <c r="E39" s="110">
        <f t="shared" ref="E39:AY39" si="12">E33-E36</f>
        <v>140.09322600000002</v>
      </c>
      <c r="F39" s="110">
        <f t="shared" si="12"/>
        <v>20.093226000000016</v>
      </c>
      <c r="G39" s="110">
        <f t="shared" si="12"/>
        <v>140.09322600000002</v>
      </c>
      <c r="H39" s="110">
        <f t="shared" si="12"/>
        <v>20.093226000000016</v>
      </c>
      <c r="I39" s="110">
        <f t="shared" si="12"/>
        <v>140.09322600000002</v>
      </c>
      <c r="J39" s="110">
        <f t="shared" si="12"/>
        <v>20.093226000000016</v>
      </c>
      <c r="K39" s="110">
        <f t="shared" si="12"/>
        <v>140.09322600000002</v>
      </c>
      <c r="L39" s="110">
        <f t="shared" si="12"/>
        <v>20.093226000000016</v>
      </c>
      <c r="M39" s="110">
        <f t="shared" si="12"/>
        <v>140.09322600000002</v>
      </c>
      <c r="N39" s="110">
        <f t="shared" si="12"/>
        <v>20.093226000000016</v>
      </c>
      <c r="O39" s="110">
        <f t="shared" si="12"/>
        <v>140.09322600000002</v>
      </c>
      <c r="P39" s="110">
        <f t="shared" si="12"/>
        <v>20.093226000000016</v>
      </c>
      <c r="Q39" s="110">
        <f t="shared" si="12"/>
        <v>140.09322600000002</v>
      </c>
      <c r="R39" s="110">
        <f t="shared" si="12"/>
        <v>20.093226000000016</v>
      </c>
      <c r="S39" s="110">
        <f t="shared" si="12"/>
        <v>140.09322600000002</v>
      </c>
      <c r="T39" s="110">
        <f t="shared" si="12"/>
        <v>20.093226000000016</v>
      </c>
      <c r="U39" s="110">
        <f t="shared" si="12"/>
        <v>140.09322600000002</v>
      </c>
      <c r="V39" s="110">
        <f t="shared" si="12"/>
        <v>20.093226000000016</v>
      </c>
      <c r="W39" s="110">
        <f t="shared" si="12"/>
        <v>140.09322600000002</v>
      </c>
      <c r="X39" s="110">
        <f t="shared" si="12"/>
        <v>20.093226000000016</v>
      </c>
      <c r="Y39" s="110">
        <f t="shared" si="12"/>
        <v>140.09322600000002</v>
      </c>
      <c r="Z39" s="110">
        <f t="shared" si="12"/>
        <v>20.093226000000016</v>
      </c>
      <c r="AA39" s="110">
        <f t="shared" si="12"/>
        <v>140.09322600000002</v>
      </c>
      <c r="AB39" s="110">
        <f t="shared" si="12"/>
        <v>20.093226000000016</v>
      </c>
      <c r="AC39" s="110">
        <f t="shared" si="12"/>
        <v>140.09322600000002</v>
      </c>
      <c r="AD39" s="110">
        <f t="shared" si="12"/>
        <v>20.093226000000016</v>
      </c>
      <c r="AE39" s="110">
        <f t="shared" si="12"/>
        <v>140.09322600000002</v>
      </c>
      <c r="AF39" s="110">
        <f t="shared" si="12"/>
        <v>20.093226000000016</v>
      </c>
      <c r="AG39" s="110">
        <f t="shared" si="12"/>
        <v>140.09322600000002</v>
      </c>
      <c r="AH39" s="110">
        <f t="shared" si="12"/>
        <v>20.093226000000016</v>
      </c>
      <c r="AI39" s="110">
        <f t="shared" si="12"/>
        <v>140.09322600000002</v>
      </c>
      <c r="AJ39" s="110">
        <f t="shared" si="12"/>
        <v>20.093226000000016</v>
      </c>
      <c r="AK39" s="110">
        <f t="shared" si="12"/>
        <v>140.09322600000002</v>
      </c>
      <c r="AL39" s="110">
        <f t="shared" si="12"/>
        <v>0</v>
      </c>
      <c r="AM39" s="110">
        <f t="shared" si="12"/>
        <v>20.093226000000016</v>
      </c>
      <c r="AN39" s="110">
        <f t="shared" si="12"/>
        <v>140.09322600000002</v>
      </c>
      <c r="AO39" s="110">
        <f t="shared" si="12"/>
        <v>20.093226000000016</v>
      </c>
      <c r="AP39" s="110">
        <f t="shared" si="12"/>
        <v>140.09322600000002</v>
      </c>
      <c r="AQ39" s="110">
        <f t="shared" si="12"/>
        <v>20.093226000000016</v>
      </c>
      <c r="AR39" s="110">
        <f t="shared" si="12"/>
        <v>140.09322600000002</v>
      </c>
      <c r="AS39" s="110">
        <f t="shared" si="12"/>
        <v>20.093226000000016</v>
      </c>
      <c r="AT39" s="110">
        <f t="shared" si="12"/>
        <v>140.09322600000002</v>
      </c>
      <c r="AU39" s="110">
        <f t="shared" si="12"/>
        <v>20.093226000000016</v>
      </c>
      <c r="AV39" s="110">
        <f t="shared" si="12"/>
        <v>140.09322600000002</v>
      </c>
      <c r="AW39" s="110">
        <f t="shared" si="12"/>
        <v>20.093226000000016</v>
      </c>
      <c r="AX39" s="110">
        <f t="shared" si="12"/>
        <v>140.09322600000002</v>
      </c>
      <c r="AY39" s="110">
        <f t="shared" si="12"/>
        <v>20.093226000000016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2</v>
      </c>
      <c r="E41" s="110">
        <v>1</v>
      </c>
      <c r="F41" s="110">
        <v>1</v>
      </c>
      <c r="G41" s="110">
        <v>1</v>
      </c>
      <c r="H41" s="110">
        <v>1</v>
      </c>
      <c r="I41" s="110">
        <v>1</v>
      </c>
      <c r="J41" s="110">
        <v>1</v>
      </c>
      <c r="K41" s="110">
        <v>1</v>
      </c>
      <c r="L41" s="110">
        <v>1</v>
      </c>
      <c r="M41" s="110">
        <v>2</v>
      </c>
      <c r="N41" s="110">
        <v>1</v>
      </c>
      <c r="O41" s="110">
        <v>2</v>
      </c>
      <c r="P41" s="110">
        <v>3</v>
      </c>
      <c r="Q41" s="110">
        <v>1</v>
      </c>
      <c r="R41" s="110">
        <v>3</v>
      </c>
      <c r="S41" s="110">
        <v>1</v>
      </c>
      <c r="T41" s="110">
        <v>1</v>
      </c>
      <c r="U41" s="110">
        <v>1</v>
      </c>
      <c r="V41" s="110">
        <v>3</v>
      </c>
      <c r="W41" s="110">
        <v>2</v>
      </c>
      <c r="X41" s="110">
        <v>1</v>
      </c>
      <c r="Y41" s="110">
        <v>3</v>
      </c>
      <c r="Z41" s="110">
        <v>1</v>
      </c>
      <c r="AA41" s="110">
        <v>1</v>
      </c>
      <c r="AB41" s="110">
        <v>1</v>
      </c>
      <c r="AC41" s="110">
        <v>1</v>
      </c>
      <c r="AD41" s="110">
        <v>1</v>
      </c>
      <c r="AE41" s="110">
        <v>1</v>
      </c>
      <c r="AF41" s="110">
        <v>1</v>
      </c>
      <c r="AG41" s="110">
        <v>2</v>
      </c>
      <c r="AH41" s="110">
        <v>1</v>
      </c>
      <c r="AI41" s="110">
        <v>1</v>
      </c>
      <c r="AJ41" s="110">
        <v>2</v>
      </c>
      <c r="AK41" s="110">
        <v>1</v>
      </c>
      <c r="AL41" s="110">
        <v>1</v>
      </c>
      <c r="AM41" s="110">
        <v>1</v>
      </c>
      <c r="AN41" s="110">
        <v>1</v>
      </c>
      <c r="AO41" s="110">
        <v>3</v>
      </c>
      <c r="AP41" s="110">
        <v>1</v>
      </c>
      <c r="AQ41" s="110">
        <v>1</v>
      </c>
      <c r="AR41" s="110">
        <v>2</v>
      </c>
      <c r="AS41" s="110">
        <v>3</v>
      </c>
      <c r="AT41" s="110">
        <v>3</v>
      </c>
      <c r="AU41" s="110">
        <v>2</v>
      </c>
      <c r="AV41" s="110">
        <v>2</v>
      </c>
      <c r="AW41" s="110">
        <v>2</v>
      </c>
      <c r="AX41" s="110">
        <v>2</v>
      </c>
      <c r="AY41" s="110">
        <v>3</v>
      </c>
    </row>
    <row r="42" spans="1:52">
      <c r="A42" s="110"/>
      <c r="B42" s="178" t="s">
        <v>350</v>
      </c>
      <c r="C42" s="110"/>
      <c r="D42" s="110">
        <v>192240</v>
      </c>
      <c r="E42" s="110">
        <v>0</v>
      </c>
      <c r="F42" s="110">
        <v>192240</v>
      </c>
      <c r="G42" s="110">
        <v>0</v>
      </c>
      <c r="H42" s="110">
        <v>192240</v>
      </c>
      <c r="I42" s="110">
        <v>0</v>
      </c>
      <c r="J42" s="110">
        <v>192240</v>
      </c>
      <c r="K42" s="110">
        <v>0</v>
      </c>
      <c r="L42" s="110">
        <v>192240</v>
      </c>
      <c r="M42" s="110">
        <v>0</v>
      </c>
      <c r="N42" s="110">
        <v>192240</v>
      </c>
      <c r="O42" s="110">
        <v>0</v>
      </c>
      <c r="P42" s="110">
        <v>192240</v>
      </c>
      <c r="Q42" s="110">
        <v>0</v>
      </c>
      <c r="R42" s="110">
        <v>192240</v>
      </c>
      <c r="S42" s="110">
        <v>0</v>
      </c>
      <c r="T42" s="110">
        <v>192240</v>
      </c>
      <c r="U42" s="110">
        <v>0</v>
      </c>
      <c r="V42" s="110">
        <v>192240</v>
      </c>
      <c r="W42" s="110">
        <v>0</v>
      </c>
      <c r="X42" s="110">
        <v>192240</v>
      </c>
      <c r="Y42" s="110">
        <v>0</v>
      </c>
      <c r="Z42" s="110">
        <v>192240</v>
      </c>
      <c r="AA42" s="110">
        <v>0</v>
      </c>
      <c r="AB42" s="110">
        <v>192240</v>
      </c>
      <c r="AC42" s="110">
        <v>0</v>
      </c>
      <c r="AD42" s="110">
        <v>192240</v>
      </c>
      <c r="AE42" s="110">
        <v>0</v>
      </c>
      <c r="AF42" s="110">
        <v>192240</v>
      </c>
      <c r="AG42" s="110">
        <v>0</v>
      </c>
      <c r="AH42" s="110">
        <v>192240</v>
      </c>
      <c r="AI42" s="110">
        <v>0</v>
      </c>
      <c r="AJ42" s="110">
        <v>192240</v>
      </c>
      <c r="AK42" s="110">
        <v>0</v>
      </c>
      <c r="AL42" s="110">
        <v>0</v>
      </c>
      <c r="AM42" s="110">
        <v>192240</v>
      </c>
      <c r="AN42" s="110">
        <v>0</v>
      </c>
      <c r="AO42" s="110">
        <v>192240</v>
      </c>
      <c r="AP42" s="110">
        <v>0</v>
      </c>
      <c r="AQ42" s="110">
        <v>192240</v>
      </c>
      <c r="AR42" s="110">
        <v>0</v>
      </c>
      <c r="AS42" s="110">
        <v>192240</v>
      </c>
      <c r="AT42" s="110">
        <v>0</v>
      </c>
      <c r="AU42" s="110">
        <v>192240</v>
      </c>
      <c r="AV42" s="110">
        <v>0</v>
      </c>
      <c r="AW42" s="110">
        <v>192240</v>
      </c>
      <c r="AX42" s="110">
        <v>0</v>
      </c>
      <c r="AY42" s="110">
        <v>192240</v>
      </c>
      <c r="AZ42" s="100">
        <f>SUM($D$42:$AY$42)</f>
        <v>4613760</v>
      </c>
    </row>
    <row r="43" spans="1:52">
      <c r="A43" s="110"/>
      <c r="B43" s="178" t="s">
        <v>351</v>
      </c>
      <c r="C43" s="110"/>
      <c r="D43" s="110">
        <v>73394.801766000019</v>
      </c>
      <c r="E43" s="110">
        <v>121565.89686150002</v>
      </c>
      <c r="F43" s="110">
        <v>17435.896861500012</v>
      </c>
      <c r="G43" s="110">
        <v>121565.89686150002</v>
      </c>
      <c r="H43" s="110">
        <v>17435.896861500012</v>
      </c>
      <c r="I43" s="110">
        <v>121565.89686150002</v>
      </c>
      <c r="J43" s="110">
        <v>17435.896861500012</v>
      </c>
      <c r="K43" s="110">
        <v>121565.89686150002</v>
      </c>
      <c r="L43" s="110">
        <v>17435.896861500012</v>
      </c>
      <c r="M43" s="110">
        <v>121565.89686150002</v>
      </c>
      <c r="N43" s="110">
        <v>17435.896861500012</v>
      </c>
      <c r="O43" s="110">
        <v>121565.89686150002</v>
      </c>
      <c r="P43" s="110">
        <v>17435.896861500012</v>
      </c>
      <c r="Q43" s="110">
        <v>121565.89686150002</v>
      </c>
      <c r="R43" s="110">
        <v>17435.896861500012</v>
      </c>
      <c r="S43" s="110">
        <v>121565.89686150002</v>
      </c>
      <c r="T43" s="110">
        <v>17435.896861500012</v>
      </c>
      <c r="U43" s="110">
        <v>121565.89686150002</v>
      </c>
      <c r="V43" s="110">
        <v>17435.896861500012</v>
      </c>
      <c r="W43" s="110">
        <v>121565.89686150002</v>
      </c>
      <c r="X43" s="110">
        <v>17435.896861500012</v>
      </c>
      <c r="Y43" s="110">
        <v>121565.89686150002</v>
      </c>
      <c r="Z43" s="110">
        <v>17435.896861500012</v>
      </c>
      <c r="AA43" s="110">
        <v>121565.89686150002</v>
      </c>
      <c r="AB43" s="110">
        <v>17435.896861500012</v>
      </c>
      <c r="AC43" s="110">
        <v>121565.89686150002</v>
      </c>
      <c r="AD43" s="110">
        <v>17435.896861500012</v>
      </c>
      <c r="AE43" s="110">
        <v>121565.89686150002</v>
      </c>
      <c r="AF43" s="110">
        <v>17435.896861500012</v>
      </c>
      <c r="AG43" s="110">
        <v>121565.89686150002</v>
      </c>
      <c r="AH43" s="110">
        <v>17435.896861500012</v>
      </c>
      <c r="AI43" s="110">
        <v>121565.89686150002</v>
      </c>
      <c r="AJ43" s="110">
        <v>17435.896861500012</v>
      </c>
      <c r="AK43" s="110">
        <v>121565.89686150002</v>
      </c>
      <c r="AL43" s="110">
        <v>0</v>
      </c>
      <c r="AM43" s="110">
        <v>17435.896861500012</v>
      </c>
      <c r="AN43" s="110">
        <v>121565.89686150002</v>
      </c>
      <c r="AO43" s="110">
        <v>17435.896861500012</v>
      </c>
      <c r="AP43" s="110">
        <v>121565.89686150002</v>
      </c>
      <c r="AQ43" s="110">
        <v>17435.896861500012</v>
      </c>
      <c r="AR43" s="110">
        <v>121565.89686150002</v>
      </c>
      <c r="AS43" s="110">
        <v>17435.896861500012</v>
      </c>
      <c r="AT43" s="110">
        <v>121565.89686150002</v>
      </c>
      <c r="AU43" s="110">
        <v>17435.896861500012</v>
      </c>
      <c r="AV43" s="110">
        <v>121565.89686150002</v>
      </c>
      <c r="AW43" s="110">
        <v>17435.896861500012</v>
      </c>
      <c r="AX43" s="110">
        <v>121565.89686150002</v>
      </c>
      <c r="AY43" s="110">
        <v>17435.896861500012</v>
      </c>
      <c r="AZ43" s="100">
        <f>SUM($D$43:$AY$43)</f>
        <v>3270436.0573950033</v>
      </c>
    </row>
    <row r="44" spans="1:52">
      <c r="A44" s="135" t="s">
        <v>59</v>
      </c>
      <c r="B44" s="135" t="s">
        <v>341</v>
      </c>
      <c r="C44" s="124"/>
      <c r="D44" s="124">
        <f>D$21*shipping_manufacturing!$D$28/100</f>
        <v>71.419415999999998</v>
      </c>
      <c r="E44" s="124">
        <f>E$21*shipping_manufacturing!$D$28/100</f>
        <v>48.906773999999999</v>
      </c>
      <c r="F44" s="124">
        <f>F$21*shipping_manufacturing!$D$28/100</f>
        <v>48.906773999999999</v>
      </c>
      <c r="G44" s="124">
        <f>G$21*shipping_manufacturing!$D$28/100</f>
        <v>48.906773999999999</v>
      </c>
      <c r="H44" s="124">
        <f>H$21*shipping_manufacturing!$D$28/100</f>
        <v>48.906773999999999</v>
      </c>
      <c r="I44" s="124">
        <f>I$21*shipping_manufacturing!$D$28/100</f>
        <v>48.906773999999999</v>
      </c>
      <c r="J44" s="124">
        <f>J$21*shipping_manufacturing!$D$28/100</f>
        <v>48.906773999999999</v>
      </c>
      <c r="K44" s="124">
        <f>K$21*shipping_manufacturing!$D$28/100</f>
        <v>48.906773999999999</v>
      </c>
      <c r="L44" s="124">
        <f>L$21*shipping_manufacturing!$D$28/100</f>
        <v>48.906773999999999</v>
      </c>
      <c r="M44" s="124">
        <f>M$21*shipping_manufacturing!$D$28/100</f>
        <v>48.906773999999999</v>
      </c>
      <c r="N44" s="124">
        <f>N$21*shipping_manufacturing!$D$28/100</f>
        <v>48.906773999999999</v>
      </c>
      <c r="O44" s="124">
        <f>O$21*shipping_manufacturing!$D$28/100</f>
        <v>48.906773999999999</v>
      </c>
      <c r="P44" s="124">
        <f>P$21*shipping_manufacturing!$D$28/100</f>
        <v>48.906773999999999</v>
      </c>
      <c r="Q44" s="124">
        <f>Q$21*shipping_manufacturing!$D$28/100</f>
        <v>48.906773999999999</v>
      </c>
      <c r="R44" s="124">
        <f>R$21*shipping_manufacturing!$D$28/100</f>
        <v>48.906773999999999</v>
      </c>
      <c r="S44" s="124">
        <f>S$21*shipping_manufacturing!$D$28/100</f>
        <v>48.906773999999999</v>
      </c>
      <c r="T44" s="124">
        <f>T$21*shipping_manufacturing!$D$28/100</f>
        <v>48.906773999999999</v>
      </c>
      <c r="U44" s="124">
        <f>U$21*shipping_manufacturing!$D$28/100</f>
        <v>48.906773999999999</v>
      </c>
      <c r="V44" s="124">
        <f>V$21*shipping_manufacturing!$D$28/100</f>
        <v>48.906773999999999</v>
      </c>
      <c r="W44" s="124">
        <f>W$21*shipping_manufacturing!$D$28/100</f>
        <v>48.906773999999999</v>
      </c>
      <c r="X44" s="124">
        <f>X$21*shipping_manufacturing!$D$28/100</f>
        <v>48.906773999999999</v>
      </c>
      <c r="Y44" s="124">
        <f>Y$21*shipping_manufacturing!$D$28/100</f>
        <v>48.906773999999999</v>
      </c>
      <c r="Z44" s="124">
        <f>Z$21*shipping_manufacturing!$D$28/100</f>
        <v>48.906773999999999</v>
      </c>
      <c r="AA44" s="124">
        <f>AA$21*shipping_manufacturing!$D$28/100</f>
        <v>48.906773999999999</v>
      </c>
      <c r="AB44" s="124">
        <f>AB$21*shipping_manufacturing!$D$28/100</f>
        <v>48.906773999999999</v>
      </c>
      <c r="AC44" s="124">
        <f>AC$21*shipping_manufacturing!$D$28/100</f>
        <v>48.906773999999999</v>
      </c>
      <c r="AD44" s="124">
        <f>AD$21*shipping_manufacturing!$D$28/100</f>
        <v>48.906773999999999</v>
      </c>
      <c r="AE44" s="124">
        <f>AE$21*shipping_manufacturing!$D$28/100</f>
        <v>48.906773999999999</v>
      </c>
      <c r="AF44" s="124">
        <f>AF$21*shipping_manufacturing!$D$28/100</f>
        <v>48.906773999999999</v>
      </c>
      <c r="AG44" s="124">
        <f>AG$21*shipping_manufacturing!$D$28/100</f>
        <v>48.906773999999999</v>
      </c>
      <c r="AH44" s="124">
        <f>AH$21*shipping_manufacturing!$D$28/100</f>
        <v>48.906773999999999</v>
      </c>
      <c r="AI44" s="124">
        <f>AI$21*shipping_manufacturing!$D$28/100</f>
        <v>48.906773999999999</v>
      </c>
      <c r="AJ44" s="124">
        <f>AJ$21*shipping_manufacturing!$D$28/100</f>
        <v>48.906773999999999</v>
      </c>
      <c r="AK44" s="124">
        <f>AK$21*shipping_manufacturing!$D$28/100</f>
        <v>48.906773999999999</v>
      </c>
      <c r="AL44" s="124">
        <f>AL$21*shipping_manufacturing!$D$28/100</f>
        <v>0</v>
      </c>
      <c r="AM44" s="124">
        <f>AM$21*shipping_manufacturing!$D$28/100</f>
        <v>48.906773999999999</v>
      </c>
      <c r="AN44" s="124">
        <f>AN$21*shipping_manufacturing!$D$28/100</f>
        <v>48.906773999999999</v>
      </c>
      <c r="AO44" s="124">
        <f>AO$21*shipping_manufacturing!$D$28/100</f>
        <v>48.906773999999999</v>
      </c>
      <c r="AP44" s="124">
        <f>AP$21*shipping_manufacturing!$D$28/100</f>
        <v>48.906773999999999</v>
      </c>
      <c r="AQ44" s="124">
        <f>AQ$21*shipping_manufacturing!$D$28/100</f>
        <v>48.906773999999999</v>
      </c>
      <c r="AR44" s="124">
        <f>AR$21*shipping_manufacturing!$D$28/100</f>
        <v>48.906773999999999</v>
      </c>
      <c r="AS44" s="124">
        <f>AS$21*shipping_manufacturing!$D$28/100</f>
        <v>48.906773999999999</v>
      </c>
      <c r="AT44" s="124">
        <f>AT$21*shipping_manufacturing!$D$28/100</f>
        <v>48.906773999999999</v>
      </c>
      <c r="AU44" s="124">
        <f>AU$21*shipping_manufacturing!$D$28/100</f>
        <v>48.906773999999999</v>
      </c>
      <c r="AV44" s="124">
        <f>AV$21*shipping_manufacturing!$D$28/100</f>
        <v>48.906773999999999</v>
      </c>
      <c r="AW44" s="124">
        <f>AW$21*shipping_manufacturing!$D$28/100</f>
        <v>48.906773999999999</v>
      </c>
      <c r="AX44" s="124">
        <f>AX$21*shipping_manufacturing!$D$28/100</f>
        <v>48.906773999999999</v>
      </c>
      <c r="AY44" s="124">
        <f>AY$21*shipping_manufacturing!$D$28/100</f>
        <v>48.906773999999999</v>
      </c>
    </row>
    <row r="45" spans="1:52">
      <c r="A45" s="113" t="s">
        <v>340</v>
      </c>
      <c r="B45" s="165" t="s">
        <v>342</v>
      </c>
      <c r="C45" s="110"/>
      <c r="D45" s="110">
        <f>D$22*shipping_manufacturing!$E$28/100</f>
        <v>276</v>
      </c>
      <c r="E45" s="110">
        <f>E$22*shipping_manufacturing!$E$28/100</f>
        <v>189</v>
      </c>
      <c r="F45" s="110">
        <f>F$22*shipping_manufacturing!$E$28/100</f>
        <v>189</v>
      </c>
      <c r="G45" s="110">
        <f>G$22*shipping_manufacturing!$E$28/100</f>
        <v>189</v>
      </c>
      <c r="H45" s="110">
        <f>H$22*shipping_manufacturing!$E$28/100</f>
        <v>189</v>
      </c>
      <c r="I45" s="110">
        <f>I$22*shipping_manufacturing!$E$28/100</f>
        <v>189</v>
      </c>
      <c r="J45" s="110">
        <f>J$22*shipping_manufacturing!$E$28/100</f>
        <v>189</v>
      </c>
      <c r="K45" s="110">
        <f>K$22*shipping_manufacturing!$E$28/100</f>
        <v>189</v>
      </c>
      <c r="L45" s="110">
        <f>L$22*shipping_manufacturing!$E$28/100</f>
        <v>189</v>
      </c>
      <c r="M45" s="110">
        <f>M$22*shipping_manufacturing!$E$28/100</f>
        <v>189</v>
      </c>
      <c r="N45" s="110">
        <f>N$22*shipping_manufacturing!$E$28/100</f>
        <v>189</v>
      </c>
      <c r="O45" s="110">
        <f>O$22*shipping_manufacturing!$E$28/100</f>
        <v>189</v>
      </c>
      <c r="P45" s="110">
        <f>P$22*shipping_manufacturing!$E$28/100</f>
        <v>189</v>
      </c>
      <c r="Q45" s="110">
        <f>Q$22*shipping_manufacturing!$E$28/100</f>
        <v>189</v>
      </c>
      <c r="R45" s="110">
        <f>R$22*shipping_manufacturing!$E$28/100</f>
        <v>189</v>
      </c>
      <c r="S45" s="110">
        <f>S$22*shipping_manufacturing!$E$28/100</f>
        <v>189</v>
      </c>
      <c r="T45" s="110">
        <f>T$22*shipping_manufacturing!$E$28/100</f>
        <v>189</v>
      </c>
      <c r="U45" s="110">
        <f>U$22*shipping_manufacturing!$E$28/100</f>
        <v>189</v>
      </c>
      <c r="V45" s="110">
        <f>V$22*shipping_manufacturing!$E$28/100</f>
        <v>189</v>
      </c>
      <c r="W45" s="110">
        <f>W$22*shipping_manufacturing!$E$28/100</f>
        <v>189</v>
      </c>
      <c r="X45" s="110">
        <f>X$22*shipping_manufacturing!$E$28/100</f>
        <v>189</v>
      </c>
      <c r="Y45" s="110">
        <f>Y$22*shipping_manufacturing!$E$28/100</f>
        <v>189</v>
      </c>
      <c r="Z45" s="110">
        <f>Z$22*shipping_manufacturing!$E$28/100</f>
        <v>189</v>
      </c>
      <c r="AA45" s="110">
        <f>AA$22*shipping_manufacturing!$E$28/100</f>
        <v>189</v>
      </c>
      <c r="AB45" s="110">
        <f>AB$22*shipping_manufacturing!$E$28/100</f>
        <v>189</v>
      </c>
      <c r="AC45" s="110">
        <f>AC$22*shipping_manufacturing!$E$28/100</f>
        <v>189</v>
      </c>
      <c r="AD45" s="110">
        <f>AD$22*shipping_manufacturing!$E$28/100</f>
        <v>189</v>
      </c>
      <c r="AE45" s="110">
        <f>AE$22*shipping_manufacturing!$E$28/100</f>
        <v>189</v>
      </c>
      <c r="AF45" s="110">
        <f>AF$22*shipping_manufacturing!$E$28/100</f>
        <v>189</v>
      </c>
      <c r="AG45" s="110">
        <f>AG$22*shipping_manufacturing!$E$28/100</f>
        <v>189</v>
      </c>
      <c r="AH45" s="110">
        <f>AH$22*shipping_manufacturing!$E$28/100</f>
        <v>189</v>
      </c>
      <c r="AI45" s="110">
        <f>AI$22*shipping_manufacturing!$E$28/100</f>
        <v>189</v>
      </c>
      <c r="AJ45" s="110">
        <f>AJ$22*shipping_manufacturing!$E$28/100</f>
        <v>189</v>
      </c>
      <c r="AK45" s="110">
        <f>AK$22*shipping_manufacturing!$E$28/100</f>
        <v>189</v>
      </c>
      <c r="AL45" s="110">
        <f>AL$22*shipping_manufacturing!$E$28/100</f>
        <v>0</v>
      </c>
      <c r="AM45" s="110">
        <f>AM$22*shipping_manufacturing!$E$28/100</f>
        <v>189</v>
      </c>
      <c r="AN45" s="110">
        <f>AN$22*shipping_manufacturing!$E$28/100</f>
        <v>189</v>
      </c>
      <c r="AO45" s="110">
        <f>AO$22*shipping_manufacturing!$E$28/100</f>
        <v>189</v>
      </c>
      <c r="AP45" s="110">
        <f>AP$22*shipping_manufacturing!$E$28/100</f>
        <v>189</v>
      </c>
      <c r="AQ45" s="110">
        <f>AQ$22*shipping_manufacturing!$E$28/100</f>
        <v>189</v>
      </c>
      <c r="AR45" s="110">
        <f>AR$22*shipping_manufacturing!$E$28/100</f>
        <v>189</v>
      </c>
      <c r="AS45" s="110">
        <f>AS$22*shipping_manufacturing!$E$28/100</f>
        <v>189</v>
      </c>
      <c r="AT45" s="110">
        <f>AT$22*shipping_manufacturing!$E$28/100</f>
        <v>189</v>
      </c>
      <c r="AU45" s="110">
        <f>AU$22*shipping_manufacturing!$E$28/100</f>
        <v>189</v>
      </c>
      <c r="AV45" s="110">
        <f>AV$22*shipping_manufacturing!$E$28/100</f>
        <v>189</v>
      </c>
      <c r="AW45" s="110">
        <f>AW$22*shipping_manufacturing!$E$28/100</f>
        <v>189</v>
      </c>
      <c r="AX45" s="110">
        <f>AX$22*shipping_manufacturing!$E$28/100</f>
        <v>189</v>
      </c>
      <c r="AY45" s="110">
        <f>AY$22*shipping_manufacturing!$E$28/100</f>
        <v>189</v>
      </c>
    </row>
    <row r="46" spans="1:52">
      <c r="A46" s="110">
        <v>718</v>
      </c>
      <c r="B46" s="165" t="s">
        <v>343</v>
      </c>
      <c r="C46" s="110"/>
      <c r="D46" s="110">
        <f>SUM(D44:D45)</f>
        <v>347.41941600000001</v>
      </c>
      <c r="E46" s="110">
        <f t="shared" ref="E46:AY46" si="14">SUM(E44:E45)</f>
        <v>237.90677399999998</v>
      </c>
      <c r="F46" s="110">
        <f t="shared" si="14"/>
        <v>237.90677399999998</v>
      </c>
      <c r="G46" s="110">
        <f t="shared" si="14"/>
        <v>237.90677399999998</v>
      </c>
      <c r="H46" s="110">
        <f t="shared" si="14"/>
        <v>237.90677399999998</v>
      </c>
      <c r="I46" s="110">
        <f t="shared" si="14"/>
        <v>237.90677399999998</v>
      </c>
      <c r="J46" s="110">
        <f t="shared" si="14"/>
        <v>237.90677399999998</v>
      </c>
      <c r="K46" s="110">
        <f t="shared" si="14"/>
        <v>237.90677399999998</v>
      </c>
      <c r="L46" s="110">
        <f t="shared" si="14"/>
        <v>237.90677399999998</v>
      </c>
      <c r="M46" s="110">
        <f t="shared" si="14"/>
        <v>237.90677399999998</v>
      </c>
      <c r="N46" s="110">
        <f t="shared" si="14"/>
        <v>237.90677399999998</v>
      </c>
      <c r="O46" s="110">
        <f t="shared" si="14"/>
        <v>237.90677399999998</v>
      </c>
      <c r="P46" s="110">
        <f t="shared" si="14"/>
        <v>237.90677399999998</v>
      </c>
      <c r="Q46" s="110">
        <f t="shared" si="14"/>
        <v>237.90677399999998</v>
      </c>
      <c r="R46" s="110">
        <f t="shared" si="14"/>
        <v>237.90677399999998</v>
      </c>
      <c r="S46" s="110">
        <f t="shared" si="14"/>
        <v>237.90677399999998</v>
      </c>
      <c r="T46" s="110">
        <f t="shared" si="14"/>
        <v>237.90677399999998</v>
      </c>
      <c r="U46" s="110">
        <f t="shared" si="14"/>
        <v>237.90677399999998</v>
      </c>
      <c r="V46" s="110">
        <f t="shared" si="14"/>
        <v>237.90677399999998</v>
      </c>
      <c r="W46" s="110">
        <f t="shared" si="14"/>
        <v>237.90677399999998</v>
      </c>
      <c r="X46" s="110">
        <f t="shared" si="14"/>
        <v>237.90677399999998</v>
      </c>
      <c r="Y46" s="110">
        <f t="shared" si="14"/>
        <v>237.90677399999998</v>
      </c>
      <c r="Z46" s="110">
        <f t="shared" si="14"/>
        <v>237.90677399999998</v>
      </c>
      <c r="AA46" s="110">
        <f t="shared" si="14"/>
        <v>237.90677399999998</v>
      </c>
      <c r="AB46" s="110">
        <f t="shared" si="14"/>
        <v>237.90677399999998</v>
      </c>
      <c r="AC46" s="110">
        <f t="shared" si="14"/>
        <v>237.90677399999998</v>
      </c>
      <c r="AD46" s="110">
        <f t="shared" si="14"/>
        <v>237.90677399999998</v>
      </c>
      <c r="AE46" s="110">
        <f t="shared" si="14"/>
        <v>237.90677399999998</v>
      </c>
      <c r="AF46" s="110">
        <f t="shared" si="14"/>
        <v>237.90677399999998</v>
      </c>
      <c r="AG46" s="110">
        <f t="shared" si="14"/>
        <v>237.90677399999998</v>
      </c>
      <c r="AH46" s="110">
        <f t="shared" si="14"/>
        <v>237.90677399999998</v>
      </c>
      <c r="AI46" s="110">
        <f t="shared" si="14"/>
        <v>237.90677399999998</v>
      </c>
      <c r="AJ46" s="110">
        <f t="shared" si="14"/>
        <v>237.90677399999998</v>
      </c>
      <c r="AK46" s="110">
        <f t="shared" si="14"/>
        <v>237.90677399999998</v>
      </c>
      <c r="AL46" s="110">
        <f t="shared" si="14"/>
        <v>0</v>
      </c>
      <c r="AM46" s="110">
        <f t="shared" si="14"/>
        <v>237.90677399999998</v>
      </c>
      <c r="AN46" s="110">
        <f t="shared" si="14"/>
        <v>237.90677399999998</v>
      </c>
      <c r="AO46" s="110">
        <f t="shared" si="14"/>
        <v>237.90677399999998</v>
      </c>
      <c r="AP46" s="110">
        <f t="shared" si="14"/>
        <v>237.90677399999998</v>
      </c>
      <c r="AQ46" s="110">
        <f t="shared" si="14"/>
        <v>237.90677399999998</v>
      </c>
      <c r="AR46" s="110">
        <f t="shared" si="14"/>
        <v>237.90677399999998</v>
      </c>
      <c r="AS46" s="110">
        <f t="shared" si="14"/>
        <v>237.90677399999998</v>
      </c>
      <c r="AT46" s="110">
        <f t="shared" si="14"/>
        <v>237.90677399999998</v>
      </c>
      <c r="AU46" s="110">
        <f t="shared" si="14"/>
        <v>237.90677399999998</v>
      </c>
      <c r="AV46" s="110">
        <f t="shared" si="14"/>
        <v>237.90677399999998</v>
      </c>
      <c r="AW46" s="110">
        <f t="shared" si="14"/>
        <v>237.90677399999998</v>
      </c>
      <c r="AX46" s="110">
        <f t="shared" si="14"/>
        <v>237.90677399999998</v>
      </c>
      <c r="AY46" s="110">
        <f t="shared" si="14"/>
        <v>237.90677399999998</v>
      </c>
    </row>
    <row r="47" spans="1:52">
      <c r="A47" s="110"/>
      <c r="B47" s="165" t="s">
        <v>344</v>
      </c>
      <c r="C47" s="110"/>
      <c r="D47" s="110">
        <v>49.337080918931719</v>
      </c>
      <c r="E47" s="110"/>
      <c r="F47" s="110">
        <v>48.906773999999999</v>
      </c>
      <c r="G47" s="110"/>
      <c r="H47" s="110">
        <v>48.906773999999999</v>
      </c>
      <c r="I47" s="110"/>
      <c r="J47" s="110">
        <v>48.906773999999999</v>
      </c>
      <c r="K47" s="110"/>
      <c r="L47" s="110">
        <v>48.906773999999999</v>
      </c>
      <c r="M47" s="110"/>
      <c r="N47" s="110">
        <v>48.906773999999999</v>
      </c>
      <c r="O47" s="110"/>
      <c r="P47" s="110">
        <v>48.906773999999999</v>
      </c>
      <c r="Q47" s="110"/>
      <c r="R47" s="110">
        <v>48.906773999999999</v>
      </c>
      <c r="S47" s="110"/>
      <c r="T47" s="110">
        <v>48.906773999999999</v>
      </c>
      <c r="U47" s="110"/>
      <c r="V47" s="110">
        <v>48.906773999999999</v>
      </c>
      <c r="W47" s="110"/>
      <c r="X47" s="110">
        <v>48.906773999999999</v>
      </c>
      <c r="Y47" s="110"/>
      <c r="Z47" s="110">
        <v>48.906773999999999</v>
      </c>
      <c r="AA47" s="110"/>
      <c r="AB47" s="110">
        <v>48.906773999999999</v>
      </c>
      <c r="AC47" s="110"/>
      <c r="AD47" s="110">
        <v>48.906773999999999</v>
      </c>
      <c r="AE47" s="110"/>
      <c r="AF47" s="110">
        <v>48.906773999999999</v>
      </c>
      <c r="AG47" s="110"/>
      <c r="AH47" s="110">
        <v>48.906773999999999</v>
      </c>
      <c r="AI47" s="110"/>
      <c r="AJ47" s="110">
        <v>48.906773999999999</v>
      </c>
      <c r="AK47" s="110"/>
      <c r="AL47" s="110"/>
      <c r="AM47" s="110">
        <v>48.906773999999999</v>
      </c>
      <c r="AN47" s="110"/>
      <c r="AO47" s="110">
        <v>48.906773999999999</v>
      </c>
      <c r="AP47" s="110"/>
      <c r="AQ47" s="110">
        <v>48.906773999999999</v>
      </c>
      <c r="AR47" s="110"/>
      <c r="AS47" s="110">
        <v>48.906773999999999</v>
      </c>
      <c r="AT47" s="110"/>
      <c r="AU47" s="110">
        <v>48.906773999999999</v>
      </c>
      <c r="AV47" s="110"/>
      <c r="AW47" s="110">
        <v>48.906773999999999</v>
      </c>
      <c r="AX47" s="110"/>
      <c r="AY47" s="110">
        <v>48.906773999999999</v>
      </c>
    </row>
    <row r="48" spans="1:52">
      <c r="A48" s="110"/>
      <c r="B48" s="165" t="s">
        <v>345</v>
      </c>
      <c r="C48" s="110"/>
      <c r="D48" s="110">
        <v>190.66291908106825</v>
      </c>
      <c r="E48" s="110"/>
      <c r="F48" s="110">
        <v>189</v>
      </c>
      <c r="G48" s="110"/>
      <c r="H48" s="110">
        <v>189</v>
      </c>
      <c r="I48" s="110"/>
      <c r="J48" s="110">
        <v>189</v>
      </c>
      <c r="K48" s="110"/>
      <c r="L48" s="110">
        <v>189</v>
      </c>
      <c r="M48" s="110"/>
      <c r="N48" s="110">
        <v>189</v>
      </c>
      <c r="O48" s="110"/>
      <c r="P48" s="110">
        <v>189</v>
      </c>
      <c r="Q48" s="110"/>
      <c r="R48" s="110">
        <v>189</v>
      </c>
      <c r="S48" s="110"/>
      <c r="T48" s="110">
        <v>189</v>
      </c>
      <c r="U48" s="110"/>
      <c r="V48" s="110">
        <v>189</v>
      </c>
      <c r="W48" s="110"/>
      <c r="X48" s="110">
        <v>189</v>
      </c>
      <c r="Y48" s="110"/>
      <c r="Z48" s="110">
        <v>189</v>
      </c>
      <c r="AA48" s="110"/>
      <c r="AB48" s="110">
        <v>189</v>
      </c>
      <c r="AC48" s="110"/>
      <c r="AD48" s="110">
        <v>189</v>
      </c>
      <c r="AE48" s="110"/>
      <c r="AF48" s="110">
        <v>189</v>
      </c>
      <c r="AG48" s="110"/>
      <c r="AH48" s="110">
        <v>189</v>
      </c>
      <c r="AI48" s="110"/>
      <c r="AJ48" s="110">
        <v>189</v>
      </c>
      <c r="AK48" s="110"/>
      <c r="AL48" s="110"/>
      <c r="AM48" s="110">
        <v>189</v>
      </c>
      <c r="AN48" s="110"/>
      <c r="AO48" s="110">
        <v>189</v>
      </c>
      <c r="AP48" s="110"/>
      <c r="AQ48" s="110">
        <v>189</v>
      </c>
      <c r="AR48" s="110"/>
      <c r="AS48" s="110">
        <v>189</v>
      </c>
      <c r="AT48" s="110"/>
      <c r="AU48" s="110">
        <v>189</v>
      </c>
      <c r="AV48" s="110"/>
      <c r="AW48" s="110">
        <v>189</v>
      </c>
      <c r="AX48" s="110"/>
      <c r="AY48" s="110">
        <v>189</v>
      </c>
    </row>
    <row r="49" spans="1:52">
      <c r="A49" s="110"/>
      <c r="B49" s="165" t="s">
        <v>346</v>
      </c>
      <c r="C49" s="110"/>
      <c r="D49" s="110">
        <v>8</v>
      </c>
      <c r="E49" s="110"/>
      <c r="F49" s="110">
        <v>8</v>
      </c>
      <c r="G49" s="110"/>
      <c r="H49" s="110">
        <v>8</v>
      </c>
      <c r="I49" s="110"/>
      <c r="J49" s="110">
        <v>8</v>
      </c>
      <c r="K49" s="110"/>
      <c r="L49" s="110">
        <v>8</v>
      </c>
      <c r="M49" s="110"/>
      <c r="N49" s="110">
        <v>8</v>
      </c>
      <c r="O49" s="110"/>
      <c r="P49" s="110">
        <v>8</v>
      </c>
      <c r="Q49" s="110"/>
      <c r="R49" s="110">
        <v>8</v>
      </c>
      <c r="S49" s="110"/>
      <c r="T49" s="110">
        <v>8</v>
      </c>
      <c r="U49" s="110"/>
      <c r="V49" s="110">
        <v>8</v>
      </c>
      <c r="W49" s="110"/>
      <c r="X49" s="110">
        <v>8</v>
      </c>
      <c r="Y49" s="110"/>
      <c r="Z49" s="110">
        <v>8</v>
      </c>
      <c r="AA49" s="110"/>
      <c r="AB49" s="110">
        <v>8</v>
      </c>
      <c r="AC49" s="110"/>
      <c r="AD49" s="110">
        <v>8</v>
      </c>
      <c r="AE49" s="110"/>
      <c r="AF49" s="110">
        <v>8</v>
      </c>
      <c r="AG49" s="110"/>
      <c r="AH49" s="110">
        <v>8</v>
      </c>
      <c r="AI49" s="110"/>
      <c r="AJ49" s="110">
        <v>8</v>
      </c>
      <c r="AK49" s="110"/>
      <c r="AL49" s="110"/>
      <c r="AM49" s="110">
        <v>8</v>
      </c>
      <c r="AN49" s="110"/>
      <c r="AO49" s="110">
        <v>8</v>
      </c>
      <c r="AP49" s="110"/>
      <c r="AQ49" s="110">
        <v>8</v>
      </c>
      <c r="AR49" s="110"/>
      <c r="AS49" s="110">
        <v>8</v>
      </c>
      <c r="AT49" s="110"/>
      <c r="AU49" s="110">
        <v>8</v>
      </c>
      <c r="AV49" s="110"/>
      <c r="AW49" s="110">
        <v>8</v>
      </c>
      <c r="AX49" s="110"/>
      <c r="AY49" s="110">
        <v>8</v>
      </c>
    </row>
    <row r="50" spans="1:52">
      <c r="A50" s="110"/>
      <c r="B50" s="165" t="s">
        <v>347</v>
      </c>
      <c r="C50" s="110"/>
      <c r="D50" s="110">
        <f>D44-D47</f>
        <v>22.08233508106828</v>
      </c>
      <c r="E50" s="110">
        <f t="shared" ref="E50:AY50" si="15">E44-E47</f>
        <v>48.906773999999999</v>
      </c>
      <c r="F50" s="110">
        <f t="shared" si="15"/>
        <v>0</v>
      </c>
      <c r="G50" s="110">
        <f t="shared" si="15"/>
        <v>48.906773999999999</v>
      </c>
      <c r="H50" s="110">
        <f t="shared" si="15"/>
        <v>0</v>
      </c>
      <c r="I50" s="110">
        <f t="shared" si="15"/>
        <v>48.906773999999999</v>
      </c>
      <c r="J50" s="110">
        <f t="shared" si="15"/>
        <v>0</v>
      </c>
      <c r="K50" s="110">
        <f t="shared" si="15"/>
        <v>48.906773999999999</v>
      </c>
      <c r="L50" s="110">
        <f t="shared" si="15"/>
        <v>0</v>
      </c>
      <c r="M50" s="110">
        <f t="shared" si="15"/>
        <v>48.906773999999999</v>
      </c>
      <c r="N50" s="110">
        <f t="shared" si="15"/>
        <v>0</v>
      </c>
      <c r="O50" s="110">
        <f t="shared" si="15"/>
        <v>48.906773999999999</v>
      </c>
      <c r="P50" s="110">
        <f t="shared" si="15"/>
        <v>0</v>
      </c>
      <c r="Q50" s="110">
        <f t="shared" si="15"/>
        <v>48.906773999999999</v>
      </c>
      <c r="R50" s="110">
        <f t="shared" si="15"/>
        <v>0</v>
      </c>
      <c r="S50" s="110">
        <f t="shared" si="15"/>
        <v>48.906773999999999</v>
      </c>
      <c r="T50" s="110">
        <f t="shared" si="15"/>
        <v>0</v>
      </c>
      <c r="U50" s="110">
        <f t="shared" si="15"/>
        <v>48.906773999999999</v>
      </c>
      <c r="V50" s="110">
        <f t="shared" si="15"/>
        <v>0</v>
      </c>
      <c r="W50" s="110">
        <f t="shared" si="15"/>
        <v>48.906773999999999</v>
      </c>
      <c r="X50" s="110">
        <f t="shared" si="15"/>
        <v>0</v>
      </c>
      <c r="Y50" s="110">
        <f t="shared" si="15"/>
        <v>48.906773999999999</v>
      </c>
      <c r="Z50" s="110">
        <f t="shared" si="15"/>
        <v>0</v>
      </c>
      <c r="AA50" s="110">
        <f t="shared" si="15"/>
        <v>48.906773999999999</v>
      </c>
      <c r="AB50" s="110">
        <f t="shared" si="15"/>
        <v>0</v>
      </c>
      <c r="AC50" s="110">
        <f t="shared" si="15"/>
        <v>48.906773999999999</v>
      </c>
      <c r="AD50" s="110">
        <f t="shared" si="15"/>
        <v>0</v>
      </c>
      <c r="AE50" s="110">
        <f t="shared" si="15"/>
        <v>48.906773999999999</v>
      </c>
      <c r="AF50" s="110">
        <f t="shared" si="15"/>
        <v>0</v>
      </c>
      <c r="AG50" s="110">
        <f t="shared" si="15"/>
        <v>48.906773999999999</v>
      </c>
      <c r="AH50" s="110">
        <f t="shared" si="15"/>
        <v>0</v>
      </c>
      <c r="AI50" s="110">
        <f t="shared" si="15"/>
        <v>48.906773999999999</v>
      </c>
      <c r="AJ50" s="110">
        <f t="shared" si="15"/>
        <v>0</v>
      </c>
      <c r="AK50" s="110">
        <f t="shared" si="15"/>
        <v>48.906773999999999</v>
      </c>
      <c r="AL50" s="110">
        <f t="shared" si="15"/>
        <v>0</v>
      </c>
      <c r="AM50" s="110">
        <f t="shared" si="15"/>
        <v>0</v>
      </c>
      <c r="AN50" s="110">
        <f t="shared" si="15"/>
        <v>48.906773999999999</v>
      </c>
      <c r="AO50" s="110">
        <f t="shared" si="15"/>
        <v>0</v>
      </c>
      <c r="AP50" s="110">
        <f t="shared" si="15"/>
        <v>48.906773999999999</v>
      </c>
      <c r="AQ50" s="110">
        <f t="shared" si="15"/>
        <v>0</v>
      </c>
      <c r="AR50" s="110">
        <f t="shared" si="15"/>
        <v>48.906773999999999</v>
      </c>
      <c r="AS50" s="110">
        <f t="shared" si="15"/>
        <v>0</v>
      </c>
      <c r="AT50" s="110">
        <f t="shared" si="15"/>
        <v>48.906773999999999</v>
      </c>
      <c r="AU50" s="110">
        <f t="shared" si="15"/>
        <v>0</v>
      </c>
      <c r="AV50" s="110">
        <f t="shared" si="15"/>
        <v>48.906773999999999</v>
      </c>
      <c r="AW50" s="110">
        <f t="shared" si="15"/>
        <v>0</v>
      </c>
      <c r="AX50" s="110">
        <f t="shared" si="15"/>
        <v>48.906773999999999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85.337080918931747</v>
      </c>
      <c r="E51" s="110">
        <f t="shared" ref="E51:AY51" si="16">E45-E48</f>
        <v>189</v>
      </c>
      <c r="F51" s="110">
        <f t="shared" si="16"/>
        <v>0</v>
      </c>
      <c r="G51" s="110">
        <f t="shared" si="16"/>
        <v>189</v>
      </c>
      <c r="H51" s="110">
        <f t="shared" si="16"/>
        <v>0</v>
      </c>
      <c r="I51" s="110">
        <f t="shared" si="16"/>
        <v>189</v>
      </c>
      <c r="J51" s="110">
        <f t="shared" si="16"/>
        <v>0</v>
      </c>
      <c r="K51" s="110">
        <f t="shared" si="16"/>
        <v>189</v>
      </c>
      <c r="L51" s="110">
        <f t="shared" si="16"/>
        <v>0</v>
      </c>
      <c r="M51" s="110">
        <f t="shared" si="16"/>
        <v>189</v>
      </c>
      <c r="N51" s="110">
        <f t="shared" si="16"/>
        <v>0</v>
      </c>
      <c r="O51" s="110">
        <f t="shared" si="16"/>
        <v>189</v>
      </c>
      <c r="P51" s="110">
        <f t="shared" si="16"/>
        <v>0</v>
      </c>
      <c r="Q51" s="110">
        <f t="shared" si="16"/>
        <v>189</v>
      </c>
      <c r="R51" s="110">
        <f t="shared" si="16"/>
        <v>0</v>
      </c>
      <c r="S51" s="110">
        <f t="shared" si="16"/>
        <v>189</v>
      </c>
      <c r="T51" s="110">
        <f t="shared" si="16"/>
        <v>0</v>
      </c>
      <c r="U51" s="110">
        <f t="shared" si="16"/>
        <v>189</v>
      </c>
      <c r="V51" s="110">
        <f t="shared" si="16"/>
        <v>0</v>
      </c>
      <c r="W51" s="110">
        <f t="shared" si="16"/>
        <v>189</v>
      </c>
      <c r="X51" s="110">
        <f t="shared" si="16"/>
        <v>0</v>
      </c>
      <c r="Y51" s="110">
        <f t="shared" si="16"/>
        <v>189</v>
      </c>
      <c r="Z51" s="110">
        <f t="shared" si="16"/>
        <v>0</v>
      </c>
      <c r="AA51" s="110">
        <f t="shared" si="16"/>
        <v>189</v>
      </c>
      <c r="AB51" s="110">
        <f t="shared" si="16"/>
        <v>0</v>
      </c>
      <c r="AC51" s="110">
        <f t="shared" si="16"/>
        <v>189</v>
      </c>
      <c r="AD51" s="110">
        <f t="shared" si="16"/>
        <v>0</v>
      </c>
      <c r="AE51" s="110">
        <f t="shared" si="16"/>
        <v>189</v>
      </c>
      <c r="AF51" s="110">
        <f t="shared" si="16"/>
        <v>0</v>
      </c>
      <c r="AG51" s="110">
        <f t="shared" si="16"/>
        <v>189</v>
      </c>
      <c r="AH51" s="110">
        <f t="shared" si="16"/>
        <v>0</v>
      </c>
      <c r="AI51" s="110">
        <f t="shared" si="16"/>
        <v>189</v>
      </c>
      <c r="AJ51" s="110">
        <f t="shared" si="16"/>
        <v>0</v>
      </c>
      <c r="AK51" s="110">
        <f t="shared" si="16"/>
        <v>189</v>
      </c>
      <c r="AL51" s="110">
        <f t="shared" si="16"/>
        <v>0</v>
      </c>
      <c r="AM51" s="110">
        <f t="shared" si="16"/>
        <v>0</v>
      </c>
      <c r="AN51" s="110">
        <f t="shared" si="16"/>
        <v>189</v>
      </c>
      <c r="AO51" s="110">
        <f t="shared" si="16"/>
        <v>0</v>
      </c>
      <c r="AP51" s="110">
        <f t="shared" si="16"/>
        <v>189</v>
      </c>
      <c r="AQ51" s="110">
        <f t="shared" si="16"/>
        <v>0</v>
      </c>
      <c r="AR51" s="110">
        <f t="shared" si="16"/>
        <v>189</v>
      </c>
      <c r="AS51" s="110">
        <f t="shared" si="16"/>
        <v>0</v>
      </c>
      <c r="AT51" s="110">
        <f t="shared" si="16"/>
        <v>189</v>
      </c>
      <c r="AU51" s="110">
        <f t="shared" si="16"/>
        <v>0</v>
      </c>
      <c r="AV51" s="110">
        <f t="shared" si="16"/>
        <v>189</v>
      </c>
      <c r="AW51" s="110">
        <f t="shared" si="16"/>
        <v>0</v>
      </c>
      <c r="AX51" s="110">
        <f t="shared" si="16"/>
        <v>189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1</v>
      </c>
      <c r="E52" s="110">
        <v>2</v>
      </c>
      <c r="F52" s="110">
        <v>1</v>
      </c>
      <c r="G52" s="110">
        <v>1</v>
      </c>
      <c r="H52" s="110">
        <v>2</v>
      </c>
      <c r="I52" s="110">
        <v>2</v>
      </c>
      <c r="J52" s="110">
        <v>2</v>
      </c>
      <c r="K52" s="110">
        <v>1</v>
      </c>
      <c r="L52" s="110">
        <v>1</v>
      </c>
      <c r="M52" s="110">
        <v>2</v>
      </c>
      <c r="N52" s="110">
        <v>1</v>
      </c>
      <c r="O52" s="110">
        <v>2</v>
      </c>
      <c r="P52" s="110">
        <v>2</v>
      </c>
      <c r="Q52" s="110">
        <v>2</v>
      </c>
      <c r="R52" s="110">
        <v>1</v>
      </c>
      <c r="S52" s="110">
        <v>1</v>
      </c>
      <c r="T52" s="110">
        <v>2</v>
      </c>
      <c r="U52" s="110">
        <v>1</v>
      </c>
      <c r="V52" s="110">
        <v>3</v>
      </c>
      <c r="W52" s="110">
        <v>3</v>
      </c>
      <c r="X52" s="110">
        <v>3</v>
      </c>
      <c r="Y52" s="110">
        <v>1</v>
      </c>
      <c r="Z52" s="110">
        <v>1</v>
      </c>
      <c r="AA52" s="110">
        <v>2</v>
      </c>
      <c r="AB52" s="110">
        <v>1</v>
      </c>
      <c r="AC52" s="110">
        <v>2</v>
      </c>
      <c r="AD52" s="110">
        <v>1</v>
      </c>
      <c r="AE52" s="110">
        <v>1</v>
      </c>
      <c r="AF52" s="110">
        <v>1</v>
      </c>
      <c r="AG52" s="110">
        <v>2</v>
      </c>
      <c r="AH52" s="110">
        <v>1</v>
      </c>
      <c r="AI52" s="110">
        <v>2</v>
      </c>
      <c r="AJ52" s="110">
        <v>3</v>
      </c>
      <c r="AK52" s="110">
        <v>1</v>
      </c>
      <c r="AL52" s="110">
        <v>2</v>
      </c>
      <c r="AM52" s="110">
        <v>2</v>
      </c>
      <c r="AN52" s="110">
        <v>1</v>
      </c>
      <c r="AO52" s="110">
        <v>3</v>
      </c>
      <c r="AP52" s="110">
        <v>2</v>
      </c>
      <c r="AQ52" s="110">
        <v>1</v>
      </c>
      <c r="AR52" s="110">
        <v>2</v>
      </c>
      <c r="AS52" s="110">
        <v>1</v>
      </c>
      <c r="AT52" s="110">
        <v>1</v>
      </c>
      <c r="AU52" s="110">
        <v>1</v>
      </c>
      <c r="AV52" s="110">
        <v>2</v>
      </c>
      <c r="AW52" s="110">
        <v>1</v>
      </c>
      <c r="AX52" s="110">
        <v>1</v>
      </c>
      <c r="AY52" s="110">
        <v>1</v>
      </c>
    </row>
    <row r="53" spans="1:52">
      <c r="A53" s="110"/>
      <c r="B53" s="178" t="s">
        <v>350</v>
      </c>
      <c r="C53" s="110"/>
      <c r="D53" s="110">
        <v>206784</v>
      </c>
      <c r="E53" s="110">
        <v>0</v>
      </c>
      <c r="F53" s="110">
        <v>206784</v>
      </c>
      <c r="G53" s="110">
        <v>0</v>
      </c>
      <c r="H53" s="110">
        <v>206784</v>
      </c>
      <c r="I53" s="110">
        <v>0</v>
      </c>
      <c r="J53" s="110">
        <v>206784</v>
      </c>
      <c r="K53" s="110">
        <v>0</v>
      </c>
      <c r="L53" s="110">
        <v>206784</v>
      </c>
      <c r="M53" s="110">
        <v>0</v>
      </c>
      <c r="N53" s="110">
        <v>206784</v>
      </c>
      <c r="O53" s="110">
        <v>0</v>
      </c>
      <c r="P53" s="110">
        <v>206784</v>
      </c>
      <c r="Q53" s="110">
        <v>0</v>
      </c>
      <c r="R53" s="110">
        <v>206784</v>
      </c>
      <c r="S53" s="110">
        <v>0</v>
      </c>
      <c r="T53" s="110">
        <v>206784</v>
      </c>
      <c r="U53" s="110">
        <v>0</v>
      </c>
      <c r="V53" s="110">
        <v>206784</v>
      </c>
      <c r="W53" s="110">
        <v>0</v>
      </c>
      <c r="X53" s="110">
        <v>206784</v>
      </c>
      <c r="Y53" s="110">
        <v>0</v>
      </c>
      <c r="Z53" s="110">
        <v>206784</v>
      </c>
      <c r="AA53" s="110">
        <v>0</v>
      </c>
      <c r="AB53" s="110">
        <v>206784</v>
      </c>
      <c r="AC53" s="110">
        <v>0</v>
      </c>
      <c r="AD53" s="110">
        <v>206784</v>
      </c>
      <c r="AE53" s="110">
        <v>0</v>
      </c>
      <c r="AF53" s="110">
        <v>206784</v>
      </c>
      <c r="AG53" s="110">
        <v>0</v>
      </c>
      <c r="AH53" s="110">
        <v>206784</v>
      </c>
      <c r="AI53" s="110">
        <v>0</v>
      </c>
      <c r="AJ53" s="110">
        <v>206784</v>
      </c>
      <c r="AK53" s="110">
        <v>0</v>
      </c>
      <c r="AL53" s="110">
        <v>0</v>
      </c>
      <c r="AM53" s="110">
        <v>206784</v>
      </c>
      <c r="AN53" s="110">
        <v>0</v>
      </c>
      <c r="AO53" s="110">
        <v>206784</v>
      </c>
      <c r="AP53" s="110">
        <v>0</v>
      </c>
      <c r="AQ53" s="110">
        <v>206784</v>
      </c>
      <c r="AR53" s="110">
        <v>0</v>
      </c>
      <c r="AS53" s="110">
        <v>206784</v>
      </c>
      <c r="AT53" s="110">
        <v>0</v>
      </c>
      <c r="AU53" s="110">
        <v>206784</v>
      </c>
      <c r="AV53" s="110">
        <v>0</v>
      </c>
      <c r="AW53" s="110">
        <v>206784</v>
      </c>
      <c r="AX53" s="110">
        <v>0</v>
      </c>
      <c r="AY53" s="110">
        <v>206784</v>
      </c>
      <c r="AZ53" s="100">
        <f>SUM($D$53:$AY$53)</f>
        <v>4962816</v>
      </c>
    </row>
    <row r="54" spans="1:52">
      <c r="A54" s="125"/>
      <c r="B54" s="140" t="s">
        <v>351</v>
      </c>
      <c r="C54" s="125"/>
      <c r="D54" s="125">
        <v>50132.641447200011</v>
      </c>
      <c r="E54" s="125">
        <v>111031.0914258</v>
      </c>
      <c r="F54" s="125">
        <v>0</v>
      </c>
      <c r="G54" s="125">
        <v>111031.0914258</v>
      </c>
      <c r="H54" s="125">
        <v>0</v>
      </c>
      <c r="I54" s="125">
        <v>111031.0914258</v>
      </c>
      <c r="J54" s="125">
        <v>0</v>
      </c>
      <c r="K54" s="125">
        <v>111031.0914258</v>
      </c>
      <c r="L54" s="125">
        <v>0</v>
      </c>
      <c r="M54" s="125">
        <v>111031.0914258</v>
      </c>
      <c r="N54" s="125">
        <v>0</v>
      </c>
      <c r="O54" s="125">
        <v>111031.0914258</v>
      </c>
      <c r="P54" s="125">
        <v>0</v>
      </c>
      <c r="Q54" s="125">
        <v>111031.0914258</v>
      </c>
      <c r="R54" s="125">
        <v>0</v>
      </c>
      <c r="S54" s="125">
        <v>111031.0914258</v>
      </c>
      <c r="T54" s="125">
        <v>0</v>
      </c>
      <c r="U54" s="125">
        <v>111031.0914258</v>
      </c>
      <c r="V54" s="125">
        <v>0</v>
      </c>
      <c r="W54" s="125">
        <v>111031.0914258</v>
      </c>
      <c r="X54" s="125">
        <v>0</v>
      </c>
      <c r="Y54" s="125">
        <v>111031.0914258</v>
      </c>
      <c r="Z54" s="125">
        <v>0</v>
      </c>
      <c r="AA54" s="125">
        <v>111031.0914258</v>
      </c>
      <c r="AB54" s="125">
        <v>0</v>
      </c>
      <c r="AC54" s="125">
        <v>111031.0914258</v>
      </c>
      <c r="AD54" s="125">
        <v>0</v>
      </c>
      <c r="AE54" s="125">
        <v>111031.0914258</v>
      </c>
      <c r="AF54" s="125">
        <v>0</v>
      </c>
      <c r="AG54" s="125">
        <v>111031.0914258</v>
      </c>
      <c r="AH54" s="125">
        <v>0</v>
      </c>
      <c r="AI54" s="125">
        <v>111031.0914258</v>
      </c>
      <c r="AJ54" s="125">
        <v>0</v>
      </c>
      <c r="AK54" s="125">
        <v>111031.0914258</v>
      </c>
      <c r="AL54" s="125">
        <v>0</v>
      </c>
      <c r="AM54" s="125">
        <v>0</v>
      </c>
      <c r="AN54" s="125">
        <v>111031.0914258</v>
      </c>
      <c r="AO54" s="125">
        <v>0</v>
      </c>
      <c r="AP54" s="125">
        <v>111031.0914258</v>
      </c>
      <c r="AQ54" s="125">
        <v>0</v>
      </c>
      <c r="AR54" s="125">
        <v>111031.0914258</v>
      </c>
      <c r="AS54" s="125">
        <v>0</v>
      </c>
      <c r="AT54" s="125">
        <v>111031.0914258</v>
      </c>
      <c r="AU54" s="125">
        <v>0</v>
      </c>
      <c r="AV54" s="125">
        <v>111031.0914258</v>
      </c>
      <c r="AW54" s="125">
        <v>0</v>
      </c>
      <c r="AX54" s="125">
        <v>111031.0914258</v>
      </c>
      <c r="AY54" s="125">
        <v>0</v>
      </c>
      <c r="AZ54" s="100">
        <f>SUM($D$54:$AY$54)</f>
        <v>2603847.7442405988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10</v>
      </c>
      <c r="E2" s="110"/>
    </row>
    <row r="3" spans="1:52">
      <c r="A3" s="100" t="s">
        <v>286</v>
      </c>
      <c r="B3" s="107">
        <v>514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553.47946714580848</v>
      </c>
      <c r="E7" s="144">
        <v>553.47946714580848</v>
      </c>
      <c r="F7" s="144">
        <v>553.47946714580848</v>
      </c>
      <c r="G7" s="144">
        <v>553.47946714580848</v>
      </c>
      <c r="H7" s="144">
        <v>355.81938733281606</v>
      </c>
      <c r="I7" s="144">
        <v>553.47946714580848</v>
      </c>
      <c r="J7" s="144">
        <v>89.340989381364679</v>
      </c>
      <c r="K7" s="144">
        <v>553.47946714580848</v>
      </c>
      <c r="L7" s="144">
        <v>553.47946714580848</v>
      </c>
      <c r="M7" s="144">
        <v>553.47946714580848</v>
      </c>
      <c r="N7" s="144">
        <v>553.47946714580848</v>
      </c>
      <c r="O7" s="144">
        <v>553.47946714580848</v>
      </c>
      <c r="P7" s="144">
        <v>553.47946714580848</v>
      </c>
      <c r="Q7" s="144">
        <v>553.47946714580848</v>
      </c>
      <c r="R7" s="144">
        <v>553.47946714580848</v>
      </c>
      <c r="S7" s="144">
        <v>553.47946714580848</v>
      </c>
      <c r="T7" s="144">
        <v>553.47946714580848</v>
      </c>
      <c r="U7" s="144">
        <v>553.47946714580848</v>
      </c>
      <c r="V7" s="144">
        <v>553.47946714580848</v>
      </c>
      <c r="W7" s="144">
        <v>553.47946714580848</v>
      </c>
      <c r="X7" s="144">
        <v>553.47946714580848</v>
      </c>
      <c r="Y7" s="144">
        <v>553.47946714580848</v>
      </c>
      <c r="Z7" s="144">
        <v>553.47946714580848</v>
      </c>
      <c r="AA7" s="144">
        <v>553.47946714580848</v>
      </c>
      <c r="AB7" s="144">
        <v>553.47946714580848</v>
      </c>
      <c r="AC7" s="144">
        <v>553.47946714580848</v>
      </c>
      <c r="AD7" s="144">
        <v>553.47946714580848</v>
      </c>
      <c r="AE7" s="144">
        <v>553.47946714580848</v>
      </c>
      <c r="AF7" s="144">
        <v>553.47946714580848</v>
      </c>
      <c r="AG7" s="144">
        <v>553.47946714580848</v>
      </c>
      <c r="AH7" s="144">
        <v>553.47946714580848</v>
      </c>
      <c r="AI7" s="144">
        <v>553.47946714580848</v>
      </c>
      <c r="AJ7" s="144">
        <v>94.218624621210111</v>
      </c>
      <c r="AK7" s="144">
        <v>553.47946714580848</v>
      </c>
      <c r="AL7" s="144">
        <v>553.47946714580848</v>
      </c>
      <c r="AM7" s="144">
        <v>553.47946714580848</v>
      </c>
      <c r="AN7" s="144">
        <v>553.47946714580848</v>
      </c>
      <c r="AO7" s="144">
        <v>553.47946714580848</v>
      </c>
      <c r="AP7" s="144">
        <v>553.47946714580848</v>
      </c>
      <c r="AQ7" s="144">
        <v>381.78426484763941</v>
      </c>
      <c r="AR7" s="144">
        <v>382.46848831725299</v>
      </c>
      <c r="AS7" s="144">
        <v>383.14808431752488</v>
      </c>
      <c r="AT7" s="144">
        <v>383.82294318611321</v>
      </c>
      <c r="AU7" s="144">
        <v>384.49295604435622</v>
      </c>
      <c r="AV7" s="144">
        <v>385.15801481681507</v>
      </c>
      <c r="AW7" s="144">
        <v>96.454503062670852</v>
      </c>
      <c r="AX7" s="144">
        <v>553.47946714580848</v>
      </c>
      <c r="AY7" s="144">
        <v>553.47946714580848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39.479467145808485</v>
      </c>
      <c r="E10" s="144">
        <f t="shared" si="0"/>
        <v>39.479467145808485</v>
      </c>
      <c r="F10" s="144">
        <f t="shared" si="0"/>
        <v>39.479467145808485</v>
      </c>
      <c r="G10" s="144">
        <f t="shared" si="0"/>
        <v>553.47946714580848</v>
      </c>
      <c r="H10" s="144">
        <f t="shared" si="0"/>
        <v>0</v>
      </c>
      <c r="I10" s="144">
        <f t="shared" si="0"/>
        <v>39.479467145808485</v>
      </c>
      <c r="J10" s="144">
        <f t="shared" si="0"/>
        <v>0</v>
      </c>
      <c r="K10" s="144">
        <f t="shared" si="0"/>
        <v>39.479467145808485</v>
      </c>
      <c r="L10" s="144">
        <f t="shared" si="0"/>
        <v>39.479467145808485</v>
      </c>
      <c r="M10" s="144">
        <f t="shared" si="0"/>
        <v>39.479467145808485</v>
      </c>
      <c r="N10" s="144">
        <f t="shared" si="0"/>
        <v>39.479467145808485</v>
      </c>
      <c r="O10" s="144">
        <f t="shared" si="0"/>
        <v>39.479467145808485</v>
      </c>
      <c r="P10" s="144">
        <f t="shared" si="0"/>
        <v>39.479467145808485</v>
      </c>
      <c r="Q10" s="144">
        <f t="shared" si="0"/>
        <v>39.479467145808485</v>
      </c>
      <c r="R10" s="144">
        <f t="shared" si="0"/>
        <v>553.47946714580848</v>
      </c>
      <c r="S10" s="144">
        <f t="shared" si="0"/>
        <v>39.479467145808485</v>
      </c>
      <c r="T10" s="144">
        <f t="shared" si="0"/>
        <v>39.479467145808485</v>
      </c>
      <c r="U10" s="144">
        <f t="shared" si="0"/>
        <v>39.479467145808485</v>
      </c>
      <c r="V10" s="144">
        <f t="shared" si="0"/>
        <v>553.47946714580848</v>
      </c>
      <c r="W10" s="144">
        <f t="shared" si="0"/>
        <v>39.479467145808485</v>
      </c>
      <c r="X10" s="144">
        <f t="shared" si="0"/>
        <v>39.479467145808485</v>
      </c>
      <c r="Y10" s="144">
        <f t="shared" si="0"/>
        <v>39.479467145808485</v>
      </c>
      <c r="Z10" s="144">
        <f t="shared" si="0"/>
        <v>39.479467145808485</v>
      </c>
      <c r="AA10" s="144">
        <f t="shared" si="0"/>
        <v>39.479467145808485</v>
      </c>
      <c r="AB10" s="144">
        <f t="shared" si="0"/>
        <v>39.479467145808485</v>
      </c>
      <c r="AC10" s="144">
        <f t="shared" si="0"/>
        <v>39.479467145808485</v>
      </c>
      <c r="AD10" s="144">
        <f t="shared" si="0"/>
        <v>39.479467145808485</v>
      </c>
      <c r="AE10" s="144">
        <f t="shared" si="0"/>
        <v>39.479467145808485</v>
      </c>
      <c r="AF10" s="144">
        <f t="shared" si="0"/>
        <v>39.479467145808485</v>
      </c>
      <c r="AG10" s="144">
        <f t="shared" si="0"/>
        <v>39.479467145808485</v>
      </c>
      <c r="AH10" s="144">
        <f t="shared" si="0"/>
        <v>39.479467145808485</v>
      </c>
      <c r="AI10" s="144">
        <f t="shared" si="0"/>
        <v>39.479467145808485</v>
      </c>
      <c r="AJ10" s="144">
        <f t="shared" si="0"/>
        <v>0</v>
      </c>
      <c r="AK10" s="144">
        <f t="shared" si="0"/>
        <v>39.479467145808485</v>
      </c>
      <c r="AL10" s="144">
        <f t="shared" si="0"/>
        <v>39.479467145808485</v>
      </c>
      <c r="AM10" s="144">
        <f t="shared" si="0"/>
        <v>39.479467145808485</v>
      </c>
      <c r="AN10" s="144">
        <f t="shared" si="0"/>
        <v>39.479467145808485</v>
      </c>
      <c r="AO10" s="144">
        <f t="shared" si="0"/>
        <v>39.479467145808485</v>
      </c>
      <c r="AP10" s="144">
        <f t="shared" si="0"/>
        <v>39.479467145808485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252.97102750363808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39.479467145808485</v>
      </c>
      <c r="AY10" s="144">
        <f t="shared" si="0"/>
        <v>39.479467145808485</v>
      </c>
      <c r="AZ10" s="151">
        <f>SUM($D10:$AY10)</f>
        <v>3295.1907790443606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0</v>
      </c>
      <c r="D13" s="138">
        <f t="shared" ref="D13:AY13" si="1">D$7-D$10</f>
        <v>514</v>
      </c>
      <c r="E13" s="138">
        <f t="shared" si="1"/>
        <v>514</v>
      </c>
      <c r="F13" s="138">
        <f t="shared" si="1"/>
        <v>514</v>
      </c>
      <c r="G13" s="138">
        <f t="shared" si="1"/>
        <v>0</v>
      </c>
      <c r="H13" s="138">
        <f t="shared" si="1"/>
        <v>355.81938733281606</v>
      </c>
      <c r="I13" s="138">
        <f t="shared" si="1"/>
        <v>514</v>
      </c>
      <c r="J13" s="138">
        <f t="shared" si="1"/>
        <v>89.340989381364679</v>
      </c>
      <c r="K13" s="138">
        <f t="shared" si="1"/>
        <v>514</v>
      </c>
      <c r="L13" s="138">
        <f t="shared" si="1"/>
        <v>514</v>
      </c>
      <c r="M13" s="138">
        <f t="shared" si="1"/>
        <v>514</v>
      </c>
      <c r="N13" s="138">
        <f t="shared" si="1"/>
        <v>514</v>
      </c>
      <c r="O13" s="138">
        <f t="shared" si="1"/>
        <v>514</v>
      </c>
      <c r="P13" s="138">
        <f t="shared" si="1"/>
        <v>514</v>
      </c>
      <c r="Q13" s="138">
        <f t="shared" si="1"/>
        <v>514</v>
      </c>
      <c r="R13" s="138">
        <f t="shared" si="1"/>
        <v>0</v>
      </c>
      <c r="S13" s="138">
        <f t="shared" si="1"/>
        <v>514</v>
      </c>
      <c r="T13" s="138">
        <f t="shared" si="1"/>
        <v>514</v>
      </c>
      <c r="U13" s="138">
        <f t="shared" si="1"/>
        <v>514</v>
      </c>
      <c r="V13" s="138">
        <f t="shared" si="1"/>
        <v>0</v>
      </c>
      <c r="W13" s="138">
        <f t="shared" si="1"/>
        <v>514</v>
      </c>
      <c r="X13" s="138">
        <f t="shared" si="1"/>
        <v>514</v>
      </c>
      <c r="Y13" s="138">
        <f t="shared" si="1"/>
        <v>514</v>
      </c>
      <c r="Z13" s="138">
        <f t="shared" si="1"/>
        <v>514</v>
      </c>
      <c r="AA13" s="138">
        <f t="shared" si="1"/>
        <v>514</v>
      </c>
      <c r="AB13" s="138">
        <f t="shared" si="1"/>
        <v>514</v>
      </c>
      <c r="AC13" s="138">
        <f t="shared" si="1"/>
        <v>514</v>
      </c>
      <c r="AD13" s="138">
        <f t="shared" si="1"/>
        <v>514</v>
      </c>
      <c r="AE13" s="138">
        <f t="shared" si="1"/>
        <v>514</v>
      </c>
      <c r="AF13" s="138">
        <f t="shared" si="1"/>
        <v>514</v>
      </c>
      <c r="AG13" s="138">
        <f t="shared" si="1"/>
        <v>514</v>
      </c>
      <c r="AH13" s="138">
        <f t="shared" si="1"/>
        <v>514</v>
      </c>
      <c r="AI13" s="138">
        <f t="shared" si="1"/>
        <v>514</v>
      </c>
      <c r="AJ13" s="138">
        <f t="shared" si="1"/>
        <v>94.218624621210111</v>
      </c>
      <c r="AK13" s="138">
        <f t="shared" si="1"/>
        <v>514</v>
      </c>
      <c r="AL13" s="138">
        <f t="shared" si="1"/>
        <v>514</v>
      </c>
      <c r="AM13" s="138">
        <f t="shared" si="1"/>
        <v>514</v>
      </c>
      <c r="AN13" s="138">
        <f t="shared" si="1"/>
        <v>514</v>
      </c>
      <c r="AO13" s="138">
        <f t="shared" si="1"/>
        <v>514</v>
      </c>
      <c r="AP13" s="138">
        <f t="shared" si="1"/>
        <v>514</v>
      </c>
      <c r="AQ13" s="138">
        <f t="shared" si="1"/>
        <v>381.78426484763941</v>
      </c>
      <c r="AR13" s="138">
        <f t="shared" si="1"/>
        <v>382.46848831725299</v>
      </c>
      <c r="AS13" s="138">
        <f t="shared" si="1"/>
        <v>383.14808431752488</v>
      </c>
      <c r="AT13" s="138">
        <f t="shared" si="1"/>
        <v>130.85191568247512</v>
      </c>
      <c r="AU13" s="138">
        <f t="shared" si="1"/>
        <v>384.49295604435622</v>
      </c>
      <c r="AV13" s="138">
        <f t="shared" si="1"/>
        <v>385.15801481681507</v>
      </c>
      <c r="AW13" s="138">
        <f t="shared" si="1"/>
        <v>96.454503062670852</v>
      </c>
      <c r="AX13" s="138">
        <f t="shared" si="1"/>
        <v>514</v>
      </c>
      <c r="AY13" s="138">
        <f t="shared" si="1"/>
        <v>514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514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514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514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383.14808431752488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 t="s">
        <v>313</v>
      </c>
      <c r="D20" s="117"/>
      <c r="E20" s="117"/>
      <c r="F20" s="117" t="s">
        <v>313</v>
      </c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 t="s">
        <v>313</v>
      </c>
      <c r="R20" s="117"/>
      <c r="S20" s="117"/>
      <c r="T20" s="117"/>
      <c r="U20" s="117" t="s">
        <v>313</v>
      </c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 t="s">
        <v>313</v>
      </c>
      <c r="AT20" s="117"/>
      <c r="AU20" s="117"/>
      <c r="AV20" s="117"/>
      <c r="AW20" s="117"/>
      <c r="AX20" s="117"/>
      <c r="AY20" s="117" t="s">
        <v>313</v>
      </c>
      <c r="AZ20" s="107"/>
    </row>
    <row r="21" spans="1:52" s="110" customFormat="1">
      <c r="A21" s="155" t="s">
        <v>133</v>
      </c>
      <c r="B21" s="156">
        <f>shipping_manufacturing!$E$19/100</f>
        <v>0.5</v>
      </c>
      <c r="C21" s="156" t="s">
        <v>293</v>
      </c>
      <c r="D21" s="106">
        <f>IF(C$20="Yes",0,SUM(C$13:C$16)*$B$21)</f>
        <v>0</v>
      </c>
      <c r="E21" s="106">
        <f t="shared" ref="E21:AY21" si="3">IF(D$20="Yes",0,SUM(D$13:D$16)*$B$21)</f>
        <v>257</v>
      </c>
      <c r="F21" s="106">
        <f t="shared" si="3"/>
        <v>257</v>
      </c>
      <c r="G21" s="106">
        <f t="shared" si="3"/>
        <v>0</v>
      </c>
      <c r="H21" s="106">
        <f t="shared" si="3"/>
        <v>257</v>
      </c>
      <c r="I21" s="106">
        <f t="shared" si="3"/>
        <v>177.90969366640803</v>
      </c>
      <c r="J21" s="106">
        <f t="shared" si="3"/>
        <v>257</v>
      </c>
      <c r="K21" s="106">
        <f t="shared" si="3"/>
        <v>44.670494690682339</v>
      </c>
      <c r="L21" s="106">
        <f t="shared" si="3"/>
        <v>257</v>
      </c>
      <c r="M21" s="106">
        <f t="shared" si="3"/>
        <v>257</v>
      </c>
      <c r="N21" s="106">
        <f t="shared" si="3"/>
        <v>257</v>
      </c>
      <c r="O21" s="106">
        <f t="shared" si="3"/>
        <v>257</v>
      </c>
      <c r="P21" s="106">
        <f t="shared" si="3"/>
        <v>257</v>
      </c>
      <c r="Q21" s="106">
        <f t="shared" si="3"/>
        <v>257</v>
      </c>
      <c r="R21" s="106">
        <f t="shared" si="3"/>
        <v>0</v>
      </c>
      <c r="S21" s="106">
        <f t="shared" si="3"/>
        <v>257</v>
      </c>
      <c r="T21" s="106">
        <f t="shared" si="3"/>
        <v>257</v>
      </c>
      <c r="U21" s="106">
        <f t="shared" si="3"/>
        <v>257</v>
      </c>
      <c r="V21" s="106">
        <f t="shared" si="3"/>
        <v>0</v>
      </c>
      <c r="W21" s="106">
        <f t="shared" si="3"/>
        <v>257</v>
      </c>
      <c r="X21" s="106">
        <f t="shared" si="3"/>
        <v>257</v>
      </c>
      <c r="Y21" s="106">
        <f t="shared" si="3"/>
        <v>257</v>
      </c>
      <c r="Z21" s="106">
        <f t="shared" si="3"/>
        <v>257</v>
      </c>
      <c r="AA21" s="106">
        <f t="shared" si="3"/>
        <v>257</v>
      </c>
      <c r="AB21" s="106">
        <f t="shared" si="3"/>
        <v>257</v>
      </c>
      <c r="AC21" s="106">
        <f t="shared" si="3"/>
        <v>257</v>
      </c>
      <c r="AD21" s="106">
        <f t="shared" si="3"/>
        <v>257</v>
      </c>
      <c r="AE21" s="106">
        <f t="shared" si="3"/>
        <v>257</v>
      </c>
      <c r="AF21" s="106">
        <f t="shared" si="3"/>
        <v>257</v>
      </c>
      <c r="AG21" s="106">
        <f t="shared" si="3"/>
        <v>257</v>
      </c>
      <c r="AH21" s="106">
        <f t="shared" si="3"/>
        <v>257</v>
      </c>
      <c r="AI21" s="106">
        <f t="shared" si="3"/>
        <v>257</v>
      </c>
      <c r="AJ21" s="106">
        <f t="shared" si="3"/>
        <v>257</v>
      </c>
      <c r="AK21" s="106">
        <f t="shared" si="3"/>
        <v>47.109312310605056</v>
      </c>
      <c r="AL21" s="106">
        <f t="shared" si="3"/>
        <v>257</v>
      </c>
      <c r="AM21" s="106">
        <f t="shared" si="3"/>
        <v>257</v>
      </c>
      <c r="AN21" s="106">
        <f t="shared" si="3"/>
        <v>257</v>
      </c>
      <c r="AO21" s="106">
        <f t="shared" si="3"/>
        <v>257</v>
      </c>
      <c r="AP21" s="106">
        <f t="shared" si="3"/>
        <v>257</v>
      </c>
      <c r="AQ21" s="106">
        <f t="shared" si="3"/>
        <v>257</v>
      </c>
      <c r="AR21" s="106">
        <f t="shared" si="3"/>
        <v>190.8921324238197</v>
      </c>
      <c r="AS21" s="106">
        <f t="shared" si="3"/>
        <v>191.2342441586265</v>
      </c>
      <c r="AT21" s="106">
        <f t="shared" si="3"/>
        <v>0</v>
      </c>
      <c r="AU21" s="106">
        <f t="shared" si="3"/>
        <v>257</v>
      </c>
      <c r="AV21" s="106">
        <f t="shared" si="3"/>
        <v>192.24647802217811</v>
      </c>
      <c r="AW21" s="106">
        <f t="shared" si="3"/>
        <v>192.57900740840753</v>
      </c>
      <c r="AX21" s="106">
        <f t="shared" si="3"/>
        <v>48.227251531335426</v>
      </c>
      <c r="AY21" s="106">
        <f t="shared" si="3"/>
        <v>257</v>
      </c>
      <c r="AZ21" s="157">
        <f>SUM($D21:$AY21)</f>
        <v>10079.868614212062</v>
      </c>
    </row>
    <row r="22" spans="1:52" s="110" customFormat="1">
      <c r="A22" s="158" t="s">
        <v>123</v>
      </c>
      <c r="B22" s="159">
        <f>1-$B$21</f>
        <v>0.5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257</v>
      </c>
      <c r="F22" s="114">
        <f t="shared" si="4"/>
        <v>257</v>
      </c>
      <c r="G22" s="114">
        <f t="shared" si="4"/>
        <v>0</v>
      </c>
      <c r="H22" s="114">
        <f t="shared" si="4"/>
        <v>257</v>
      </c>
      <c r="I22" s="114">
        <f t="shared" si="4"/>
        <v>177.90969366640803</v>
      </c>
      <c r="J22" s="114">
        <f t="shared" si="4"/>
        <v>257</v>
      </c>
      <c r="K22" s="114">
        <f t="shared" si="4"/>
        <v>44.670494690682339</v>
      </c>
      <c r="L22" s="114">
        <f t="shared" si="4"/>
        <v>257</v>
      </c>
      <c r="M22" s="114">
        <f t="shared" si="4"/>
        <v>257</v>
      </c>
      <c r="N22" s="114">
        <f t="shared" si="4"/>
        <v>257</v>
      </c>
      <c r="O22" s="114">
        <f t="shared" si="4"/>
        <v>257</v>
      </c>
      <c r="P22" s="114">
        <f t="shared" si="4"/>
        <v>257</v>
      </c>
      <c r="Q22" s="114">
        <f t="shared" si="4"/>
        <v>257</v>
      </c>
      <c r="R22" s="114">
        <f t="shared" si="4"/>
        <v>0</v>
      </c>
      <c r="S22" s="114">
        <f t="shared" si="4"/>
        <v>257</v>
      </c>
      <c r="T22" s="114">
        <f t="shared" si="4"/>
        <v>257</v>
      </c>
      <c r="U22" s="114">
        <f t="shared" si="4"/>
        <v>257</v>
      </c>
      <c r="V22" s="114">
        <f t="shared" si="4"/>
        <v>0</v>
      </c>
      <c r="W22" s="114">
        <f t="shared" si="4"/>
        <v>257</v>
      </c>
      <c r="X22" s="114">
        <f t="shared" si="4"/>
        <v>257</v>
      </c>
      <c r="Y22" s="114">
        <f t="shared" si="4"/>
        <v>257</v>
      </c>
      <c r="Z22" s="114">
        <f t="shared" si="4"/>
        <v>257</v>
      </c>
      <c r="AA22" s="114">
        <f t="shared" si="4"/>
        <v>257</v>
      </c>
      <c r="AB22" s="114">
        <f t="shared" si="4"/>
        <v>257</v>
      </c>
      <c r="AC22" s="114">
        <f t="shared" si="4"/>
        <v>257</v>
      </c>
      <c r="AD22" s="114">
        <f t="shared" si="4"/>
        <v>257</v>
      </c>
      <c r="AE22" s="114">
        <f t="shared" si="4"/>
        <v>257</v>
      </c>
      <c r="AF22" s="114">
        <f t="shared" si="4"/>
        <v>257</v>
      </c>
      <c r="AG22" s="114">
        <f t="shared" si="4"/>
        <v>257</v>
      </c>
      <c r="AH22" s="114">
        <f t="shared" si="4"/>
        <v>257</v>
      </c>
      <c r="AI22" s="114">
        <f t="shared" si="4"/>
        <v>257</v>
      </c>
      <c r="AJ22" s="114">
        <f t="shared" si="4"/>
        <v>257</v>
      </c>
      <c r="AK22" s="114">
        <f t="shared" si="4"/>
        <v>47.109312310605056</v>
      </c>
      <c r="AL22" s="114">
        <f t="shared" si="4"/>
        <v>257</v>
      </c>
      <c r="AM22" s="114">
        <f t="shared" si="4"/>
        <v>257</v>
      </c>
      <c r="AN22" s="114">
        <f t="shared" si="4"/>
        <v>257</v>
      </c>
      <c r="AO22" s="114">
        <f t="shared" si="4"/>
        <v>257</v>
      </c>
      <c r="AP22" s="114">
        <f t="shared" si="4"/>
        <v>257</v>
      </c>
      <c r="AQ22" s="114">
        <f t="shared" si="4"/>
        <v>257</v>
      </c>
      <c r="AR22" s="114">
        <f t="shared" si="4"/>
        <v>190.8921324238197</v>
      </c>
      <c r="AS22" s="114">
        <f t="shared" si="4"/>
        <v>191.2342441586265</v>
      </c>
      <c r="AT22" s="114">
        <f t="shared" si="4"/>
        <v>0</v>
      </c>
      <c r="AU22" s="114">
        <f t="shared" si="4"/>
        <v>257</v>
      </c>
      <c r="AV22" s="114">
        <f t="shared" si="4"/>
        <v>192.24647802217811</v>
      </c>
      <c r="AW22" s="114">
        <f t="shared" si="4"/>
        <v>192.57900740840753</v>
      </c>
      <c r="AX22" s="114">
        <f t="shared" si="4"/>
        <v>48.227251531335426</v>
      </c>
      <c r="AY22" s="114">
        <f t="shared" si="4"/>
        <v>257</v>
      </c>
      <c r="AZ22" s="141">
        <f t="shared" ref="AZ22:AZ30" si="5">SUM($D22:$AY22)</f>
        <v>10079.868614212062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0</v>
      </c>
      <c r="E23" s="100">
        <f t="shared" ref="E23:AY23" si="6">E$21*$B$23</f>
        <v>514000</v>
      </c>
      <c r="F23" s="100">
        <f t="shared" si="6"/>
        <v>514000</v>
      </c>
      <c r="G23" s="100">
        <f t="shared" si="6"/>
        <v>0</v>
      </c>
      <c r="H23" s="100">
        <f t="shared" si="6"/>
        <v>514000</v>
      </c>
      <c r="I23" s="100">
        <f t="shared" si="6"/>
        <v>355819.38733281608</v>
      </c>
      <c r="J23" s="100">
        <f t="shared" si="6"/>
        <v>514000</v>
      </c>
      <c r="K23" s="100">
        <f t="shared" si="6"/>
        <v>89340.989381364678</v>
      </c>
      <c r="L23" s="100">
        <f t="shared" si="6"/>
        <v>514000</v>
      </c>
      <c r="M23" s="100">
        <f t="shared" si="6"/>
        <v>514000</v>
      </c>
      <c r="N23" s="100">
        <f t="shared" si="6"/>
        <v>514000</v>
      </c>
      <c r="O23" s="100">
        <f t="shared" si="6"/>
        <v>514000</v>
      </c>
      <c r="P23" s="100">
        <f t="shared" si="6"/>
        <v>514000</v>
      </c>
      <c r="Q23" s="100">
        <f t="shared" si="6"/>
        <v>514000</v>
      </c>
      <c r="R23" s="100">
        <f t="shared" si="6"/>
        <v>0</v>
      </c>
      <c r="S23" s="100">
        <f t="shared" si="6"/>
        <v>514000</v>
      </c>
      <c r="T23" s="100">
        <f t="shared" si="6"/>
        <v>514000</v>
      </c>
      <c r="U23" s="100">
        <f t="shared" si="6"/>
        <v>514000</v>
      </c>
      <c r="V23" s="100">
        <f t="shared" si="6"/>
        <v>0</v>
      </c>
      <c r="W23" s="100">
        <f t="shared" si="6"/>
        <v>514000</v>
      </c>
      <c r="X23" s="100">
        <f t="shared" si="6"/>
        <v>514000</v>
      </c>
      <c r="Y23" s="100">
        <f t="shared" si="6"/>
        <v>514000</v>
      </c>
      <c r="Z23" s="100">
        <f t="shared" si="6"/>
        <v>514000</v>
      </c>
      <c r="AA23" s="100">
        <f t="shared" si="6"/>
        <v>514000</v>
      </c>
      <c r="AB23" s="100">
        <f t="shared" si="6"/>
        <v>514000</v>
      </c>
      <c r="AC23" s="100">
        <f t="shared" si="6"/>
        <v>514000</v>
      </c>
      <c r="AD23" s="100">
        <f t="shared" si="6"/>
        <v>514000</v>
      </c>
      <c r="AE23" s="100">
        <f t="shared" si="6"/>
        <v>514000</v>
      </c>
      <c r="AF23" s="100">
        <f t="shared" si="6"/>
        <v>514000</v>
      </c>
      <c r="AG23" s="100">
        <f t="shared" si="6"/>
        <v>514000</v>
      </c>
      <c r="AH23" s="100">
        <f t="shared" si="6"/>
        <v>514000</v>
      </c>
      <c r="AI23" s="100">
        <f t="shared" si="6"/>
        <v>514000</v>
      </c>
      <c r="AJ23" s="100">
        <f t="shared" si="6"/>
        <v>514000</v>
      </c>
      <c r="AK23" s="100">
        <f t="shared" si="6"/>
        <v>94218.62462121011</v>
      </c>
      <c r="AL23" s="100">
        <f t="shared" si="6"/>
        <v>514000</v>
      </c>
      <c r="AM23" s="100">
        <f t="shared" si="6"/>
        <v>514000</v>
      </c>
      <c r="AN23" s="100">
        <f t="shared" si="6"/>
        <v>514000</v>
      </c>
      <c r="AO23" s="100">
        <f t="shared" si="6"/>
        <v>514000</v>
      </c>
      <c r="AP23" s="100">
        <f t="shared" si="6"/>
        <v>514000</v>
      </c>
      <c r="AQ23" s="100">
        <f t="shared" si="6"/>
        <v>514000</v>
      </c>
      <c r="AR23" s="100">
        <f t="shared" si="6"/>
        <v>381784.26484763942</v>
      </c>
      <c r="AS23" s="100">
        <f t="shared" si="6"/>
        <v>382468.48831725301</v>
      </c>
      <c r="AT23" s="100">
        <f t="shared" si="6"/>
        <v>0</v>
      </c>
      <c r="AU23" s="100">
        <f t="shared" si="6"/>
        <v>514000</v>
      </c>
      <c r="AV23" s="100">
        <f t="shared" si="6"/>
        <v>384492.95604435622</v>
      </c>
      <c r="AW23" s="100">
        <f t="shared" si="6"/>
        <v>385158.01481681509</v>
      </c>
      <c r="AX23" s="100">
        <f t="shared" si="6"/>
        <v>96454.503062670847</v>
      </c>
      <c r="AY23" s="100">
        <f t="shared" si="6"/>
        <v>514000</v>
      </c>
      <c r="AZ23" s="139">
        <f t="shared" si="5"/>
        <v>20159737.228424124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257000</v>
      </c>
      <c r="F24" s="106">
        <f t="shared" si="7"/>
        <v>257000</v>
      </c>
      <c r="G24" s="106">
        <f t="shared" si="7"/>
        <v>0</v>
      </c>
      <c r="H24" s="106">
        <f t="shared" si="7"/>
        <v>257000</v>
      </c>
      <c r="I24" s="106">
        <f t="shared" si="7"/>
        <v>177909.69366640804</v>
      </c>
      <c r="J24" s="106">
        <f t="shared" si="7"/>
        <v>257000</v>
      </c>
      <c r="K24" s="106">
        <f t="shared" si="7"/>
        <v>44670.494690682339</v>
      </c>
      <c r="L24" s="106">
        <f t="shared" si="7"/>
        <v>257000</v>
      </c>
      <c r="M24" s="106">
        <f t="shared" si="7"/>
        <v>257000</v>
      </c>
      <c r="N24" s="106">
        <f t="shared" si="7"/>
        <v>257000</v>
      </c>
      <c r="O24" s="106">
        <f t="shared" si="7"/>
        <v>257000</v>
      </c>
      <c r="P24" s="106">
        <f t="shared" si="7"/>
        <v>257000</v>
      </c>
      <c r="Q24" s="106">
        <f t="shared" si="7"/>
        <v>257000</v>
      </c>
      <c r="R24" s="106">
        <f t="shared" si="7"/>
        <v>0</v>
      </c>
      <c r="S24" s="106">
        <f t="shared" si="7"/>
        <v>257000</v>
      </c>
      <c r="T24" s="106">
        <f t="shared" si="7"/>
        <v>257000</v>
      </c>
      <c r="U24" s="106">
        <f t="shared" si="7"/>
        <v>257000</v>
      </c>
      <c r="V24" s="106">
        <f t="shared" si="7"/>
        <v>0</v>
      </c>
      <c r="W24" s="106">
        <f t="shared" si="7"/>
        <v>257000</v>
      </c>
      <c r="X24" s="106">
        <f t="shared" si="7"/>
        <v>257000</v>
      </c>
      <c r="Y24" s="106">
        <f t="shared" si="7"/>
        <v>257000</v>
      </c>
      <c r="Z24" s="106">
        <f t="shared" si="7"/>
        <v>257000</v>
      </c>
      <c r="AA24" s="106">
        <f t="shared" si="7"/>
        <v>257000</v>
      </c>
      <c r="AB24" s="106">
        <f t="shared" si="7"/>
        <v>257000</v>
      </c>
      <c r="AC24" s="106">
        <f t="shared" si="7"/>
        <v>257000</v>
      </c>
      <c r="AD24" s="106">
        <f t="shared" si="7"/>
        <v>257000</v>
      </c>
      <c r="AE24" s="106">
        <f t="shared" si="7"/>
        <v>257000</v>
      </c>
      <c r="AF24" s="106">
        <f t="shared" si="7"/>
        <v>257000</v>
      </c>
      <c r="AG24" s="106">
        <f t="shared" si="7"/>
        <v>257000</v>
      </c>
      <c r="AH24" s="106">
        <f t="shared" si="7"/>
        <v>257000</v>
      </c>
      <c r="AI24" s="106">
        <f t="shared" si="7"/>
        <v>257000</v>
      </c>
      <c r="AJ24" s="106">
        <f t="shared" si="7"/>
        <v>257000</v>
      </c>
      <c r="AK24" s="106">
        <f t="shared" si="7"/>
        <v>47109.312310605055</v>
      </c>
      <c r="AL24" s="106">
        <f t="shared" si="7"/>
        <v>257000</v>
      </c>
      <c r="AM24" s="106">
        <f t="shared" si="7"/>
        <v>257000</v>
      </c>
      <c r="AN24" s="106">
        <f t="shared" si="7"/>
        <v>257000</v>
      </c>
      <c r="AO24" s="106">
        <f t="shared" si="7"/>
        <v>257000</v>
      </c>
      <c r="AP24" s="106">
        <f t="shared" si="7"/>
        <v>257000</v>
      </c>
      <c r="AQ24" s="106">
        <f t="shared" si="7"/>
        <v>257000</v>
      </c>
      <c r="AR24" s="106">
        <f t="shared" si="7"/>
        <v>190892.13242381971</v>
      </c>
      <c r="AS24" s="106">
        <f t="shared" si="7"/>
        <v>191234.2441586265</v>
      </c>
      <c r="AT24" s="106">
        <f t="shared" si="7"/>
        <v>0</v>
      </c>
      <c r="AU24" s="106">
        <f t="shared" si="7"/>
        <v>257000</v>
      </c>
      <c r="AV24" s="106">
        <f t="shared" si="7"/>
        <v>192246.47802217811</v>
      </c>
      <c r="AW24" s="106">
        <f t="shared" si="7"/>
        <v>192579.00740840755</v>
      </c>
      <c r="AX24" s="106">
        <f t="shared" si="7"/>
        <v>48227.251531335423</v>
      </c>
      <c r="AY24" s="106">
        <f t="shared" si="7"/>
        <v>257000</v>
      </c>
      <c r="AZ24" s="141">
        <f t="shared" si="5"/>
        <v>10079868.614212062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22</v>
      </c>
      <c r="D27" s="124">
        <f>C$27-C$28+C$29</f>
        <v>22</v>
      </c>
      <c r="E27" s="124">
        <f t="shared" ref="E27:AY27" si="8">D27-D28+D29</f>
        <v>22</v>
      </c>
      <c r="F27" s="124">
        <f t="shared" si="8"/>
        <v>4</v>
      </c>
      <c r="G27" s="124">
        <f t="shared" si="8"/>
        <v>18</v>
      </c>
      <c r="H27" s="124">
        <f t="shared" si="8"/>
        <v>22</v>
      </c>
      <c r="I27" s="124">
        <f t="shared" si="8"/>
        <v>4</v>
      </c>
      <c r="J27" s="124">
        <f t="shared" si="8"/>
        <v>18</v>
      </c>
      <c r="K27" s="124">
        <f t="shared" si="8"/>
        <v>4</v>
      </c>
      <c r="L27" s="124">
        <f t="shared" si="8"/>
        <v>18</v>
      </c>
      <c r="M27" s="124">
        <f t="shared" si="8"/>
        <v>4</v>
      </c>
      <c r="N27" s="124">
        <f t="shared" si="8"/>
        <v>18</v>
      </c>
      <c r="O27" s="124">
        <f t="shared" si="8"/>
        <v>4</v>
      </c>
      <c r="P27" s="124">
        <f t="shared" si="8"/>
        <v>18</v>
      </c>
      <c r="Q27" s="124">
        <f t="shared" si="8"/>
        <v>4</v>
      </c>
      <c r="R27" s="124">
        <f t="shared" si="8"/>
        <v>18</v>
      </c>
      <c r="S27" s="124">
        <f t="shared" si="8"/>
        <v>22</v>
      </c>
      <c r="T27" s="124">
        <f t="shared" si="8"/>
        <v>4</v>
      </c>
      <c r="U27" s="124">
        <f t="shared" si="8"/>
        <v>18</v>
      </c>
      <c r="V27" s="124">
        <f t="shared" si="8"/>
        <v>4</v>
      </c>
      <c r="W27" s="124">
        <f t="shared" si="8"/>
        <v>22</v>
      </c>
      <c r="X27" s="124">
        <f t="shared" si="8"/>
        <v>4</v>
      </c>
      <c r="Y27" s="124">
        <f t="shared" si="8"/>
        <v>18</v>
      </c>
      <c r="Z27" s="124">
        <f t="shared" si="8"/>
        <v>4</v>
      </c>
      <c r="AA27" s="124">
        <f t="shared" si="8"/>
        <v>18</v>
      </c>
      <c r="AB27" s="124">
        <f t="shared" si="8"/>
        <v>4</v>
      </c>
      <c r="AC27" s="124">
        <f t="shared" si="8"/>
        <v>18</v>
      </c>
      <c r="AD27" s="124">
        <f t="shared" si="8"/>
        <v>4</v>
      </c>
      <c r="AE27" s="124">
        <f t="shared" si="8"/>
        <v>18</v>
      </c>
      <c r="AF27" s="124">
        <f t="shared" si="8"/>
        <v>4</v>
      </c>
      <c r="AG27" s="124">
        <f t="shared" si="8"/>
        <v>18</v>
      </c>
      <c r="AH27" s="124">
        <f t="shared" si="8"/>
        <v>4</v>
      </c>
      <c r="AI27" s="124">
        <f t="shared" si="8"/>
        <v>18</v>
      </c>
      <c r="AJ27" s="124">
        <f t="shared" si="8"/>
        <v>4</v>
      </c>
      <c r="AK27" s="124">
        <f t="shared" si="8"/>
        <v>18</v>
      </c>
      <c r="AL27" s="124">
        <f t="shared" si="8"/>
        <v>18</v>
      </c>
      <c r="AM27" s="124">
        <f t="shared" si="8"/>
        <v>4</v>
      </c>
      <c r="AN27" s="124">
        <f t="shared" si="8"/>
        <v>18</v>
      </c>
      <c r="AO27" s="124">
        <f t="shared" si="8"/>
        <v>4</v>
      </c>
      <c r="AP27" s="124">
        <f t="shared" si="8"/>
        <v>18</v>
      </c>
      <c r="AQ27" s="124">
        <f t="shared" si="8"/>
        <v>4</v>
      </c>
      <c r="AR27" s="124">
        <f t="shared" si="8"/>
        <v>18</v>
      </c>
      <c r="AS27" s="124">
        <f t="shared" si="8"/>
        <v>9</v>
      </c>
      <c r="AT27" s="124">
        <f t="shared" si="8"/>
        <v>13</v>
      </c>
      <c r="AU27" s="124">
        <f t="shared" si="8"/>
        <v>22</v>
      </c>
      <c r="AV27" s="124">
        <f t="shared" si="8"/>
        <v>4</v>
      </c>
      <c r="AW27" s="124">
        <f t="shared" si="8"/>
        <v>18</v>
      </c>
      <c r="AX27" s="124">
        <f t="shared" si="8"/>
        <v>9</v>
      </c>
      <c r="AY27" s="164">
        <f t="shared" si="8"/>
        <v>18</v>
      </c>
      <c r="AZ27" s="106"/>
    </row>
    <row r="28" spans="1:52">
      <c r="B28" s="165" t="s">
        <v>310</v>
      </c>
      <c r="C28" s="110">
        <v>0</v>
      </c>
      <c r="D28" s="110">
        <v>0</v>
      </c>
      <c r="E28" s="110">
        <v>18</v>
      </c>
      <c r="F28" s="110">
        <v>4</v>
      </c>
      <c r="G28" s="110">
        <v>0</v>
      </c>
      <c r="H28" s="110">
        <v>18</v>
      </c>
      <c r="I28" s="110">
        <v>4</v>
      </c>
      <c r="J28" s="110">
        <v>18</v>
      </c>
      <c r="K28" s="110">
        <v>4</v>
      </c>
      <c r="L28" s="110">
        <v>18</v>
      </c>
      <c r="M28" s="110">
        <v>4</v>
      </c>
      <c r="N28" s="110">
        <v>18</v>
      </c>
      <c r="O28" s="110">
        <v>4</v>
      </c>
      <c r="P28" s="110">
        <v>18</v>
      </c>
      <c r="Q28" s="110">
        <v>4</v>
      </c>
      <c r="R28" s="110">
        <v>0</v>
      </c>
      <c r="S28" s="110">
        <v>18</v>
      </c>
      <c r="T28" s="110">
        <v>4</v>
      </c>
      <c r="U28" s="110">
        <v>18</v>
      </c>
      <c r="V28" s="110">
        <v>0</v>
      </c>
      <c r="W28" s="110">
        <v>18</v>
      </c>
      <c r="X28" s="110">
        <v>4</v>
      </c>
      <c r="Y28" s="110">
        <v>18</v>
      </c>
      <c r="Z28" s="110">
        <v>4</v>
      </c>
      <c r="AA28" s="110">
        <v>18</v>
      </c>
      <c r="AB28" s="110">
        <v>4</v>
      </c>
      <c r="AC28" s="110">
        <v>18</v>
      </c>
      <c r="AD28" s="110">
        <v>4</v>
      </c>
      <c r="AE28" s="110">
        <v>18</v>
      </c>
      <c r="AF28" s="110">
        <v>4</v>
      </c>
      <c r="AG28" s="110">
        <v>18</v>
      </c>
      <c r="AH28" s="110">
        <v>4</v>
      </c>
      <c r="AI28" s="110">
        <v>18</v>
      </c>
      <c r="AJ28" s="110">
        <v>4</v>
      </c>
      <c r="AK28" s="110">
        <v>4</v>
      </c>
      <c r="AL28" s="110">
        <v>18</v>
      </c>
      <c r="AM28" s="110">
        <v>4</v>
      </c>
      <c r="AN28" s="110">
        <v>18</v>
      </c>
      <c r="AO28" s="110">
        <v>4</v>
      </c>
      <c r="AP28" s="110">
        <v>18</v>
      </c>
      <c r="AQ28" s="110">
        <v>4</v>
      </c>
      <c r="AR28" s="110">
        <v>13</v>
      </c>
      <c r="AS28" s="110">
        <v>9</v>
      </c>
      <c r="AT28" s="110">
        <v>0</v>
      </c>
      <c r="AU28" s="110">
        <v>18</v>
      </c>
      <c r="AV28" s="110">
        <v>4</v>
      </c>
      <c r="AW28" s="110">
        <v>13</v>
      </c>
      <c r="AX28" s="110">
        <v>4</v>
      </c>
      <c r="AY28" s="166">
        <v>18</v>
      </c>
      <c r="AZ28" s="106"/>
    </row>
    <row r="29" spans="1:52">
      <c r="B29" s="136" t="s">
        <v>311</v>
      </c>
      <c r="C29" s="125">
        <v>0</v>
      </c>
      <c r="D29" s="125">
        <f>C$28</f>
        <v>0</v>
      </c>
      <c r="E29" s="125">
        <f t="shared" ref="E29:AY29" si="9">D$28</f>
        <v>0</v>
      </c>
      <c r="F29" s="125">
        <f t="shared" si="9"/>
        <v>18</v>
      </c>
      <c r="G29" s="125">
        <f t="shared" si="9"/>
        <v>4</v>
      </c>
      <c r="H29" s="125">
        <f t="shared" si="9"/>
        <v>0</v>
      </c>
      <c r="I29" s="125">
        <f t="shared" si="9"/>
        <v>18</v>
      </c>
      <c r="J29" s="125">
        <f t="shared" si="9"/>
        <v>4</v>
      </c>
      <c r="K29" s="125">
        <f t="shared" si="9"/>
        <v>18</v>
      </c>
      <c r="L29" s="125">
        <f t="shared" si="9"/>
        <v>4</v>
      </c>
      <c r="M29" s="125">
        <f t="shared" si="9"/>
        <v>18</v>
      </c>
      <c r="N29" s="125">
        <f t="shared" si="9"/>
        <v>4</v>
      </c>
      <c r="O29" s="125">
        <f t="shared" si="9"/>
        <v>18</v>
      </c>
      <c r="P29" s="125">
        <f t="shared" si="9"/>
        <v>4</v>
      </c>
      <c r="Q29" s="125">
        <f t="shared" si="9"/>
        <v>18</v>
      </c>
      <c r="R29" s="125">
        <f t="shared" si="9"/>
        <v>4</v>
      </c>
      <c r="S29" s="125">
        <f t="shared" si="9"/>
        <v>0</v>
      </c>
      <c r="T29" s="125">
        <f t="shared" si="9"/>
        <v>18</v>
      </c>
      <c r="U29" s="125">
        <f t="shared" si="9"/>
        <v>4</v>
      </c>
      <c r="V29" s="125">
        <f t="shared" si="9"/>
        <v>18</v>
      </c>
      <c r="W29" s="125">
        <f t="shared" si="9"/>
        <v>0</v>
      </c>
      <c r="X29" s="125">
        <f t="shared" si="9"/>
        <v>18</v>
      </c>
      <c r="Y29" s="125">
        <f t="shared" si="9"/>
        <v>4</v>
      </c>
      <c r="Z29" s="125">
        <f t="shared" si="9"/>
        <v>18</v>
      </c>
      <c r="AA29" s="125">
        <f t="shared" si="9"/>
        <v>4</v>
      </c>
      <c r="AB29" s="125">
        <f t="shared" si="9"/>
        <v>18</v>
      </c>
      <c r="AC29" s="125">
        <f t="shared" si="9"/>
        <v>4</v>
      </c>
      <c r="AD29" s="125">
        <f t="shared" si="9"/>
        <v>18</v>
      </c>
      <c r="AE29" s="125">
        <f t="shared" si="9"/>
        <v>4</v>
      </c>
      <c r="AF29" s="125">
        <f t="shared" si="9"/>
        <v>18</v>
      </c>
      <c r="AG29" s="125">
        <f t="shared" si="9"/>
        <v>4</v>
      </c>
      <c r="AH29" s="125">
        <f t="shared" si="9"/>
        <v>18</v>
      </c>
      <c r="AI29" s="125">
        <f t="shared" si="9"/>
        <v>4</v>
      </c>
      <c r="AJ29" s="125">
        <f t="shared" si="9"/>
        <v>18</v>
      </c>
      <c r="AK29" s="125">
        <f t="shared" si="9"/>
        <v>4</v>
      </c>
      <c r="AL29" s="125">
        <f t="shared" si="9"/>
        <v>4</v>
      </c>
      <c r="AM29" s="125">
        <f t="shared" si="9"/>
        <v>18</v>
      </c>
      <c r="AN29" s="125">
        <f t="shared" si="9"/>
        <v>4</v>
      </c>
      <c r="AO29" s="125">
        <f t="shared" si="9"/>
        <v>18</v>
      </c>
      <c r="AP29" s="125">
        <f t="shared" si="9"/>
        <v>4</v>
      </c>
      <c r="AQ29" s="125">
        <f t="shared" si="9"/>
        <v>18</v>
      </c>
      <c r="AR29" s="125">
        <f t="shared" si="9"/>
        <v>4</v>
      </c>
      <c r="AS29" s="125">
        <f t="shared" si="9"/>
        <v>13</v>
      </c>
      <c r="AT29" s="125">
        <f t="shared" si="9"/>
        <v>9</v>
      </c>
      <c r="AU29" s="125">
        <f t="shared" si="9"/>
        <v>0</v>
      </c>
      <c r="AV29" s="125">
        <f t="shared" si="9"/>
        <v>18</v>
      </c>
      <c r="AW29" s="125">
        <f t="shared" si="9"/>
        <v>4</v>
      </c>
      <c r="AX29" s="125">
        <f t="shared" si="9"/>
        <v>13</v>
      </c>
      <c r="AY29" s="167">
        <f t="shared" si="9"/>
        <v>4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220</v>
      </c>
      <c r="E30" s="117">
        <f t="shared" ref="E30:AY30" si="10">E$27*$B$30</f>
        <v>220</v>
      </c>
      <c r="F30" s="117">
        <f t="shared" si="10"/>
        <v>40</v>
      </c>
      <c r="G30" s="117">
        <f t="shared" si="10"/>
        <v>180</v>
      </c>
      <c r="H30" s="117">
        <f t="shared" si="10"/>
        <v>220</v>
      </c>
      <c r="I30" s="117">
        <f t="shared" si="10"/>
        <v>40</v>
      </c>
      <c r="J30" s="117">
        <f t="shared" si="10"/>
        <v>180</v>
      </c>
      <c r="K30" s="117">
        <f t="shared" si="10"/>
        <v>40</v>
      </c>
      <c r="L30" s="117">
        <f t="shared" si="10"/>
        <v>180</v>
      </c>
      <c r="M30" s="117">
        <f t="shared" si="10"/>
        <v>40</v>
      </c>
      <c r="N30" s="117">
        <f t="shared" si="10"/>
        <v>180</v>
      </c>
      <c r="O30" s="117">
        <f t="shared" si="10"/>
        <v>40</v>
      </c>
      <c r="P30" s="117">
        <f t="shared" si="10"/>
        <v>180</v>
      </c>
      <c r="Q30" s="117">
        <f t="shared" si="10"/>
        <v>40</v>
      </c>
      <c r="R30" s="117">
        <f>R$27*$B$30</f>
        <v>180</v>
      </c>
      <c r="S30" s="117">
        <f t="shared" si="10"/>
        <v>220</v>
      </c>
      <c r="T30" s="117">
        <f t="shared" si="10"/>
        <v>40</v>
      </c>
      <c r="U30" s="117">
        <f t="shared" si="10"/>
        <v>180</v>
      </c>
      <c r="V30" s="117">
        <f t="shared" si="10"/>
        <v>40</v>
      </c>
      <c r="W30" s="117">
        <f t="shared" si="10"/>
        <v>220</v>
      </c>
      <c r="X30" s="117">
        <f t="shared" si="10"/>
        <v>40</v>
      </c>
      <c r="Y30" s="117">
        <f t="shared" si="10"/>
        <v>180</v>
      </c>
      <c r="Z30" s="117">
        <f t="shared" si="10"/>
        <v>40</v>
      </c>
      <c r="AA30" s="117">
        <f t="shared" si="10"/>
        <v>180</v>
      </c>
      <c r="AB30" s="117">
        <f t="shared" si="10"/>
        <v>40</v>
      </c>
      <c r="AC30" s="117">
        <f t="shared" si="10"/>
        <v>180</v>
      </c>
      <c r="AD30" s="117">
        <f t="shared" si="10"/>
        <v>40</v>
      </c>
      <c r="AE30" s="117">
        <f>AE$27*$B$30</f>
        <v>180</v>
      </c>
      <c r="AF30" s="117">
        <f t="shared" si="10"/>
        <v>40</v>
      </c>
      <c r="AG30" s="117">
        <f t="shared" si="10"/>
        <v>180</v>
      </c>
      <c r="AH30" s="117">
        <f t="shared" si="10"/>
        <v>40</v>
      </c>
      <c r="AI30" s="117">
        <f t="shared" si="10"/>
        <v>180</v>
      </c>
      <c r="AJ30" s="117">
        <f t="shared" si="10"/>
        <v>40</v>
      </c>
      <c r="AK30" s="117">
        <f t="shared" si="10"/>
        <v>180</v>
      </c>
      <c r="AL30" s="117">
        <f t="shared" si="10"/>
        <v>180</v>
      </c>
      <c r="AM30" s="117">
        <f t="shared" si="10"/>
        <v>40</v>
      </c>
      <c r="AN30" s="117">
        <f t="shared" si="10"/>
        <v>180</v>
      </c>
      <c r="AO30" s="117">
        <f t="shared" si="10"/>
        <v>40</v>
      </c>
      <c r="AP30" s="117">
        <f t="shared" si="10"/>
        <v>180</v>
      </c>
      <c r="AQ30" s="117">
        <f t="shared" si="10"/>
        <v>40</v>
      </c>
      <c r="AR30" s="117">
        <f t="shared" si="10"/>
        <v>180</v>
      </c>
      <c r="AS30" s="117">
        <f t="shared" si="10"/>
        <v>90</v>
      </c>
      <c r="AT30" s="117">
        <f t="shared" si="10"/>
        <v>130</v>
      </c>
      <c r="AU30" s="117">
        <f t="shared" si="10"/>
        <v>220</v>
      </c>
      <c r="AV30" s="117">
        <f t="shared" si="10"/>
        <v>40</v>
      </c>
      <c r="AW30" s="117">
        <f t="shared" si="10"/>
        <v>180</v>
      </c>
      <c r="AX30" s="117">
        <f t="shared" si="10"/>
        <v>90</v>
      </c>
      <c r="AY30" s="117">
        <f t="shared" si="10"/>
        <v>180</v>
      </c>
      <c r="AZ30" s="141">
        <f t="shared" si="5"/>
        <v>5990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D$21*shipping_manufacturing!$F$27/100</f>
        <v>0</v>
      </c>
      <c r="E33" s="124">
        <f>E$21*shipping_manufacturing!$F$27/100</f>
        <v>78.95146475989705</v>
      </c>
      <c r="F33" s="124">
        <f>F$21*shipping_manufacturing!$F$27/100</f>
        <v>78.95146475989705</v>
      </c>
      <c r="G33" s="124">
        <f>G$21*shipping_manufacturing!$F$27/100</f>
        <v>0</v>
      </c>
      <c r="H33" s="124">
        <f>H$21*shipping_manufacturing!$F$27/100</f>
        <v>78.95146475989705</v>
      </c>
      <c r="I33" s="124">
        <f>I$21*shipping_manufacturing!$F$27/100</f>
        <v>54.654594980340434</v>
      </c>
      <c r="J33" s="124">
        <f>J$21*shipping_manufacturing!$F$27/100</f>
        <v>78.95146475989705</v>
      </c>
      <c r="K33" s="124">
        <f>K$21*shipping_manufacturing!$F$27/100</f>
        <v>13.722961040383559</v>
      </c>
      <c r="L33" s="124">
        <f>L$21*shipping_manufacturing!$F$27/100</f>
        <v>78.95146475989705</v>
      </c>
      <c r="M33" s="124">
        <f>M$21*shipping_manufacturing!$F$27/100</f>
        <v>78.95146475989705</v>
      </c>
      <c r="N33" s="124">
        <f>N$21*shipping_manufacturing!$F$27/100</f>
        <v>78.95146475989705</v>
      </c>
      <c r="O33" s="124">
        <f>O$21*shipping_manufacturing!$F$27/100</f>
        <v>78.95146475989705</v>
      </c>
      <c r="P33" s="124">
        <f>P$21*shipping_manufacturing!$F$27/100</f>
        <v>78.95146475989705</v>
      </c>
      <c r="Q33" s="124">
        <f>Q$21*shipping_manufacturing!$F$27/100</f>
        <v>78.95146475989705</v>
      </c>
      <c r="R33" s="124">
        <f>R$21*shipping_manufacturing!$F$27/100</f>
        <v>0</v>
      </c>
      <c r="S33" s="124">
        <f>S$21*shipping_manufacturing!$F$27/100</f>
        <v>78.95146475989705</v>
      </c>
      <c r="T33" s="124">
        <f>T$21*shipping_manufacturing!$F$27/100</f>
        <v>78.95146475989705</v>
      </c>
      <c r="U33" s="124">
        <f>U$21*shipping_manufacturing!$F$27/100</f>
        <v>78.95146475989705</v>
      </c>
      <c r="V33" s="124">
        <f>V$21*shipping_manufacturing!$F$27/100</f>
        <v>0</v>
      </c>
      <c r="W33" s="124">
        <f>W$21*shipping_manufacturing!$F$27/100</f>
        <v>78.95146475989705</v>
      </c>
      <c r="X33" s="124">
        <f>X$21*shipping_manufacturing!$F$27/100</f>
        <v>78.95146475989705</v>
      </c>
      <c r="Y33" s="124">
        <f>Y$21*shipping_manufacturing!$F$27/100</f>
        <v>78.95146475989705</v>
      </c>
      <c r="Z33" s="124">
        <f>Z$21*shipping_manufacturing!$F$27/100</f>
        <v>78.95146475989705</v>
      </c>
      <c r="AA33" s="124">
        <f>AA$21*shipping_manufacturing!$F$27/100</f>
        <v>78.95146475989705</v>
      </c>
      <c r="AB33" s="124">
        <f>AB$21*shipping_manufacturing!$F$27/100</f>
        <v>78.95146475989705</v>
      </c>
      <c r="AC33" s="124">
        <f>AC$21*shipping_manufacturing!$F$27/100</f>
        <v>78.95146475989705</v>
      </c>
      <c r="AD33" s="124">
        <f>AD$21*shipping_manufacturing!$F$27/100</f>
        <v>78.95146475989705</v>
      </c>
      <c r="AE33" s="124">
        <f>AE$21*shipping_manufacturing!$F$27/100</f>
        <v>78.95146475989705</v>
      </c>
      <c r="AF33" s="124">
        <f>AF$21*shipping_manufacturing!$F$27/100</f>
        <v>78.95146475989705</v>
      </c>
      <c r="AG33" s="124">
        <f>AG$21*shipping_manufacturing!$F$27/100</f>
        <v>78.95146475989705</v>
      </c>
      <c r="AH33" s="124">
        <f>AH$21*shipping_manufacturing!$F$27/100</f>
        <v>78.95146475989705</v>
      </c>
      <c r="AI33" s="124">
        <f>AI$21*shipping_manufacturing!$F$27/100</f>
        <v>78.95146475989705</v>
      </c>
      <c r="AJ33" s="124">
        <f>AJ$21*shipping_manufacturing!$F$27/100</f>
        <v>78.95146475989705</v>
      </c>
      <c r="AK33" s="124">
        <f>AK$21*shipping_manufacturing!$F$27/100</f>
        <v>14.472175917329645</v>
      </c>
      <c r="AL33" s="124">
        <f>AL$21*shipping_manufacturing!$F$27/100</f>
        <v>78.95146475989705</v>
      </c>
      <c r="AM33" s="124">
        <f>AM$21*shipping_manufacturing!$F$27/100</f>
        <v>78.95146475989705</v>
      </c>
      <c r="AN33" s="124">
        <f>AN$21*shipping_manufacturing!$F$27/100</f>
        <v>78.95146475989705</v>
      </c>
      <c r="AO33" s="124">
        <f>AO$21*shipping_manufacturing!$F$27/100</f>
        <v>78.95146475989705</v>
      </c>
      <c r="AP33" s="124">
        <f>AP$21*shipping_manufacturing!$F$27/100</f>
        <v>78.95146475989705</v>
      </c>
      <c r="AQ33" s="124">
        <f>AQ$21*shipping_manufacturing!$F$27/100</f>
        <v>78.95146475989705</v>
      </c>
      <c r="AR33" s="124">
        <f>AR$21*shipping_manufacturing!$F$27/100</f>
        <v>58.642853953310514</v>
      </c>
      <c r="AS33" s="124">
        <f>AS$21*shipping_manufacturing!$F$27/100</f>
        <v>58.747952095623923</v>
      </c>
      <c r="AT33" s="124">
        <f>AT$21*shipping_manufacturing!$F$27/100</f>
        <v>0</v>
      </c>
      <c r="AU33" s="124">
        <f>AU$21*shipping_manufacturing!$F$27/100</f>
        <v>78.95146475989705</v>
      </c>
      <c r="AV33" s="124">
        <f>AV$21*shipping_manufacturing!$F$27/100</f>
        <v>59.058914532226915</v>
      </c>
      <c r="AW33" s="124">
        <f>AW$21*shipping_manufacturing!$F$27/100</f>
        <v>59.161068937357356</v>
      </c>
      <c r="AX33" s="124">
        <f>AX$21*shipping_manufacturing!$F$27/100</f>
        <v>14.815611477598909</v>
      </c>
      <c r="AY33" s="124">
        <f>AY$21*shipping_manufacturing!$F$27/100</f>
        <v>78.95146475989705</v>
      </c>
    </row>
    <row r="34" spans="1:52">
      <c r="A34" s="113" t="s">
        <v>340</v>
      </c>
      <c r="B34" s="165" t="s">
        <v>342</v>
      </c>
      <c r="C34" s="110"/>
      <c r="D34" s="110">
        <f>D$22*shipping_manufacturing!$G$27/100</f>
        <v>0</v>
      </c>
      <c r="E34" s="110">
        <f>E$22*shipping_manufacturing!$G$27/100</f>
        <v>0</v>
      </c>
      <c r="F34" s="110">
        <f>F$22*shipping_manufacturing!$G$27/100</f>
        <v>0</v>
      </c>
      <c r="G34" s="110">
        <f>G$22*shipping_manufacturing!$G$27/100</f>
        <v>0</v>
      </c>
      <c r="H34" s="110">
        <f>H$22*shipping_manufacturing!$G$27/100</f>
        <v>0</v>
      </c>
      <c r="I34" s="110">
        <f>I$22*shipping_manufacturing!$G$27/100</f>
        <v>0</v>
      </c>
      <c r="J34" s="110">
        <f>J$22*shipping_manufacturing!$G$27/100</f>
        <v>0</v>
      </c>
      <c r="K34" s="110">
        <f>K$22*shipping_manufacturing!$G$27/100</f>
        <v>0</v>
      </c>
      <c r="L34" s="110">
        <f>L$22*shipping_manufacturing!$G$27/100</f>
        <v>0</v>
      </c>
      <c r="M34" s="110">
        <f>M$22*shipping_manufacturing!$G$27/100</f>
        <v>0</v>
      </c>
      <c r="N34" s="110">
        <f>N$22*shipping_manufacturing!$G$27/100</f>
        <v>0</v>
      </c>
      <c r="O34" s="110">
        <f>O$22*shipping_manufacturing!$G$27/100</f>
        <v>0</v>
      </c>
      <c r="P34" s="110">
        <f>P$22*shipping_manufacturing!$G$27/100</f>
        <v>0</v>
      </c>
      <c r="Q34" s="110">
        <f>Q$22*shipping_manufacturing!$G$27/100</f>
        <v>0</v>
      </c>
      <c r="R34" s="110">
        <f>R$22*shipping_manufacturing!$G$27/100</f>
        <v>0</v>
      </c>
      <c r="S34" s="110">
        <f>S$22*shipping_manufacturing!$G$27/100</f>
        <v>0</v>
      </c>
      <c r="T34" s="110">
        <f>T$22*shipping_manufacturing!$G$27/100</f>
        <v>0</v>
      </c>
      <c r="U34" s="110">
        <f>U$22*shipping_manufacturing!$G$27/100</f>
        <v>0</v>
      </c>
      <c r="V34" s="110">
        <f>V$22*shipping_manufacturing!$G$27/100</f>
        <v>0</v>
      </c>
      <c r="W34" s="110">
        <f>W$22*shipping_manufacturing!$G$27/100</f>
        <v>0</v>
      </c>
      <c r="X34" s="110">
        <f>X$22*shipping_manufacturing!$G$27/100</f>
        <v>0</v>
      </c>
      <c r="Y34" s="110">
        <f>Y$22*shipping_manufacturing!$G$27/100</f>
        <v>0</v>
      </c>
      <c r="Z34" s="110">
        <f>Z$22*shipping_manufacturing!$G$27/100</f>
        <v>0</v>
      </c>
      <c r="AA34" s="110">
        <f>AA$22*shipping_manufacturing!$G$27/100</f>
        <v>0</v>
      </c>
      <c r="AB34" s="110">
        <f>AB$22*shipping_manufacturing!$G$27/100</f>
        <v>0</v>
      </c>
      <c r="AC34" s="110">
        <f>AC$22*shipping_manufacturing!$G$27/100</f>
        <v>0</v>
      </c>
      <c r="AD34" s="110">
        <f>AD$22*shipping_manufacturing!$G$27/100</f>
        <v>0</v>
      </c>
      <c r="AE34" s="110">
        <f>AE$22*shipping_manufacturing!$G$27/100</f>
        <v>0</v>
      </c>
      <c r="AF34" s="110">
        <f>AF$22*shipping_manufacturing!$G$27/100</f>
        <v>0</v>
      </c>
      <c r="AG34" s="110">
        <f>AG$22*shipping_manufacturing!$G$27/100</f>
        <v>0</v>
      </c>
      <c r="AH34" s="110">
        <f>AH$22*shipping_manufacturing!$G$27/100</f>
        <v>0</v>
      </c>
      <c r="AI34" s="110">
        <f>AI$22*shipping_manufacturing!$G$27/100</f>
        <v>0</v>
      </c>
      <c r="AJ34" s="110">
        <f>AJ$22*shipping_manufacturing!$G$27/100</f>
        <v>0</v>
      </c>
      <c r="AK34" s="110">
        <f>AK$22*shipping_manufacturing!$G$27/100</f>
        <v>0</v>
      </c>
      <c r="AL34" s="110">
        <f>AL$22*shipping_manufacturing!$G$27/100</f>
        <v>0</v>
      </c>
      <c r="AM34" s="110">
        <f>AM$22*shipping_manufacturing!$G$27/100</f>
        <v>0</v>
      </c>
      <c r="AN34" s="110">
        <f>AN$22*shipping_manufacturing!$G$27/100</f>
        <v>0</v>
      </c>
      <c r="AO34" s="110">
        <f>AO$22*shipping_manufacturing!$G$27/100</f>
        <v>0</v>
      </c>
      <c r="AP34" s="110">
        <f>AP$22*shipping_manufacturing!$G$27/100</f>
        <v>0</v>
      </c>
      <c r="AQ34" s="110">
        <f>AQ$22*shipping_manufacturing!$G$27/100</f>
        <v>0</v>
      </c>
      <c r="AR34" s="110">
        <f>AR$22*shipping_manufacturing!$G$27/100</f>
        <v>0</v>
      </c>
      <c r="AS34" s="110">
        <f>AS$22*shipping_manufacturing!$G$27/100</f>
        <v>0</v>
      </c>
      <c r="AT34" s="110">
        <f>AT$22*shipping_manufacturing!$G$27/100</f>
        <v>0</v>
      </c>
      <c r="AU34" s="110">
        <f>AU$22*shipping_manufacturing!$G$27/100</f>
        <v>0</v>
      </c>
      <c r="AV34" s="110">
        <f>AV$22*shipping_manufacturing!$G$27/100</f>
        <v>0</v>
      </c>
      <c r="AW34" s="110">
        <f>AW$22*shipping_manufacturing!$G$27/100</f>
        <v>0</v>
      </c>
      <c r="AX34" s="110">
        <f>AX$22*shipping_manufacturing!$G$27/100</f>
        <v>0</v>
      </c>
      <c r="AY34" s="110">
        <f>AY$22*shipping_manufacturing!$G$27/100</f>
        <v>0</v>
      </c>
    </row>
    <row r="35" spans="1:52">
      <c r="A35" s="110">
        <v>1225</v>
      </c>
      <c r="B35" s="165" t="s">
        <v>343</v>
      </c>
      <c r="C35" s="110"/>
      <c r="D35" s="110">
        <f>SUM(D33:D34)</f>
        <v>0</v>
      </c>
      <c r="E35" s="110">
        <f t="shared" ref="E35:AY35" si="11">SUM(E33:E34)</f>
        <v>78.95146475989705</v>
      </c>
      <c r="F35" s="110">
        <f t="shared" si="11"/>
        <v>78.95146475989705</v>
      </c>
      <c r="G35" s="110">
        <f t="shared" si="11"/>
        <v>0</v>
      </c>
      <c r="H35" s="110">
        <f t="shared" si="11"/>
        <v>78.95146475989705</v>
      </c>
      <c r="I35" s="110">
        <f t="shared" si="11"/>
        <v>54.654594980340434</v>
      </c>
      <c r="J35" s="110">
        <f t="shared" si="11"/>
        <v>78.95146475989705</v>
      </c>
      <c r="K35" s="110">
        <f t="shared" si="11"/>
        <v>13.722961040383559</v>
      </c>
      <c r="L35" s="110">
        <f t="shared" si="11"/>
        <v>78.95146475989705</v>
      </c>
      <c r="M35" s="110">
        <f t="shared" si="11"/>
        <v>78.95146475989705</v>
      </c>
      <c r="N35" s="110">
        <f t="shared" si="11"/>
        <v>78.95146475989705</v>
      </c>
      <c r="O35" s="110">
        <f t="shared" si="11"/>
        <v>78.95146475989705</v>
      </c>
      <c r="P35" s="110">
        <f t="shared" si="11"/>
        <v>78.95146475989705</v>
      </c>
      <c r="Q35" s="110">
        <f t="shared" si="11"/>
        <v>78.95146475989705</v>
      </c>
      <c r="R35" s="110">
        <f t="shared" si="11"/>
        <v>0</v>
      </c>
      <c r="S35" s="110">
        <f t="shared" si="11"/>
        <v>78.95146475989705</v>
      </c>
      <c r="T35" s="110">
        <f t="shared" si="11"/>
        <v>78.95146475989705</v>
      </c>
      <c r="U35" s="110">
        <f t="shared" si="11"/>
        <v>78.95146475989705</v>
      </c>
      <c r="V35" s="110">
        <f t="shared" si="11"/>
        <v>0</v>
      </c>
      <c r="W35" s="110">
        <f t="shared" si="11"/>
        <v>78.95146475989705</v>
      </c>
      <c r="X35" s="110">
        <f t="shared" si="11"/>
        <v>78.95146475989705</v>
      </c>
      <c r="Y35" s="110">
        <f t="shared" si="11"/>
        <v>78.95146475989705</v>
      </c>
      <c r="Z35" s="110">
        <f t="shared" si="11"/>
        <v>78.95146475989705</v>
      </c>
      <c r="AA35" s="110">
        <f t="shared" si="11"/>
        <v>78.95146475989705</v>
      </c>
      <c r="AB35" s="110">
        <f t="shared" si="11"/>
        <v>78.95146475989705</v>
      </c>
      <c r="AC35" s="110">
        <f t="shared" si="11"/>
        <v>78.95146475989705</v>
      </c>
      <c r="AD35" s="110">
        <f t="shared" si="11"/>
        <v>78.95146475989705</v>
      </c>
      <c r="AE35" s="110">
        <f t="shared" si="11"/>
        <v>78.95146475989705</v>
      </c>
      <c r="AF35" s="110">
        <f t="shared" si="11"/>
        <v>78.95146475989705</v>
      </c>
      <c r="AG35" s="110">
        <f t="shared" si="11"/>
        <v>78.95146475989705</v>
      </c>
      <c r="AH35" s="110">
        <f t="shared" si="11"/>
        <v>78.95146475989705</v>
      </c>
      <c r="AI35" s="110">
        <f t="shared" si="11"/>
        <v>78.95146475989705</v>
      </c>
      <c r="AJ35" s="110">
        <f t="shared" si="11"/>
        <v>78.95146475989705</v>
      </c>
      <c r="AK35" s="110">
        <f t="shared" si="11"/>
        <v>14.472175917329645</v>
      </c>
      <c r="AL35" s="110">
        <f t="shared" si="11"/>
        <v>78.95146475989705</v>
      </c>
      <c r="AM35" s="110">
        <f t="shared" si="11"/>
        <v>78.95146475989705</v>
      </c>
      <c r="AN35" s="110">
        <f t="shared" si="11"/>
        <v>78.95146475989705</v>
      </c>
      <c r="AO35" s="110">
        <f t="shared" si="11"/>
        <v>78.95146475989705</v>
      </c>
      <c r="AP35" s="110">
        <f t="shared" si="11"/>
        <v>78.95146475989705</v>
      </c>
      <c r="AQ35" s="110">
        <f t="shared" si="11"/>
        <v>78.95146475989705</v>
      </c>
      <c r="AR35" s="110">
        <f t="shared" si="11"/>
        <v>58.642853953310514</v>
      </c>
      <c r="AS35" s="110">
        <f t="shared" si="11"/>
        <v>58.747952095623923</v>
      </c>
      <c r="AT35" s="110">
        <f t="shared" si="11"/>
        <v>0</v>
      </c>
      <c r="AU35" s="110">
        <f t="shared" si="11"/>
        <v>78.95146475989705</v>
      </c>
      <c r="AV35" s="110">
        <f t="shared" si="11"/>
        <v>59.058914532226915</v>
      </c>
      <c r="AW35" s="110">
        <f t="shared" si="11"/>
        <v>59.161068937357356</v>
      </c>
      <c r="AX35" s="110">
        <f t="shared" si="11"/>
        <v>14.815611477598909</v>
      </c>
      <c r="AY35" s="110">
        <f t="shared" si="11"/>
        <v>78.95146475989705</v>
      </c>
    </row>
    <row r="36" spans="1:52">
      <c r="A36" s="110"/>
      <c r="B36" s="165" t="s">
        <v>344</v>
      </c>
      <c r="C36" s="110"/>
      <c r="D36" s="110"/>
      <c r="E36" s="110">
        <v>78.95146475989705</v>
      </c>
      <c r="F36" s="110"/>
      <c r="G36" s="110"/>
      <c r="H36" s="110">
        <v>78.95146475989705</v>
      </c>
      <c r="I36" s="110"/>
      <c r="J36" s="110">
        <v>78.95146475989705</v>
      </c>
      <c r="K36" s="110">
        <v>13.722961040383559</v>
      </c>
      <c r="L36" s="110">
        <v>78.95146475989705</v>
      </c>
      <c r="M36" s="110"/>
      <c r="N36" s="110">
        <v>78.95146475989705</v>
      </c>
      <c r="O36" s="110"/>
      <c r="P36" s="110">
        <v>78.95146475989705</v>
      </c>
      <c r="Q36" s="110"/>
      <c r="R36" s="110"/>
      <c r="S36" s="110">
        <v>78.95146475989705</v>
      </c>
      <c r="T36" s="110"/>
      <c r="U36" s="110">
        <v>78.95146475989705</v>
      </c>
      <c r="V36" s="110"/>
      <c r="W36" s="110">
        <v>78.95146475989705</v>
      </c>
      <c r="X36" s="110"/>
      <c r="Y36" s="110">
        <v>78.95146475989705</v>
      </c>
      <c r="Z36" s="110"/>
      <c r="AA36" s="110">
        <v>78.95146475989705</v>
      </c>
      <c r="AB36" s="110"/>
      <c r="AC36" s="110">
        <v>78.95146475989705</v>
      </c>
      <c r="AD36" s="110"/>
      <c r="AE36" s="110">
        <v>78.95146475989705</v>
      </c>
      <c r="AF36" s="110"/>
      <c r="AG36" s="110">
        <v>78.95146475989705</v>
      </c>
      <c r="AH36" s="110"/>
      <c r="AI36" s="110">
        <v>78.95146475989705</v>
      </c>
      <c r="AJ36" s="110"/>
      <c r="AK36" s="110">
        <v>14.472175917329645</v>
      </c>
      <c r="AL36" s="110">
        <v>78.95146475989705</v>
      </c>
      <c r="AM36" s="110"/>
      <c r="AN36" s="110">
        <v>78.95146475989705</v>
      </c>
      <c r="AO36" s="110"/>
      <c r="AP36" s="110">
        <v>78.95146475989705</v>
      </c>
      <c r="AQ36" s="110"/>
      <c r="AR36" s="110">
        <v>58.642853953310514</v>
      </c>
      <c r="AS36" s="110"/>
      <c r="AT36" s="110"/>
      <c r="AU36" s="110">
        <v>78.95146475989705</v>
      </c>
      <c r="AV36" s="110"/>
      <c r="AW36" s="110">
        <v>59.161068937357356</v>
      </c>
      <c r="AX36" s="110">
        <v>14.815611477598909</v>
      </c>
      <c r="AY36" s="110">
        <v>78.95146475989705</v>
      </c>
    </row>
    <row r="37" spans="1:52">
      <c r="A37" s="110"/>
      <c r="B37" s="165" t="s">
        <v>345</v>
      </c>
      <c r="C37" s="110"/>
      <c r="D37" s="110"/>
      <c r="E37" s="110">
        <v>0</v>
      </c>
      <c r="F37" s="110"/>
      <c r="G37" s="110"/>
      <c r="H37" s="110">
        <v>0</v>
      </c>
      <c r="I37" s="110"/>
      <c r="J37" s="110">
        <v>0</v>
      </c>
      <c r="K37" s="110">
        <v>0</v>
      </c>
      <c r="L37" s="110">
        <v>0</v>
      </c>
      <c r="M37" s="110"/>
      <c r="N37" s="110">
        <v>0</v>
      </c>
      <c r="O37" s="110"/>
      <c r="P37" s="110">
        <v>0</v>
      </c>
      <c r="Q37" s="110"/>
      <c r="R37" s="110"/>
      <c r="S37" s="110">
        <v>0</v>
      </c>
      <c r="T37" s="110"/>
      <c r="U37" s="110">
        <v>0</v>
      </c>
      <c r="V37" s="110"/>
      <c r="W37" s="110">
        <v>0</v>
      </c>
      <c r="X37" s="110"/>
      <c r="Y37" s="110">
        <v>0</v>
      </c>
      <c r="Z37" s="110"/>
      <c r="AA37" s="110">
        <v>0</v>
      </c>
      <c r="AB37" s="110"/>
      <c r="AC37" s="110">
        <v>0</v>
      </c>
      <c r="AD37" s="110"/>
      <c r="AE37" s="110">
        <v>0</v>
      </c>
      <c r="AF37" s="110"/>
      <c r="AG37" s="110">
        <v>0</v>
      </c>
      <c r="AH37" s="110"/>
      <c r="AI37" s="110">
        <v>0</v>
      </c>
      <c r="AJ37" s="110"/>
      <c r="AK37" s="110">
        <v>0</v>
      </c>
      <c r="AL37" s="110">
        <v>0</v>
      </c>
      <c r="AM37" s="110"/>
      <c r="AN37" s="110">
        <v>0</v>
      </c>
      <c r="AO37" s="110"/>
      <c r="AP37" s="110">
        <v>0</v>
      </c>
      <c r="AQ37" s="110"/>
      <c r="AR37" s="110">
        <v>0</v>
      </c>
      <c r="AS37" s="110"/>
      <c r="AT37" s="110"/>
      <c r="AU37" s="110">
        <v>0</v>
      </c>
      <c r="AV37" s="110"/>
      <c r="AW37" s="110">
        <v>0</v>
      </c>
      <c r="AX37" s="110">
        <v>0</v>
      </c>
      <c r="AY37" s="110">
        <v>0</v>
      </c>
    </row>
    <row r="38" spans="1:52">
      <c r="A38" s="110"/>
      <c r="B38" s="165" t="s">
        <v>346</v>
      </c>
      <c r="C38" s="110"/>
      <c r="D38" s="110"/>
      <c r="E38" s="110">
        <v>3</v>
      </c>
      <c r="F38" s="110"/>
      <c r="G38" s="110"/>
      <c r="H38" s="110">
        <v>3</v>
      </c>
      <c r="I38" s="110"/>
      <c r="J38" s="110">
        <v>3</v>
      </c>
      <c r="K38" s="110">
        <v>1</v>
      </c>
      <c r="L38" s="110">
        <v>3</v>
      </c>
      <c r="M38" s="110"/>
      <c r="N38" s="110">
        <v>3</v>
      </c>
      <c r="O38" s="110"/>
      <c r="P38" s="110">
        <v>3</v>
      </c>
      <c r="Q38" s="110"/>
      <c r="R38" s="110"/>
      <c r="S38" s="110">
        <v>3</v>
      </c>
      <c r="T38" s="110"/>
      <c r="U38" s="110">
        <v>3</v>
      </c>
      <c r="V38" s="110"/>
      <c r="W38" s="110">
        <v>3</v>
      </c>
      <c r="X38" s="110"/>
      <c r="Y38" s="110">
        <v>3</v>
      </c>
      <c r="Z38" s="110"/>
      <c r="AA38" s="110">
        <v>3</v>
      </c>
      <c r="AB38" s="110"/>
      <c r="AC38" s="110">
        <v>3</v>
      </c>
      <c r="AD38" s="110"/>
      <c r="AE38" s="110">
        <v>3</v>
      </c>
      <c r="AF38" s="110"/>
      <c r="AG38" s="110">
        <v>3</v>
      </c>
      <c r="AH38" s="110"/>
      <c r="AI38" s="110">
        <v>3</v>
      </c>
      <c r="AJ38" s="110"/>
      <c r="AK38" s="110">
        <v>1</v>
      </c>
      <c r="AL38" s="110">
        <v>3</v>
      </c>
      <c r="AM38" s="110"/>
      <c r="AN38" s="110">
        <v>3</v>
      </c>
      <c r="AO38" s="110"/>
      <c r="AP38" s="110">
        <v>3</v>
      </c>
      <c r="AQ38" s="110"/>
      <c r="AR38" s="110">
        <v>2</v>
      </c>
      <c r="AS38" s="110"/>
      <c r="AT38" s="110"/>
      <c r="AU38" s="110">
        <v>3</v>
      </c>
      <c r="AV38" s="110"/>
      <c r="AW38" s="110">
        <v>2</v>
      </c>
      <c r="AX38" s="110">
        <v>1</v>
      </c>
      <c r="AY38" s="110">
        <v>3</v>
      </c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78.95146475989705</v>
      </c>
      <c r="G39" s="110">
        <f t="shared" si="12"/>
        <v>0</v>
      </c>
      <c r="H39" s="110">
        <f t="shared" si="12"/>
        <v>0</v>
      </c>
      <c r="I39" s="110">
        <f t="shared" si="12"/>
        <v>54.654594980340434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78.95146475989705</v>
      </c>
      <c r="N39" s="110">
        <f t="shared" si="12"/>
        <v>0</v>
      </c>
      <c r="O39" s="110">
        <f t="shared" si="12"/>
        <v>78.95146475989705</v>
      </c>
      <c r="P39" s="110">
        <f t="shared" si="12"/>
        <v>0</v>
      </c>
      <c r="Q39" s="110">
        <f t="shared" si="12"/>
        <v>78.95146475989705</v>
      </c>
      <c r="R39" s="110">
        <f t="shared" si="12"/>
        <v>0</v>
      </c>
      <c r="S39" s="110">
        <f t="shared" si="12"/>
        <v>0</v>
      </c>
      <c r="T39" s="110">
        <f t="shared" si="12"/>
        <v>78.95146475989705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78.95146475989705</v>
      </c>
      <c r="Y39" s="110">
        <f t="shared" si="12"/>
        <v>0</v>
      </c>
      <c r="Z39" s="110">
        <f t="shared" si="12"/>
        <v>78.95146475989705</v>
      </c>
      <c r="AA39" s="110">
        <f t="shared" si="12"/>
        <v>0</v>
      </c>
      <c r="AB39" s="110">
        <f t="shared" si="12"/>
        <v>78.95146475989705</v>
      </c>
      <c r="AC39" s="110">
        <f t="shared" si="12"/>
        <v>0</v>
      </c>
      <c r="AD39" s="110">
        <f t="shared" si="12"/>
        <v>78.95146475989705</v>
      </c>
      <c r="AE39" s="110">
        <f t="shared" si="12"/>
        <v>0</v>
      </c>
      <c r="AF39" s="110">
        <f t="shared" si="12"/>
        <v>78.95146475989705</v>
      </c>
      <c r="AG39" s="110">
        <f t="shared" si="12"/>
        <v>0</v>
      </c>
      <c r="AH39" s="110">
        <f t="shared" si="12"/>
        <v>78.95146475989705</v>
      </c>
      <c r="AI39" s="110">
        <f t="shared" si="12"/>
        <v>0</v>
      </c>
      <c r="AJ39" s="110">
        <f t="shared" si="12"/>
        <v>78.95146475989705</v>
      </c>
      <c r="AK39" s="110">
        <f t="shared" si="12"/>
        <v>0</v>
      </c>
      <c r="AL39" s="110">
        <f t="shared" si="12"/>
        <v>0</v>
      </c>
      <c r="AM39" s="110">
        <f t="shared" si="12"/>
        <v>78.95146475989705</v>
      </c>
      <c r="AN39" s="110">
        <f t="shared" si="12"/>
        <v>0</v>
      </c>
      <c r="AO39" s="110">
        <f t="shared" si="12"/>
        <v>78.95146475989705</v>
      </c>
      <c r="AP39" s="110">
        <f t="shared" si="12"/>
        <v>0</v>
      </c>
      <c r="AQ39" s="110">
        <f t="shared" si="12"/>
        <v>78.95146475989705</v>
      </c>
      <c r="AR39" s="110">
        <f t="shared" si="12"/>
        <v>0</v>
      </c>
      <c r="AS39" s="110">
        <f t="shared" si="12"/>
        <v>58.747952095623923</v>
      </c>
      <c r="AT39" s="110">
        <f t="shared" si="12"/>
        <v>0</v>
      </c>
      <c r="AU39" s="110">
        <f t="shared" si="12"/>
        <v>0</v>
      </c>
      <c r="AV39" s="110">
        <f t="shared" si="12"/>
        <v>59.058914532226915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3</v>
      </c>
      <c r="G41" s="110">
        <v>2</v>
      </c>
      <c r="H41" s="110">
        <v>1</v>
      </c>
      <c r="I41" s="110">
        <v>2</v>
      </c>
      <c r="J41" s="110">
        <v>1</v>
      </c>
      <c r="K41" s="110">
        <v>1</v>
      </c>
      <c r="L41" s="110">
        <v>1</v>
      </c>
      <c r="M41" s="110">
        <v>1</v>
      </c>
      <c r="N41" s="110">
        <v>1</v>
      </c>
      <c r="O41" s="110">
        <v>1</v>
      </c>
      <c r="P41" s="110">
        <v>3</v>
      </c>
      <c r="Q41" s="110">
        <v>2</v>
      </c>
      <c r="R41" s="110">
        <v>1</v>
      </c>
      <c r="S41" s="110">
        <v>2</v>
      </c>
      <c r="T41" s="110">
        <v>2</v>
      </c>
      <c r="U41" s="110">
        <v>1</v>
      </c>
      <c r="V41" s="110">
        <v>1</v>
      </c>
      <c r="W41" s="110">
        <v>2</v>
      </c>
      <c r="X41" s="110">
        <v>3</v>
      </c>
      <c r="Y41" s="110">
        <v>2</v>
      </c>
      <c r="Z41" s="110">
        <v>1</v>
      </c>
      <c r="AA41" s="110">
        <v>1</v>
      </c>
      <c r="AB41" s="110">
        <v>1</v>
      </c>
      <c r="AC41" s="110">
        <v>1</v>
      </c>
      <c r="AD41" s="110">
        <v>1</v>
      </c>
      <c r="AE41" s="110">
        <v>1</v>
      </c>
      <c r="AF41" s="110">
        <v>3</v>
      </c>
      <c r="AG41" s="110">
        <v>1</v>
      </c>
      <c r="AH41" s="110">
        <v>1</v>
      </c>
      <c r="AI41" s="110">
        <v>1</v>
      </c>
      <c r="AJ41" s="110">
        <v>1</v>
      </c>
      <c r="AK41" s="110">
        <v>1</v>
      </c>
      <c r="AL41" s="110">
        <v>2</v>
      </c>
      <c r="AM41" s="110">
        <v>2</v>
      </c>
      <c r="AN41" s="110">
        <v>1</v>
      </c>
      <c r="AO41" s="110">
        <v>1</v>
      </c>
      <c r="AP41" s="110">
        <v>1</v>
      </c>
      <c r="AQ41" s="110">
        <v>1</v>
      </c>
      <c r="AR41" s="110">
        <v>1</v>
      </c>
      <c r="AS41" s="110">
        <v>1</v>
      </c>
      <c r="AT41" s="110">
        <v>2</v>
      </c>
      <c r="AU41" s="110">
        <v>2</v>
      </c>
      <c r="AV41" s="110">
        <v>1</v>
      </c>
      <c r="AW41" s="110">
        <v>1</v>
      </c>
      <c r="AX41" s="110">
        <v>1</v>
      </c>
      <c r="AY41" s="110">
        <v>1</v>
      </c>
    </row>
    <row r="42" spans="1:52">
      <c r="A42" s="110"/>
      <c r="B42" s="178" t="s">
        <v>350</v>
      </c>
      <c r="C42" s="110"/>
      <c r="D42" s="110">
        <v>0</v>
      </c>
      <c r="E42" s="110">
        <v>132300</v>
      </c>
      <c r="F42" s="110">
        <v>0</v>
      </c>
      <c r="G42" s="110">
        <v>0</v>
      </c>
      <c r="H42" s="110">
        <v>132300</v>
      </c>
      <c r="I42" s="110">
        <v>0</v>
      </c>
      <c r="J42" s="110">
        <v>132300</v>
      </c>
      <c r="K42" s="110">
        <v>44100</v>
      </c>
      <c r="L42" s="110">
        <v>132300</v>
      </c>
      <c r="M42" s="110">
        <v>0</v>
      </c>
      <c r="N42" s="110">
        <v>132300</v>
      </c>
      <c r="O42" s="110">
        <v>0</v>
      </c>
      <c r="P42" s="110">
        <v>132300</v>
      </c>
      <c r="Q42" s="110">
        <v>0</v>
      </c>
      <c r="R42" s="110">
        <v>0</v>
      </c>
      <c r="S42" s="110">
        <v>132300</v>
      </c>
      <c r="T42" s="110">
        <v>0</v>
      </c>
      <c r="U42" s="110">
        <v>132300</v>
      </c>
      <c r="V42" s="110">
        <v>0</v>
      </c>
      <c r="W42" s="110">
        <v>132300</v>
      </c>
      <c r="X42" s="110">
        <v>0</v>
      </c>
      <c r="Y42" s="110">
        <v>132300</v>
      </c>
      <c r="Z42" s="110">
        <v>0</v>
      </c>
      <c r="AA42" s="110">
        <v>132300</v>
      </c>
      <c r="AB42" s="110">
        <v>0</v>
      </c>
      <c r="AC42" s="110">
        <v>132300</v>
      </c>
      <c r="AD42" s="110">
        <v>0</v>
      </c>
      <c r="AE42" s="110">
        <v>132300</v>
      </c>
      <c r="AF42" s="110">
        <v>0</v>
      </c>
      <c r="AG42" s="110">
        <v>132300</v>
      </c>
      <c r="AH42" s="110">
        <v>0</v>
      </c>
      <c r="AI42" s="110">
        <v>132300</v>
      </c>
      <c r="AJ42" s="110">
        <v>0</v>
      </c>
      <c r="AK42" s="110">
        <v>44100</v>
      </c>
      <c r="AL42" s="110">
        <v>132300</v>
      </c>
      <c r="AM42" s="110">
        <v>0</v>
      </c>
      <c r="AN42" s="110">
        <v>132300</v>
      </c>
      <c r="AO42" s="110">
        <v>0</v>
      </c>
      <c r="AP42" s="110">
        <v>132300</v>
      </c>
      <c r="AQ42" s="110">
        <v>0</v>
      </c>
      <c r="AR42" s="110">
        <v>88200</v>
      </c>
      <c r="AS42" s="110">
        <v>0</v>
      </c>
      <c r="AT42" s="110">
        <v>0</v>
      </c>
      <c r="AU42" s="110">
        <v>132300</v>
      </c>
      <c r="AV42" s="110">
        <v>0</v>
      </c>
      <c r="AW42" s="110">
        <v>88200</v>
      </c>
      <c r="AX42" s="110">
        <v>44100</v>
      </c>
      <c r="AY42" s="110">
        <v>132300</v>
      </c>
      <c r="AZ42" s="100">
        <f>SUM($D$42:$AY$42)</f>
        <v>2954700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62865.103815068032</v>
      </c>
      <c r="G43" s="110">
        <v>0</v>
      </c>
      <c r="H43" s="110">
        <v>0</v>
      </c>
      <c r="I43" s="110">
        <v>43518.721253096068</v>
      </c>
      <c r="J43" s="110">
        <v>0</v>
      </c>
      <c r="K43" s="110">
        <v>0</v>
      </c>
      <c r="L43" s="110">
        <v>0</v>
      </c>
      <c r="M43" s="110">
        <v>62865.103815068032</v>
      </c>
      <c r="N43" s="110">
        <v>0</v>
      </c>
      <c r="O43" s="110">
        <v>62865.103815068032</v>
      </c>
      <c r="P43" s="110">
        <v>0</v>
      </c>
      <c r="Q43" s="110">
        <v>62865.103815068032</v>
      </c>
      <c r="R43" s="110">
        <v>0</v>
      </c>
      <c r="S43" s="110">
        <v>0</v>
      </c>
      <c r="T43" s="110">
        <v>62865.103815068032</v>
      </c>
      <c r="U43" s="110">
        <v>0</v>
      </c>
      <c r="V43" s="110">
        <v>0</v>
      </c>
      <c r="W43" s="110">
        <v>0</v>
      </c>
      <c r="X43" s="110">
        <v>62865.103815068032</v>
      </c>
      <c r="Y43" s="110">
        <v>0</v>
      </c>
      <c r="Z43" s="110">
        <v>62865.103815068032</v>
      </c>
      <c r="AA43" s="110">
        <v>0</v>
      </c>
      <c r="AB43" s="110">
        <v>62865.103815068032</v>
      </c>
      <c r="AC43" s="110">
        <v>0</v>
      </c>
      <c r="AD43" s="110">
        <v>62865.103815068032</v>
      </c>
      <c r="AE43" s="110">
        <v>0</v>
      </c>
      <c r="AF43" s="110">
        <v>62865.103815068032</v>
      </c>
      <c r="AG43" s="110">
        <v>0</v>
      </c>
      <c r="AH43" s="110">
        <v>62865.103815068032</v>
      </c>
      <c r="AI43" s="110">
        <v>0</v>
      </c>
      <c r="AJ43" s="110">
        <v>62865.103815068032</v>
      </c>
      <c r="AK43" s="110">
        <v>0</v>
      </c>
      <c r="AL43" s="110">
        <v>0</v>
      </c>
      <c r="AM43" s="110">
        <v>62865.103815068032</v>
      </c>
      <c r="AN43" s="110">
        <v>0</v>
      </c>
      <c r="AO43" s="110">
        <v>62865.103815068032</v>
      </c>
      <c r="AP43" s="110">
        <v>0</v>
      </c>
      <c r="AQ43" s="110">
        <v>62865.103815068032</v>
      </c>
      <c r="AR43" s="110">
        <v>0</v>
      </c>
      <c r="AS43" s="110">
        <v>46778.056856140545</v>
      </c>
      <c r="AT43" s="110">
        <v>0</v>
      </c>
      <c r="AU43" s="110">
        <v>0</v>
      </c>
      <c r="AV43" s="110">
        <v>47025.660696285682</v>
      </c>
      <c r="AW43" s="110">
        <v>0</v>
      </c>
      <c r="AX43" s="110">
        <v>0</v>
      </c>
      <c r="AY43" s="110">
        <v>0</v>
      </c>
      <c r="AZ43" s="100">
        <f>SUM($D$43:$AY$43)</f>
        <v>1080298.9960315428</v>
      </c>
    </row>
    <row r="44" spans="1:52">
      <c r="A44" s="135" t="s">
        <v>59</v>
      </c>
      <c r="B44" s="135" t="s">
        <v>341</v>
      </c>
      <c r="C44" s="124"/>
      <c r="D44" s="124">
        <f>D$21*shipping_manufacturing!$F$28/100</f>
        <v>0</v>
      </c>
      <c r="E44" s="124">
        <f>E$21*shipping_manufacturing!$F$28/100</f>
        <v>178.04853524010295</v>
      </c>
      <c r="F44" s="124">
        <f>F$21*shipping_manufacturing!$F$28/100</f>
        <v>178.04853524010295</v>
      </c>
      <c r="G44" s="124">
        <f>G$21*shipping_manufacturing!$F$28/100</f>
        <v>0</v>
      </c>
      <c r="H44" s="124">
        <f>H$21*shipping_manufacturing!$F$28/100</f>
        <v>178.04853524010295</v>
      </c>
      <c r="I44" s="124">
        <f>I$21*shipping_manufacturing!$F$28/100</f>
        <v>123.25509868606758</v>
      </c>
      <c r="J44" s="124">
        <f>J$21*shipping_manufacturing!$F$28/100</f>
        <v>178.04853524010295</v>
      </c>
      <c r="K44" s="124">
        <f>K$21*shipping_manufacturing!$F$28/100</f>
        <v>30.94753365029878</v>
      </c>
      <c r="L44" s="124">
        <f>L$21*shipping_manufacturing!$F$28/100</f>
        <v>178.04853524010295</v>
      </c>
      <c r="M44" s="124">
        <f>M$21*shipping_manufacturing!$F$28/100</f>
        <v>178.04853524010295</v>
      </c>
      <c r="N44" s="124">
        <f>N$21*shipping_manufacturing!$F$28/100</f>
        <v>178.04853524010295</v>
      </c>
      <c r="O44" s="124">
        <f>O$21*shipping_manufacturing!$F$28/100</f>
        <v>178.04853524010295</v>
      </c>
      <c r="P44" s="124">
        <f>P$21*shipping_manufacturing!$F$28/100</f>
        <v>178.04853524010295</v>
      </c>
      <c r="Q44" s="124">
        <f>Q$21*shipping_manufacturing!$F$28/100</f>
        <v>178.04853524010295</v>
      </c>
      <c r="R44" s="124">
        <f>R$21*shipping_manufacturing!$F$28/100</f>
        <v>0</v>
      </c>
      <c r="S44" s="124">
        <f>S$21*shipping_manufacturing!$F$28/100</f>
        <v>178.04853524010295</v>
      </c>
      <c r="T44" s="124">
        <f>T$21*shipping_manufacturing!$F$28/100</f>
        <v>178.04853524010295</v>
      </c>
      <c r="U44" s="124">
        <f>U$21*shipping_manufacturing!$F$28/100</f>
        <v>178.04853524010295</v>
      </c>
      <c r="V44" s="124">
        <f>V$21*shipping_manufacturing!$F$28/100</f>
        <v>0</v>
      </c>
      <c r="W44" s="124">
        <f>W$21*shipping_manufacturing!$F$28/100</f>
        <v>178.04853524010295</v>
      </c>
      <c r="X44" s="124">
        <f>X$21*shipping_manufacturing!$F$28/100</f>
        <v>178.04853524010295</v>
      </c>
      <c r="Y44" s="124">
        <f>Y$21*shipping_manufacturing!$F$28/100</f>
        <v>178.04853524010295</v>
      </c>
      <c r="Z44" s="124">
        <f>Z$21*shipping_manufacturing!$F$28/100</f>
        <v>178.04853524010295</v>
      </c>
      <c r="AA44" s="124">
        <f>AA$21*shipping_manufacturing!$F$28/100</f>
        <v>178.04853524010295</v>
      </c>
      <c r="AB44" s="124">
        <f>AB$21*shipping_manufacturing!$F$28/100</f>
        <v>178.04853524010295</v>
      </c>
      <c r="AC44" s="124">
        <f>AC$21*shipping_manufacturing!$F$28/100</f>
        <v>178.04853524010295</v>
      </c>
      <c r="AD44" s="124">
        <f>AD$21*shipping_manufacturing!$F$28/100</f>
        <v>178.04853524010295</v>
      </c>
      <c r="AE44" s="124">
        <f>AE$21*shipping_manufacturing!$F$28/100</f>
        <v>178.04853524010295</v>
      </c>
      <c r="AF44" s="124">
        <f>AF$21*shipping_manufacturing!$F$28/100</f>
        <v>178.04853524010295</v>
      </c>
      <c r="AG44" s="124">
        <f>AG$21*shipping_manufacturing!$F$28/100</f>
        <v>178.04853524010295</v>
      </c>
      <c r="AH44" s="124">
        <f>AH$21*shipping_manufacturing!$F$28/100</f>
        <v>178.04853524010295</v>
      </c>
      <c r="AI44" s="124">
        <f>AI$21*shipping_manufacturing!$F$28/100</f>
        <v>178.04853524010295</v>
      </c>
      <c r="AJ44" s="124">
        <f>AJ$21*shipping_manufacturing!$F$28/100</f>
        <v>178.04853524010295</v>
      </c>
      <c r="AK44" s="124">
        <f>AK$21*shipping_manufacturing!$F$28/100</f>
        <v>32.637136393275405</v>
      </c>
      <c r="AL44" s="124">
        <f>AL$21*shipping_manufacturing!$F$28/100</f>
        <v>178.04853524010295</v>
      </c>
      <c r="AM44" s="124">
        <f>AM$21*shipping_manufacturing!$F$28/100</f>
        <v>178.04853524010295</v>
      </c>
      <c r="AN44" s="124">
        <f>AN$21*shipping_manufacturing!$F$28/100</f>
        <v>178.04853524010295</v>
      </c>
      <c r="AO44" s="124">
        <f>AO$21*shipping_manufacturing!$F$28/100</f>
        <v>178.04853524010295</v>
      </c>
      <c r="AP44" s="124">
        <f>AP$21*shipping_manufacturing!$F$28/100</f>
        <v>178.04853524010295</v>
      </c>
      <c r="AQ44" s="124">
        <f>AQ$21*shipping_manufacturing!$F$28/100</f>
        <v>178.04853524010295</v>
      </c>
      <c r="AR44" s="124">
        <f>AR$21*shipping_manufacturing!$F$28/100</f>
        <v>132.24927847050918</v>
      </c>
      <c r="AS44" s="124">
        <f>AS$21*shipping_manufacturing!$F$28/100</f>
        <v>132.48629206300257</v>
      </c>
      <c r="AT44" s="124">
        <f>AT$21*shipping_manufacturing!$F$28/100</f>
        <v>0</v>
      </c>
      <c r="AU44" s="124">
        <f>AU$21*shipping_manufacturing!$F$28/100</f>
        <v>178.04853524010295</v>
      </c>
      <c r="AV44" s="124">
        <f>AV$21*shipping_manufacturing!$F$28/100</f>
        <v>133.18756348995117</v>
      </c>
      <c r="AW44" s="124">
        <f>AW$21*shipping_manufacturing!$F$28/100</f>
        <v>133.41793847105018</v>
      </c>
      <c r="AX44" s="124">
        <f>AX$21*shipping_manufacturing!$F$28/100</f>
        <v>33.411640053736512</v>
      </c>
      <c r="AY44" s="124">
        <f>AY$21*shipping_manufacturing!$F$28/100</f>
        <v>178.04853524010295</v>
      </c>
    </row>
    <row r="45" spans="1:52">
      <c r="A45" s="113" t="s">
        <v>340</v>
      </c>
      <c r="B45" s="165" t="s">
        <v>342</v>
      </c>
      <c r="C45" s="110"/>
      <c r="D45" s="110">
        <f>D$22*shipping_manufacturing!$G$28/100</f>
        <v>0</v>
      </c>
      <c r="E45" s="110">
        <f>E$22*shipping_manufacturing!$G$28/100</f>
        <v>257</v>
      </c>
      <c r="F45" s="110">
        <f>F$22*shipping_manufacturing!$G$28/100</f>
        <v>257</v>
      </c>
      <c r="G45" s="110">
        <f>G$22*shipping_manufacturing!$G$28/100</f>
        <v>0</v>
      </c>
      <c r="H45" s="110">
        <f>H$22*shipping_manufacturing!$G$28/100</f>
        <v>257</v>
      </c>
      <c r="I45" s="110">
        <f>I$22*shipping_manufacturing!$G$28/100</f>
        <v>177.90969366640803</v>
      </c>
      <c r="J45" s="110">
        <f>J$22*shipping_manufacturing!$G$28/100</f>
        <v>257</v>
      </c>
      <c r="K45" s="110">
        <f>K$22*shipping_manufacturing!$G$28/100</f>
        <v>44.670494690682332</v>
      </c>
      <c r="L45" s="110">
        <f>L$22*shipping_manufacturing!$G$28/100</f>
        <v>257</v>
      </c>
      <c r="M45" s="110">
        <f>M$22*shipping_manufacturing!$G$28/100</f>
        <v>257</v>
      </c>
      <c r="N45" s="110">
        <f>N$22*shipping_manufacturing!$G$28/100</f>
        <v>257</v>
      </c>
      <c r="O45" s="110">
        <f>O$22*shipping_manufacturing!$G$28/100</f>
        <v>257</v>
      </c>
      <c r="P45" s="110">
        <f>P$22*shipping_manufacturing!$G$28/100</f>
        <v>257</v>
      </c>
      <c r="Q45" s="110">
        <f>Q$22*shipping_manufacturing!$G$28/100</f>
        <v>257</v>
      </c>
      <c r="R45" s="110">
        <f>R$22*shipping_manufacturing!$G$28/100</f>
        <v>0</v>
      </c>
      <c r="S45" s="110">
        <f>S$22*shipping_manufacturing!$G$28/100</f>
        <v>257</v>
      </c>
      <c r="T45" s="110">
        <f>T$22*shipping_manufacturing!$G$28/100</f>
        <v>257</v>
      </c>
      <c r="U45" s="110">
        <f>U$22*shipping_manufacturing!$G$28/100</f>
        <v>257</v>
      </c>
      <c r="V45" s="110">
        <f>V$22*shipping_manufacturing!$G$28/100</f>
        <v>0</v>
      </c>
      <c r="W45" s="110">
        <f>W$22*shipping_manufacturing!$G$28/100</f>
        <v>257</v>
      </c>
      <c r="X45" s="110">
        <f>X$22*shipping_manufacturing!$G$28/100</f>
        <v>257</v>
      </c>
      <c r="Y45" s="110">
        <f>Y$22*shipping_manufacturing!$G$28/100</f>
        <v>257</v>
      </c>
      <c r="Z45" s="110">
        <f>Z$22*shipping_manufacturing!$G$28/100</f>
        <v>257</v>
      </c>
      <c r="AA45" s="110">
        <f>AA$22*shipping_manufacturing!$G$28/100</f>
        <v>257</v>
      </c>
      <c r="AB45" s="110">
        <f>AB$22*shipping_manufacturing!$G$28/100</f>
        <v>257</v>
      </c>
      <c r="AC45" s="110">
        <f>AC$22*shipping_manufacturing!$G$28/100</f>
        <v>257</v>
      </c>
      <c r="AD45" s="110">
        <f>AD$22*shipping_manufacturing!$G$28/100</f>
        <v>257</v>
      </c>
      <c r="AE45" s="110">
        <f>AE$22*shipping_manufacturing!$G$28/100</f>
        <v>257</v>
      </c>
      <c r="AF45" s="110">
        <f>AF$22*shipping_manufacturing!$G$28/100</f>
        <v>257</v>
      </c>
      <c r="AG45" s="110">
        <f>AG$22*shipping_manufacturing!$G$28/100</f>
        <v>257</v>
      </c>
      <c r="AH45" s="110">
        <f>AH$22*shipping_manufacturing!$G$28/100</f>
        <v>257</v>
      </c>
      <c r="AI45" s="110">
        <f>AI$22*shipping_manufacturing!$G$28/100</f>
        <v>257</v>
      </c>
      <c r="AJ45" s="110">
        <f>AJ$22*shipping_manufacturing!$G$28/100</f>
        <v>257</v>
      </c>
      <c r="AK45" s="110">
        <f>AK$22*shipping_manufacturing!$G$28/100</f>
        <v>47.109312310605056</v>
      </c>
      <c r="AL45" s="110">
        <f>AL$22*shipping_manufacturing!$G$28/100</f>
        <v>257</v>
      </c>
      <c r="AM45" s="110">
        <f>AM$22*shipping_manufacturing!$G$28/100</f>
        <v>257</v>
      </c>
      <c r="AN45" s="110">
        <f>AN$22*shipping_manufacturing!$G$28/100</f>
        <v>257</v>
      </c>
      <c r="AO45" s="110">
        <f>AO$22*shipping_manufacturing!$G$28/100</f>
        <v>257</v>
      </c>
      <c r="AP45" s="110">
        <f>AP$22*shipping_manufacturing!$G$28/100</f>
        <v>257</v>
      </c>
      <c r="AQ45" s="110">
        <f>AQ$22*shipping_manufacturing!$G$28/100</f>
        <v>257</v>
      </c>
      <c r="AR45" s="110">
        <f>AR$22*shipping_manufacturing!$G$28/100</f>
        <v>190.8921324238197</v>
      </c>
      <c r="AS45" s="110">
        <f>AS$22*shipping_manufacturing!$G$28/100</f>
        <v>191.2342441586265</v>
      </c>
      <c r="AT45" s="110">
        <f>AT$22*shipping_manufacturing!$G$28/100</f>
        <v>0</v>
      </c>
      <c r="AU45" s="110">
        <f>AU$22*shipping_manufacturing!$G$28/100</f>
        <v>257</v>
      </c>
      <c r="AV45" s="110">
        <f>AV$22*shipping_manufacturing!$G$28/100</f>
        <v>192.24647802217814</v>
      </c>
      <c r="AW45" s="110">
        <f>AW$22*shipping_manufacturing!$G$28/100</f>
        <v>192.57900740840753</v>
      </c>
      <c r="AX45" s="110">
        <f>AX$22*shipping_manufacturing!$G$28/100</f>
        <v>48.227251531335426</v>
      </c>
      <c r="AY45" s="110">
        <f>AY$22*shipping_manufacturing!$G$28/100</f>
        <v>257</v>
      </c>
    </row>
    <row r="46" spans="1:52">
      <c r="A46" s="110">
        <v>2339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435.04853524010298</v>
      </c>
      <c r="F46" s="110">
        <f t="shared" si="14"/>
        <v>435.04853524010298</v>
      </c>
      <c r="G46" s="110">
        <f t="shared" si="14"/>
        <v>0</v>
      </c>
      <c r="H46" s="110">
        <f t="shared" si="14"/>
        <v>435.04853524010298</v>
      </c>
      <c r="I46" s="110">
        <f t="shared" si="14"/>
        <v>301.16479235247562</v>
      </c>
      <c r="J46" s="110">
        <f t="shared" si="14"/>
        <v>435.04853524010298</v>
      </c>
      <c r="K46" s="110">
        <f t="shared" si="14"/>
        <v>75.618028340981112</v>
      </c>
      <c r="L46" s="110">
        <f t="shared" si="14"/>
        <v>435.04853524010298</v>
      </c>
      <c r="M46" s="110">
        <f t="shared" si="14"/>
        <v>435.04853524010298</v>
      </c>
      <c r="N46" s="110">
        <f t="shared" si="14"/>
        <v>435.04853524010298</v>
      </c>
      <c r="O46" s="110">
        <f t="shared" si="14"/>
        <v>435.04853524010298</v>
      </c>
      <c r="P46" s="110">
        <f t="shared" si="14"/>
        <v>435.04853524010298</v>
      </c>
      <c r="Q46" s="110">
        <f t="shared" si="14"/>
        <v>435.04853524010298</v>
      </c>
      <c r="R46" s="110">
        <f t="shared" si="14"/>
        <v>0</v>
      </c>
      <c r="S46" s="110">
        <f t="shared" si="14"/>
        <v>435.04853524010298</v>
      </c>
      <c r="T46" s="110">
        <f t="shared" si="14"/>
        <v>435.04853524010298</v>
      </c>
      <c r="U46" s="110">
        <f t="shared" si="14"/>
        <v>435.04853524010298</v>
      </c>
      <c r="V46" s="110">
        <f t="shared" si="14"/>
        <v>0</v>
      </c>
      <c r="W46" s="110">
        <f t="shared" si="14"/>
        <v>435.04853524010298</v>
      </c>
      <c r="X46" s="110">
        <f t="shared" si="14"/>
        <v>435.04853524010298</v>
      </c>
      <c r="Y46" s="110">
        <f t="shared" si="14"/>
        <v>435.04853524010298</v>
      </c>
      <c r="Z46" s="110">
        <f t="shared" si="14"/>
        <v>435.04853524010298</v>
      </c>
      <c r="AA46" s="110">
        <f t="shared" si="14"/>
        <v>435.04853524010298</v>
      </c>
      <c r="AB46" s="110">
        <f t="shared" si="14"/>
        <v>435.04853524010298</v>
      </c>
      <c r="AC46" s="110">
        <f t="shared" si="14"/>
        <v>435.04853524010298</v>
      </c>
      <c r="AD46" s="110">
        <f t="shared" si="14"/>
        <v>435.04853524010298</v>
      </c>
      <c r="AE46" s="110">
        <f t="shared" si="14"/>
        <v>435.04853524010298</v>
      </c>
      <c r="AF46" s="110">
        <f t="shared" si="14"/>
        <v>435.04853524010298</v>
      </c>
      <c r="AG46" s="110">
        <f t="shared" si="14"/>
        <v>435.04853524010298</v>
      </c>
      <c r="AH46" s="110">
        <f t="shared" si="14"/>
        <v>435.04853524010298</v>
      </c>
      <c r="AI46" s="110">
        <f t="shared" si="14"/>
        <v>435.04853524010298</v>
      </c>
      <c r="AJ46" s="110">
        <f t="shared" si="14"/>
        <v>435.04853524010298</v>
      </c>
      <c r="AK46" s="110">
        <f t="shared" si="14"/>
        <v>79.746448703880461</v>
      </c>
      <c r="AL46" s="110">
        <f t="shared" si="14"/>
        <v>435.04853524010298</v>
      </c>
      <c r="AM46" s="110">
        <f t="shared" si="14"/>
        <v>435.04853524010298</v>
      </c>
      <c r="AN46" s="110">
        <f t="shared" si="14"/>
        <v>435.04853524010298</v>
      </c>
      <c r="AO46" s="110">
        <f t="shared" si="14"/>
        <v>435.04853524010298</v>
      </c>
      <c r="AP46" s="110">
        <f t="shared" si="14"/>
        <v>435.04853524010298</v>
      </c>
      <c r="AQ46" s="110">
        <f t="shared" si="14"/>
        <v>435.04853524010298</v>
      </c>
      <c r="AR46" s="110">
        <f t="shared" si="14"/>
        <v>323.14141089432889</v>
      </c>
      <c r="AS46" s="110">
        <f t="shared" si="14"/>
        <v>323.72053622162906</v>
      </c>
      <c r="AT46" s="110">
        <f t="shared" si="14"/>
        <v>0</v>
      </c>
      <c r="AU46" s="110">
        <f t="shared" si="14"/>
        <v>435.04853524010298</v>
      </c>
      <c r="AV46" s="110">
        <f t="shared" si="14"/>
        <v>325.43404151212928</v>
      </c>
      <c r="AW46" s="110">
        <f t="shared" si="14"/>
        <v>325.99694587945771</v>
      </c>
      <c r="AX46" s="110">
        <f t="shared" si="14"/>
        <v>81.638891585071946</v>
      </c>
      <c r="AY46" s="110">
        <f t="shared" si="14"/>
        <v>435.04853524010298</v>
      </c>
    </row>
    <row r="47" spans="1:52">
      <c r="A47" s="110"/>
      <c r="B47" s="165" t="s">
        <v>344</v>
      </c>
      <c r="C47" s="110"/>
      <c r="D47" s="110"/>
      <c r="E47" s="110">
        <v>178.04853524010298</v>
      </c>
      <c r="F47" s="110">
        <v>49.111357694884703</v>
      </c>
      <c r="G47" s="110"/>
      <c r="H47" s="110">
        <v>178.04853524010298</v>
      </c>
      <c r="I47" s="110">
        <v>49.111357694884717</v>
      </c>
      <c r="J47" s="110">
        <v>178.04853524010298</v>
      </c>
      <c r="K47" s="110">
        <v>30.94753365029878</v>
      </c>
      <c r="L47" s="110">
        <v>178.04853524010298</v>
      </c>
      <c r="M47" s="110">
        <v>49.111357694884703</v>
      </c>
      <c r="N47" s="110">
        <v>178.04853524010298</v>
      </c>
      <c r="O47" s="110">
        <v>49.111357694884703</v>
      </c>
      <c r="P47" s="110">
        <v>178.04853524010298</v>
      </c>
      <c r="Q47" s="110">
        <v>49.111357694884703</v>
      </c>
      <c r="R47" s="110"/>
      <c r="S47" s="110">
        <v>178.04853524010298</v>
      </c>
      <c r="T47" s="110">
        <v>49.111357694884703</v>
      </c>
      <c r="U47" s="110">
        <v>178.04853524010298</v>
      </c>
      <c r="V47" s="110"/>
      <c r="W47" s="110">
        <v>178.04853524010298</v>
      </c>
      <c r="X47" s="110">
        <v>49.111357694884703</v>
      </c>
      <c r="Y47" s="110">
        <v>178.04853524010298</v>
      </c>
      <c r="Z47" s="110">
        <v>49.111357694884703</v>
      </c>
      <c r="AA47" s="110">
        <v>178.04853524010298</v>
      </c>
      <c r="AB47" s="110">
        <v>49.111357694884703</v>
      </c>
      <c r="AC47" s="110">
        <v>178.04853524010298</v>
      </c>
      <c r="AD47" s="110">
        <v>49.111357694884703</v>
      </c>
      <c r="AE47" s="110">
        <v>178.04853524010298</v>
      </c>
      <c r="AF47" s="110">
        <v>49.111357694884703</v>
      </c>
      <c r="AG47" s="110">
        <v>178.04853524010298</v>
      </c>
      <c r="AH47" s="110">
        <v>49.111357694884703</v>
      </c>
      <c r="AI47" s="110">
        <v>178.04853524010298</v>
      </c>
      <c r="AJ47" s="110">
        <v>49.111357694884703</v>
      </c>
      <c r="AK47" s="110">
        <v>32.637136393275405</v>
      </c>
      <c r="AL47" s="110">
        <v>178.04853524010298</v>
      </c>
      <c r="AM47" s="110">
        <v>49.111357694884703</v>
      </c>
      <c r="AN47" s="110">
        <v>178.04853524010298</v>
      </c>
      <c r="AO47" s="110">
        <v>49.111357694884703</v>
      </c>
      <c r="AP47" s="110">
        <v>178.04853524010298</v>
      </c>
      <c r="AQ47" s="110">
        <v>49.111357694884703</v>
      </c>
      <c r="AR47" s="110">
        <v>132.24927847050918</v>
      </c>
      <c r="AS47" s="110">
        <v>110.5005548134906</v>
      </c>
      <c r="AT47" s="110"/>
      <c r="AU47" s="110">
        <v>178.04853524010298</v>
      </c>
      <c r="AV47" s="110">
        <v>49.111357694884717</v>
      </c>
      <c r="AW47" s="110">
        <v>133.41793847105018</v>
      </c>
      <c r="AX47" s="110">
        <v>33.411640053736512</v>
      </c>
      <c r="AY47" s="110">
        <v>178.04853524010298</v>
      </c>
    </row>
    <row r="48" spans="1:52">
      <c r="A48" s="110"/>
      <c r="B48" s="165" t="s">
        <v>345</v>
      </c>
      <c r="C48" s="110"/>
      <c r="D48" s="110"/>
      <c r="E48" s="110">
        <v>257.00000000000017</v>
      </c>
      <c r="F48" s="110">
        <v>70.888642305115283</v>
      </c>
      <c r="G48" s="110"/>
      <c r="H48" s="110">
        <v>257.00000000000017</v>
      </c>
      <c r="I48" s="110">
        <v>70.888642305115297</v>
      </c>
      <c r="J48" s="110">
        <v>257.00000000000017</v>
      </c>
      <c r="K48" s="110">
        <v>44.670494690682332</v>
      </c>
      <c r="L48" s="110">
        <v>257.00000000000017</v>
      </c>
      <c r="M48" s="110">
        <v>70.888642305115283</v>
      </c>
      <c r="N48" s="110">
        <v>257.00000000000017</v>
      </c>
      <c r="O48" s="110">
        <v>70.888642305115283</v>
      </c>
      <c r="P48" s="110">
        <v>257.00000000000017</v>
      </c>
      <c r="Q48" s="110">
        <v>70.888642305115283</v>
      </c>
      <c r="R48" s="110"/>
      <c r="S48" s="110">
        <v>257.00000000000017</v>
      </c>
      <c r="T48" s="110">
        <v>70.888642305115283</v>
      </c>
      <c r="U48" s="110">
        <v>257.00000000000017</v>
      </c>
      <c r="V48" s="110"/>
      <c r="W48" s="110">
        <v>257.00000000000017</v>
      </c>
      <c r="X48" s="110">
        <v>70.888642305115283</v>
      </c>
      <c r="Y48" s="110">
        <v>257.00000000000017</v>
      </c>
      <c r="Z48" s="110">
        <v>70.888642305115283</v>
      </c>
      <c r="AA48" s="110">
        <v>257.00000000000017</v>
      </c>
      <c r="AB48" s="110">
        <v>70.888642305115283</v>
      </c>
      <c r="AC48" s="110">
        <v>257.00000000000017</v>
      </c>
      <c r="AD48" s="110">
        <v>70.888642305115283</v>
      </c>
      <c r="AE48" s="110">
        <v>257.00000000000017</v>
      </c>
      <c r="AF48" s="110">
        <v>70.888642305115283</v>
      </c>
      <c r="AG48" s="110">
        <v>257.00000000000017</v>
      </c>
      <c r="AH48" s="110">
        <v>70.888642305115283</v>
      </c>
      <c r="AI48" s="110">
        <v>257.00000000000017</v>
      </c>
      <c r="AJ48" s="110">
        <v>70.888642305115283</v>
      </c>
      <c r="AK48" s="110">
        <v>47.109312310605063</v>
      </c>
      <c r="AL48" s="110">
        <v>257.00000000000017</v>
      </c>
      <c r="AM48" s="110">
        <v>70.888642305115283</v>
      </c>
      <c r="AN48" s="110">
        <v>257.00000000000017</v>
      </c>
      <c r="AO48" s="110">
        <v>70.888642305115283</v>
      </c>
      <c r="AP48" s="110">
        <v>257.00000000000017</v>
      </c>
      <c r="AQ48" s="110">
        <v>70.888642305115283</v>
      </c>
      <c r="AR48" s="110">
        <v>190.89213242381976</v>
      </c>
      <c r="AS48" s="110">
        <v>159.4994451865094</v>
      </c>
      <c r="AT48" s="110"/>
      <c r="AU48" s="110">
        <v>257.00000000000017</v>
      </c>
      <c r="AV48" s="110">
        <v>70.888642305115297</v>
      </c>
      <c r="AW48" s="110">
        <v>192.57900740840759</v>
      </c>
      <c r="AX48" s="110">
        <v>48.227251531335426</v>
      </c>
      <c r="AY48" s="110">
        <v>257.00000000000017</v>
      </c>
    </row>
    <row r="49" spans="1:52">
      <c r="A49" s="110"/>
      <c r="B49" s="165" t="s">
        <v>346</v>
      </c>
      <c r="C49" s="110"/>
      <c r="D49" s="110"/>
      <c r="E49" s="110">
        <v>15</v>
      </c>
      <c r="F49" s="110">
        <v>4</v>
      </c>
      <c r="G49" s="110"/>
      <c r="H49" s="110">
        <v>15</v>
      </c>
      <c r="I49" s="110">
        <v>4</v>
      </c>
      <c r="J49" s="110">
        <v>15</v>
      </c>
      <c r="K49" s="110">
        <v>3</v>
      </c>
      <c r="L49" s="110">
        <v>15</v>
      </c>
      <c r="M49" s="110">
        <v>4</v>
      </c>
      <c r="N49" s="110">
        <v>15</v>
      </c>
      <c r="O49" s="110">
        <v>4</v>
      </c>
      <c r="P49" s="110">
        <v>15</v>
      </c>
      <c r="Q49" s="110">
        <v>4</v>
      </c>
      <c r="R49" s="110"/>
      <c r="S49" s="110">
        <v>15</v>
      </c>
      <c r="T49" s="110">
        <v>4</v>
      </c>
      <c r="U49" s="110">
        <v>15</v>
      </c>
      <c r="V49" s="110"/>
      <c r="W49" s="110">
        <v>15</v>
      </c>
      <c r="X49" s="110">
        <v>4</v>
      </c>
      <c r="Y49" s="110">
        <v>15</v>
      </c>
      <c r="Z49" s="110">
        <v>4</v>
      </c>
      <c r="AA49" s="110">
        <v>15</v>
      </c>
      <c r="AB49" s="110">
        <v>4</v>
      </c>
      <c r="AC49" s="110">
        <v>15</v>
      </c>
      <c r="AD49" s="110">
        <v>4</v>
      </c>
      <c r="AE49" s="110">
        <v>15</v>
      </c>
      <c r="AF49" s="110">
        <v>4</v>
      </c>
      <c r="AG49" s="110">
        <v>15</v>
      </c>
      <c r="AH49" s="110">
        <v>4</v>
      </c>
      <c r="AI49" s="110">
        <v>15</v>
      </c>
      <c r="AJ49" s="110">
        <v>4</v>
      </c>
      <c r="AK49" s="110">
        <v>3</v>
      </c>
      <c r="AL49" s="110">
        <v>15</v>
      </c>
      <c r="AM49" s="110">
        <v>4</v>
      </c>
      <c r="AN49" s="110">
        <v>15</v>
      </c>
      <c r="AO49" s="110">
        <v>4</v>
      </c>
      <c r="AP49" s="110">
        <v>15</v>
      </c>
      <c r="AQ49" s="110">
        <v>4</v>
      </c>
      <c r="AR49" s="110">
        <v>11</v>
      </c>
      <c r="AS49" s="110">
        <v>9</v>
      </c>
      <c r="AT49" s="110"/>
      <c r="AU49" s="110">
        <v>15</v>
      </c>
      <c r="AV49" s="110">
        <v>4</v>
      </c>
      <c r="AW49" s="110">
        <v>11</v>
      </c>
      <c r="AX49" s="110">
        <v>3</v>
      </c>
      <c r="AY49" s="110">
        <v>15</v>
      </c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128.93717754521825</v>
      </c>
      <c r="G50" s="110">
        <f t="shared" si="15"/>
        <v>0</v>
      </c>
      <c r="H50" s="110">
        <f t="shared" si="15"/>
        <v>0</v>
      </c>
      <c r="I50" s="110">
        <f t="shared" si="15"/>
        <v>74.143740991182867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128.93717754521825</v>
      </c>
      <c r="N50" s="110">
        <f t="shared" si="15"/>
        <v>0</v>
      </c>
      <c r="O50" s="110">
        <f t="shared" si="15"/>
        <v>128.93717754521825</v>
      </c>
      <c r="P50" s="110">
        <f t="shared" si="15"/>
        <v>0</v>
      </c>
      <c r="Q50" s="110">
        <f t="shared" si="15"/>
        <v>128.93717754521825</v>
      </c>
      <c r="R50" s="110">
        <f t="shared" si="15"/>
        <v>0</v>
      </c>
      <c r="S50" s="110">
        <f t="shared" si="15"/>
        <v>0</v>
      </c>
      <c r="T50" s="110">
        <f t="shared" si="15"/>
        <v>128.93717754521825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128.93717754521825</v>
      </c>
      <c r="Y50" s="110">
        <f t="shared" si="15"/>
        <v>0</v>
      </c>
      <c r="Z50" s="110">
        <f t="shared" si="15"/>
        <v>128.93717754521825</v>
      </c>
      <c r="AA50" s="110">
        <f t="shared" si="15"/>
        <v>0</v>
      </c>
      <c r="AB50" s="110">
        <f t="shared" si="15"/>
        <v>128.93717754521825</v>
      </c>
      <c r="AC50" s="110">
        <f t="shared" si="15"/>
        <v>0</v>
      </c>
      <c r="AD50" s="110">
        <f t="shared" si="15"/>
        <v>128.93717754521825</v>
      </c>
      <c r="AE50" s="110">
        <f t="shared" si="15"/>
        <v>0</v>
      </c>
      <c r="AF50" s="110">
        <f t="shared" si="15"/>
        <v>128.93717754521825</v>
      </c>
      <c r="AG50" s="110">
        <f t="shared" si="15"/>
        <v>0</v>
      </c>
      <c r="AH50" s="110">
        <f t="shared" si="15"/>
        <v>128.93717754521825</v>
      </c>
      <c r="AI50" s="110">
        <f t="shared" si="15"/>
        <v>0</v>
      </c>
      <c r="AJ50" s="110">
        <f t="shared" si="15"/>
        <v>128.93717754521825</v>
      </c>
      <c r="AK50" s="110">
        <f t="shared" si="15"/>
        <v>0</v>
      </c>
      <c r="AL50" s="110">
        <f t="shared" si="15"/>
        <v>0</v>
      </c>
      <c r="AM50" s="110">
        <f t="shared" si="15"/>
        <v>128.93717754521825</v>
      </c>
      <c r="AN50" s="110">
        <f t="shared" si="15"/>
        <v>0</v>
      </c>
      <c r="AO50" s="110">
        <f t="shared" si="15"/>
        <v>128.93717754521825</v>
      </c>
      <c r="AP50" s="110">
        <f t="shared" si="15"/>
        <v>0</v>
      </c>
      <c r="AQ50" s="110">
        <f t="shared" si="15"/>
        <v>128.93717754521825</v>
      </c>
      <c r="AR50" s="110">
        <f t="shared" si="15"/>
        <v>0</v>
      </c>
      <c r="AS50" s="110">
        <f t="shared" si="15"/>
        <v>21.985737249511971</v>
      </c>
      <c r="AT50" s="110">
        <f t="shared" si="15"/>
        <v>0</v>
      </c>
      <c r="AU50" s="110">
        <f t="shared" si="15"/>
        <v>0</v>
      </c>
      <c r="AV50" s="110">
        <f t="shared" si="15"/>
        <v>84.076205795066457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186.1113576948847</v>
      </c>
      <c r="G51" s="110">
        <f t="shared" si="16"/>
        <v>0</v>
      </c>
      <c r="H51" s="110">
        <f t="shared" si="16"/>
        <v>0</v>
      </c>
      <c r="I51" s="110">
        <f t="shared" si="16"/>
        <v>107.02105136129273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186.1113576948847</v>
      </c>
      <c r="N51" s="110">
        <f t="shared" si="16"/>
        <v>0</v>
      </c>
      <c r="O51" s="110">
        <f t="shared" si="16"/>
        <v>186.1113576948847</v>
      </c>
      <c r="P51" s="110">
        <f t="shared" si="16"/>
        <v>0</v>
      </c>
      <c r="Q51" s="110">
        <f t="shared" si="16"/>
        <v>186.1113576948847</v>
      </c>
      <c r="R51" s="110">
        <f t="shared" si="16"/>
        <v>0</v>
      </c>
      <c r="S51" s="110">
        <f t="shared" si="16"/>
        <v>0</v>
      </c>
      <c r="T51" s="110">
        <f t="shared" si="16"/>
        <v>186.1113576948847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186.1113576948847</v>
      </c>
      <c r="Y51" s="110">
        <f t="shared" si="16"/>
        <v>0</v>
      </c>
      <c r="Z51" s="110">
        <f t="shared" si="16"/>
        <v>186.1113576948847</v>
      </c>
      <c r="AA51" s="110">
        <f t="shared" si="16"/>
        <v>0</v>
      </c>
      <c r="AB51" s="110">
        <f t="shared" si="16"/>
        <v>186.1113576948847</v>
      </c>
      <c r="AC51" s="110">
        <f t="shared" si="16"/>
        <v>0</v>
      </c>
      <c r="AD51" s="110">
        <f t="shared" si="16"/>
        <v>186.1113576948847</v>
      </c>
      <c r="AE51" s="110">
        <f t="shared" si="16"/>
        <v>0</v>
      </c>
      <c r="AF51" s="110">
        <f t="shared" si="16"/>
        <v>186.1113576948847</v>
      </c>
      <c r="AG51" s="110">
        <f t="shared" si="16"/>
        <v>0</v>
      </c>
      <c r="AH51" s="110">
        <f t="shared" si="16"/>
        <v>186.1113576948847</v>
      </c>
      <c r="AI51" s="110">
        <f t="shared" si="16"/>
        <v>0</v>
      </c>
      <c r="AJ51" s="110">
        <f t="shared" si="16"/>
        <v>186.1113576948847</v>
      </c>
      <c r="AK51" s="110">
        <f t="shared" si="16"/>
        <v>0</v>
      </c>
      <c r="AL51" s="110">
        <f t="shared" si="16"/>
        <v>0</v>
      </c>
      <c r="AM51" s="110">
        <f t="shared" si="16"/>
        <v>186.1113576948847</v>
      </c>
      <c r="AN51" s="110">
        <f t="shared" si="16"/>
        <v>0</v>
      </c>
      <c r="AO51" s="110">
        <f t="shared" si="16"/>
        <v>186.1113576948847</v>
      </c>
      <c r="AP51" s="110">
        <f t="shared" si="16"/>
        <v>0</v>
      </c>
      <c r="AQ51" s="110">
        <f t="shared" si="16"/>
        <v>186.1113576948847</v>
      </c>
      <c r="AR51" s="110">
        <f t="shared" si="16"/>
        <v>0</v>
      </c>
      <c r="AS51" s="110">
        <f t="shared" si="16"/>
        <v>31.73479897211709</v>
      </c>
      <c r="AT51" s="110">
        <f t="shared" si="16"/>
        <v>0</v>
      </c>
      <c r="AU51" s="110">
        <f t="shared" si="16"/>
        <v>0</v>
      </c>
      <c r="AV51" s="110">
        <f t="shared" si="16"/>
        <v>121.35783571706284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3</v>
      </c>
      <c r="E52" s="110">
        <v>3</v>
      </c>
      <c r="F52" s="110">
        <v>4</v>
      </c>
      <c r="G52" s="110">
        <v>2</v>
      </c>
      <c r="H52" s="110">
        <v>2</v>
      </c>
      <c r="I52" s="110">
        <v>3</v>
      </c>
      <c r="J52" s="110">
        <v>2</v>
      </c>
      <c r="K52" s="110">
        <v>2</v>
      </c>
      <c r="L52" s="110">
        <v>3</v>
      </c>
      <c r="M52" s="110">
        <v>2</v>
      </c>
      <c r="N52" s="110">
        <v>4</v>
      </c>
      <c r="O52" s="110">
        <v>2</v>
      </c>
      <c r="P52" s="110">
        <v>3</v>
      </c>
      <c r="Q52" s="110">
        <v>2</v>
      </c>
      <c r="R52" s="110">
        <v>2</v>
      </c>
      <c r="S52" s="110">
        <v>3</v>
      </c>
      <c r="T52" s="110">
        <v>2</v>
      </c>
      <c r="U52" s="110">
        <v>2</v>
      </c>
      <c r="V52" s="110">
        <v>3</v>
      </c>
      <c r="W52" s="110">
        <v>2</v>
      </c>
      <c r="X52" s="110">
        <v>2</v>
      </c>
      <c r="Y52" s="110">
        <v>2</v>
      </c>
      <c r="Z52" s="110">
        <v>2</v>
      </c>
      <c r="AA52" s="110">
        <v>2</v>
      </c>
      <c r="AB52" s="110">
        <v>3</v>
      </c>
      <c r="AC52" s="110">
        <v>4</v>
      </c>
      <c r="AD52" s="110">
        <v>2</v>
      </c>
      <c r="AE52" s="110">
        <v>2</v>
      </c>
      <c r="AF52" s="110">
        <v>2</v>
      </c>
      <c r="AG52" s="110">
        <v>3</v>
      </c>
      <c r="AH52" s="110">
        <v>3</v>
      </c>
      <c r="AI52" s="110">
        <v>4</v>
      </c>
      <c r="AJ52" s="110">
        <v>2</v>
      </c>
      <c r="AK52" s="110">
        <v>2</v>
      </c>
      <c r="AL52" s="110">
        <v>2</v>
      </c>
      <c r="AM52" s="110">
        <v>3</v>
      </c>
      <c r="AN52" s="110">
        <v>2</v>
      </c>
      <c r="AO52" s="110">
        <v>2</v>
      </c>
      <c r="AP52" s="110">
        <v>2</v>
      </c>
      <c r="AQ52" s="110">
        <v>2</v>
      </c>
      <c r="AR52" s="110">
        <v>4</v>
      </c>
      <c r="AS52" s="110">
        <v>2</v>
      </c>
      <c r="AT52" s="110">
        <v>4</v>
      </c>
      <c r="AU52" s="110">
        <v>3</v>
      </c>
      <c r="AV52" s="110">
        <v>3</v>
      </c>
      <c r="AW52" s="110">
        <v>3</v>
      </c>
      <c r="AX52" s="110">
        <v>3</v>
      </c>
      <c r="AY52" s="110">
        <v>2</v>
      </c>
    </row>
    <row r="53" spans="1:52">
      <c r="A53" s="110"/>
      <c r="B53" s="178" t="s">
        <v>350</v>
      </c>
      <c r="C53" s="110"/>
      <c r="D53" s="110">
        <v>0</v>
      </c>
      <c r="E53" s="110">
        <v>1263060</v>
      </c>
      <c r="F53" s="110">
        <v>336816</v>
      </c>
      <c r="G53" s="110">
        <v>0</v>
      </c>
      <c r="H53" s="110">
        <v>1263060</v>
      </c>
      <c r="I53" s="110">
        <v>336816</v>
      </c>
      <c r="J53" s="110">
        <v>1263060</v>
      </c>
      <c r="K53" s="110">
        <v>252612</v>
      </c>
      <c r="L53" s="110">
        <v>1263060</v>
      </c>
      <c r="M53" s="110">
        <v>336816</v>
      </c>
      <c r="N53" s="110">
        <v>1263060</v>
      </c>
      <c r="O53" s="110">
        <v>336816</v>
      </c>
      <c r="P53" s="110">
        <v>1263060</v>
      </c>
      <c r="Q53" s="110">
        <v>336816</v>
      </c>
      <c r="R53" s="110">
        <v>0</v>
      </c>
      <c r="S53" s="110">
        <v>1263060</v>
      </c>
      <c r="T53" s="110">
        <v>336816</v>
      </c>
      <c r="U53" s="110">
        <v>1263060</v>
      </c>
      <c r="V53" s="110">
        <v>0</v>
      </c>
      <c r="W53" s="110">
        <v>1263060</v>
      </c>
      <c r="X53" s="110">
        <v>336816</v>
      </c>
      <c r="Y53" s="110">
        <v>1263060</v>
      </c>
      <c r="Z53" s="110">
        <v>336816</v>
      </c>
      <c r="AA53" s="110">
        <v>1263060</v>
      </c>
      <c r="AB53" s="110">
        <v>336816</v>
      </c>
      <c r="AC53" s="110">
        <v>1263060</v>
      </c>
      <c r="AD53" s="110">
        <v>336816</v>
      </c>
      <c r="AE53" s="110">
        <v>1263060</v>
      </c>
      <c r="AF53" s="110">
        <v>336816</v>
      </c>
      <c r="AG53" s="110">
        <v>1263060</v>
      </c>
      <c r="AH53" s="110">
        <v>336816</v>
      </c>
      <c r="AI53" s="110">
        <v>1263060</v>
      </c>
      <c r="AJ53" s="110">
        <v>336816</v>
      </c>
      <c r="AK53" s="110">
        <v>252612</v>
      </c>
      <c r="AL53" s="110">
        <v>1263060</v>
      </c>
      <c r="AM53" s="110">
        <v>336816</v>
      </c>
      <c r="AN53" s="110">
        <v>1263060</v>
      </c>
      <c r="AO53" s="110">
        <v>336816</v>
      </c>
      <c r="AP53" s="110">
        <v>1263060</v>
      </c>
      <c r="AQ53" s="110">
        <v>336816</v>
      </c>
      <c r="AR53" s="110">
        <v>926244</v>
      </c>
      <c r="AS53" s="110">
        <v>757836</v>
      </c>
      <c r="AT53" s="110">
        <v>0</v>
      </c>
      <c r="AU53" s="110">
        <v>1263060</v>
      </c>
      <c r="AV53" s="110">
        <v>336816</v>
      </c>
      <c r="AW53" s="110">
        <v>926244</v>
      </c>
      <c r="AX53" s="110">
        <v>252612</v>
      </c>
      <c r="AY53" s="110">
        <v>1263060</v>
      </c>
      <c r="AZ53" s="100">
        <f>SUM($D$53:$AY$53)</f>
        <v>34355232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478984.04055229056</v>
      </c>
      <c r="G54" s="125">
        <v>0</v>
      </c>
      <c r="H54" s="125">
        <v>0</v>
      </c>
      <c r="I54" s="125">
        <v>275433.89205308631</v>
      </c>
      <c r="J54" s="125">
        <v>0</v>
      </c>
      <c r="K54" s="125">
        <v>0</v>
      </c>
      <c r="L54" s="125">
        <v>0</v>
      </c>
      <c r="M54" s="125">
        <v>478984.04055229056</v>
      </c>
      <c r="N54" s="125">
        <v>0</v>
      </c>
      <c r="O54" s="125">
        <v>478984.04055229056</v>
      </c>
      <c r="P54" s="125">
        <v>0</v>
      </c>
      <c r="Q54" s="125">
        <v>478984.04055229056</v>
      </c>
      <c r="R54" s="125">
        <v>0</v>
      </c>
      <c r="S54" s="125">
        <v>0</v>
      </c>
      <c r="T54" s="125">
        <v>478984.04055229056</v>
      </c>
      <c r="U54" s="125">
        <v>0</v>
      </c>
      <c r="V54" s="125">
        <v>0</v>
      </c>
      <c r="W54" s="125">
        <v>0</v>
      </c>
      <c r="X54" s="125">
        <v>478984.04055229056</v>
      </c>
      <c r="Y54" s="125">
        <v>0</v>
      </c>
      <c r="Z54" s="125">
        <v>478984.04055229056</v>
      </c>
      <c r="AA54" s="125">
        <v>0</v>
      </c>
      <c r="AB54" s="125">
        <v>478984.04055229056</v>
      </c>
      <c r="AC54" s="125">
        <v>0</v>
      </c>
      <c r="AD54" s="125">
        <v>478984.04055229056</v>
      </c>
      <c r="AE54" s="125">
        <v>0</v>
      </c>
      <c r="AF54" s="125">
        <v>478984.04055229056</v>
      </c>
      <c r="AG54" s="125">
        <v>0</v>
      </c>
      <c r="AH54" s="125">
        <v>478984.04055229056</v>
      </c>
      <c r="AI54" s="125">
        <v>0</v>
      </c>
      <c r="AJ54" s="125">
        <v>478984.04055229056</v>
      </c>
      <c r="AK54" s="125">
        <v>0</v>
      </c>
      <c r="AL54" s="125">
        <v>0</v>
      </c>
      <c r="AM54" s="125">
        <v>478984.04055229056</v>
      </c>
      <c r="AN54" s="125">
        <v>0</v>
      </c>
      <c r="AO54" s="125">
        <v>478984.04055229056</v>
      </c>
      <c r="AP54" s="125">
        <v>0</v>
      </c>
      <c r="AQ54" s="125">
        <v>478984.04055229056</v>
      </c>
      <c r="AR54" s="125">
        <v>0</v>
      </c>
      <c r="AS54" s="125">
        <v>81674.017244553746</v>
      </c>
      <c r="AT54" s="125">
        <v>0</v>
      </c>
      <c r="AU54" s="125">
        <v>0</v>
      </c>
      <c r="AV54" s="125">
        <v>312331.64501296578</v>
      </c>
      <c r="AW54" s="125">
        <v>0</v>
      </c>
      <c r="AX54" s="125">
        <v>0</v>
      </c>
      <c r="AY54" s="125">
        <v>0</v>
      </c>
      <c r="AZ54" s="100">
        <f>SUM($D$54:$AY$54)</f>
        <v>7854200.1625949619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2014-11-19T04:31:46Z</dcterms:modified>
</cp:coreProperties>
</file>